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精工SCM\"/>
    </mc:Choice>
  </mc:AlternateContent>
  <bookViews>
    <workbookView xWindow="0" yWindow="456" windowWidth="0" windowHeight="18984" tabRatio="925" activeTab="10"/>
  </bookViews>
  <sheets>
    <sheet name="U-P0101BAK" sheetId="2" state="hidden" r:id="rId1"/>
    <sheet name="界面布局(一)" sheetId="9" state="hidden" r:id="rId2"/>
    <sheet name="界面布局(二)" sheetId="10" state="hidden" r:id="rId3"/>
    <sheet name="界面布局(三)" sheetId="11" state="hidden" r:id="rId4"/>
    <sheet name="界面布局(四)" sheetId="14" state="hidden" r:id="rId5"/>
    <sheet name="表结构目录" sheetId="24" r:id="rId6"/>
    <sheet name="数据库命名规范" sheetId="18" r:id="rId7"/>
    <sheet name="基础管理(Bas)" sheetId="40" r:id="rId8"/>
    <sheet name="询价管理(Im)" sheetId="46" r:id="rId9"/>
    <sheet name="采购管理(Order) " sheetId="47" r:id="rId10"/>
    <sheet name="送货管理(Dm)" sheetId="48" r:id="rId11"/>
    <sheet name="对账管理(Sm)" sheetId="49" r:id="rId12"/>
    <sheet name="绩效管理(Ach)" sheetId="53" r:id="rId13"/>
    <sheet name="系统管理(Sys)" sheetId="50" r:id="rId14"/>
    <sheet name="视图(View)" sheetId="13" state="hidden" r:id="rId15"/>
  </sheets>
  <definedNames>
    <definedName name="_xlnm._FilterDatabase" localSheetId="9" hidden="1">'采购管理(Order) '!#REF!</definedName>
    <definedName name="_xlnm._FilterDatabase" localSheetId="11" hidden="1">'对账管理(Sm)'!#REF!</definedName>
    <definedName name="_xlnm._FilterDatabase" localSheetId="7" hidden="1">'基础管理(Bas)'!#REF!</definedName>
    <definedName name="_xlnm._FilterDatabase" localSheetId="12" hidden="1">'绩效管理(Ach)'!#REF!</definedName>
    <definedName name="_xlnm._FilterDatabase" localSheetId="10" hidden="1">'送货管理(Dm)'!#REF!</definedName>
    <definedName name="_xlnm._FilterDatabase" localSheetId="13" hidden="1">'系统管理(Sys)'!#REF!</definedName>
    <definedName name="_xlnm._FilterDatabase" localSheetId="8" hidden="1">'询价管理(Im)'!#REF!</definedName>
  </definedNames>
  <calcPr calcId="162913"/>
</workbook>
</file>

<file path=xl/calcChain.xml><?xml version="1.0" encoding="utf-8"?>
<calcChain xmlns="http://schemas.openxmlformats.org/spreadsheetml/2006/main">
  <c r="I396" i="48" l="1"/>
  <c r="I395" i="48"/>
  <c r="I393" i="48"/>
  <c r="I392" i="48"/>
  <c r="I391" i="48"/>
  <c r="I379" i="48" l="1"/>
  <c r="I407" i="48"/>
  <c r="I406" i="48"/>
  <c r="I405" i="48"/>
  <c r="I404" i="48"/>
  <c r="I403" i="48"/>
  <c r="I402" i="48"/>
  <c r="I401" i="48"/>
  <c r="I400" i="48"/>
  <c r="I399" i="48"/>
  <c r="I398" i="48"/>
  <c r="I397" i="48"/>
  <c r="I394" i="48"/>
  <c r="I390" i="48"/>
  <c r="I389" i="48"/>
  <c r="I388" i="48"/>
  <c r="I387" i="48"/>
  <c r="I386" i="48"/>
  <c r="I385" i="48"/>
  <c r="I384" i="48"/>
  <c r="I383" i="48"/>
  <c r="I382" i="48"/>
  <c r="I381" i="48"/>
  <c r="I380" i="48"/>
  <c r="I378" i="48"/>
  <c r="I377" i="48"/>
  <c r="I376" i="48"/>
  <c r="I375" i="48"/>
  <c r="I374" i="48"/>
  <c r="I373" i="48"/>
  <c r="I372" i="48"/>
  <c r="I341" i="48"/>
  <c r="I337" i="48"/>
  <c r="I338" i="48"/>
  <c r="I339" i="48"/>
  <c r="I340" i="48"/>
  <c r="I342" i="48"/>
  <c r="I343" i="48"/>
  <c r="I344" i="48"/>
  <c r="I345" i="48"/>
  <c r="I346" i="48"/>
  <c r="I347" i="48"/>
  <c r="I348" i="48"/>
  <c r="I349" i="48"/>
  <c r="I350" i="48"/>
  <c r="I351" i="48"/>
  <c r="I352" i="48"/>
  <c r="I335" i="48"/>
  <c r="I364" i="48"/>
  <c r="I363" i="48"/>
  <c r="I362" i="48"/>
  <c r="I361" i="48"/>
  <c r="I360" i="48"/>
  <c r="I359" i="48"/>
  <c r="I358" i="48"/>
  <c r="I357" i="48"/>
  <c r="I356" i="48"/>
  <c r="I355" i="48"/>
  <c r="I354" i="48"/>
  <c r="I353" i="48"/>
  <c r="I336" i="48"/>
  <c r="I334" i="48"/>
  <c r="I333" i="48"/>
  <c r="I328" i="48"/>
  <c r="I327" i="48"/>
  <c r="I326" i="48"/>
  <c r="I325" i="48"/>
  <c r="I324" i="48"/>
  <c r="I323" i="48"/>
  <c r="I322" i="48"/>
  <c r="I321" i="48"/>
  <c r="I320" i="48"/>
  <c r="I319" i="48"/>
  <c r="I318" i="48"/>
  <c r="I317" i="48"/>
  <c r="I316" i="48"/>
  <c r="I315" i="48"/>
  <c r="I314" i="48"/>
  <c r="I313" i="48"/>
  <c r="I312" i="48"/>
  <c r="I311" i="48"/>
  <c r="I310" i="48"/>
  <c r="I309" i="48"/>
  <c r="I308" i="48"/>
  <c r="I307" i="48"/>
  <c r="I306" i="48"/>
  <c r="I19" i="50" l="1"/>
  <c r="I18" i="50"/>
  <c r="I17" i="50"/>
  <c r="I16" i="50"/>
  <c r="I15" i="50"/>
  <c r="I14" i="50"/>
  <c r="I13" i="50"/>
  <c r="I12" i="50"/>
  <c r="I11" i="50"/>
  <c r="I10" i="50"/>
  <c r="I9" i="50"/>
  <c r="I8" i="50"/>
  <c r="I7" i="50"/>
  <c r="I6" i="50"/>
  <c r="I118" i="53"/>
  <c r="I117" i="53"/>
  <c r="I116" i="53"/>
  <c r="I115" i="53"/>
  <c r="I114" i="53"/>
  <c r="I113" i="53"/>
  <c r="I112" i="53"/>
  <c r="I111" i="53"/>
  <c r="I110" i="53"/>
  <c r="I109" i="53"/>
  <c r="I108" i="53"/>
  <c r="I107" i="53"/>
  <c r="I106" i="53"/>
  <c r="I105" i="53"/>
  <c r="I104" i="53"/>
  <c r="I103" i="53"/>
  <c r="I102" i="53"/>
  <c r="I101" i="53"/>
  <c r="I100" i="53"/>
  <c r="I99" i="53"/>
  <c r="I98" i="53"/>
  <c r="I97" i="53"/>
  <c r="I96" i="53"/>
  <c r="I95" i="53"/>
  <c r="I87" i="53"/>
  <c r="I86" i="53"/>
  <c r="I85" i="53"/>
  <c r="I84" i="53"/>
  <c r="I83" i="53"/>
  <c r="I82" i="53"/>
  <c r="I81" i="53"/>
  <c r="I80" i="53"/>
  <c r="I79" i="53"/>
  <c r="I78" i="53"/>
  <c r="I77" i="53"/>
  <c r="I76" i="53"/>
  <c r="I75" i="53"/>
  <c r="I74" i="53"/>
  <c r="I73" i="53"/>
  <c r="I72" i="53"/>
  <c r="I71" i="53"/>
  <c r="I70" i="53"/>
  <c r="I69" i="53"/>
  <c r="I68" i="53"/>
  <c r="I67" i="53"/>
  <c r="I66" i="53"/>
  <c r="I65" i="53"/>
  <c r="I64" i="53"/>
  <c r="I63" i="53"/>
  <c r="I62" i="53"/>
  <c r="I61" i="53"/>
  <c r="I60" i="53"/>
  <c r="I59" i="53"/>
  <c r="I52" i="53"/>
  <c r="I51" i="53"/>
  <c r="I50" i="53"/>
  <c r="I49" i="53"/>
  <c r="I48" i="53"/>
  <c r="I47" i="53"/>
  <c r="I46" i="53"/>
  <c r="I45" i="53"/>
  <c r="I44" i="53"/>
  <c r="I43" i="53"/>
  <c r="I42" i="53"/>
  <c r="I41" i="53"/>
  <c r="I40" i="53"/>
  <c r="I39" i="53"/>
  <c r="I38" i="53"/>
  <c r="I37" i="53"/>
  <c r="I36" i="53"/>
  <c r="I35" i="53"/>
  <c r="I34" i="53"/>
  <c r="I33" i="53"/>
  <c r="I32" i="53"/>
  <c r="I25" i="53"/>
  <c r="I24" i="53"/>
  <c r="I23" i="53"/>
  <c r="I22" i="53"/>
  <c r="I21" i="53"/>
  <c r="I20" i="53"/>
  <c r="I19" i="53"/>
  <c r="I18" i="53"/>
  <c r="I17" i="53"/>
  <c r="I16" i="53"/>
  <c r="I15" i="53"/>
  <c r="I14" i="53"/>
  <c r="I13" i="53"/>
  <c r="I12" i="53"/>
  <c r="I11" i="53"/>
  <c r="I10" i="53"/>
  <c r="I9" i="53"/>
  <c r="I8" i="53"/>
  <c r="I7" i="53"/>
  <c r="I6" i="53"/>
  <c r="I299" i="49"/>
  <c r="I298" i="49"/>
  <c r="I297" i="49"/>
  <c r="I296" i="49"/>
  <c r="I295" i="49"/>
  <c r="I294" i="49"/>
  <c r="I293" i="49"/>
  <c r="I292" i="49"/>
  <c r="I291" i="49"/>
  <c r="I290" i="49"/>
  <c r="I289" i="49"/>
  <c r="I288" i="49"/>
  <c r="I287" i="49"/>
  <c r="I286" i="49"/>
  <c r="I285" i="49"/>
  <c r="I284" i="49"/>
  <c r="I283" i="49"/>
  <c r="I282" i="49"/>
  <c r="I281" i="49"/>
  <c r="I280" i="49"/>
  <c r="I279" i="49"/>
  <c r="I278" i="49"/>
  <c r="I269" i="49"/>
  <c r="I268" i="49"/>
  <c r="I267" i="49"/>
  <c r="I266" i="49"/>
  <c r="I265" i="49"/>
  <c r="I264" i="49"/>
  <c r="I263" i="49"/>
  <c r="I262" i="49"/>
  <c r="I261" i="49"/>
  <c r="I260" i="49"/>
  <c r="I259" i="49"/>
  <c r="I258" i="49"/>
  <c r="I257" i="49"/>
  <c r="I256" i="49"/>
  <c r="I255" i="49"/>
  <c r="I254" i="49"/>
  <c r="I253" i="49"/>
  <c r="I252" i="49"/>
  <c r="I251" i="49"/>
  <c r="I250" i="49"/>
  <c r="I249" i="49"/>
  <c r="I248" i="49"/>
  <c r="I247" i="49"/>
  <c r="I246" i="49"/>
  <c r="I245" i="49"/>
  <c r="I244" i="49"/>
  <c r="I243" i="49"/>
  <c r="I242" i="49"/>
  <c r="I241" i="49"/>
  <c r="I240" i="49"/>
  <c r="I239" i="49"/>
  <c r="I238" i="49"/>
  <c r="I237" i="49"/>
  <c r="I236" i="49"/>
  <c r="I235" i="49"/>
  <c r="I234" i="49"/>
  <c r="I233" i="49"/>
  <c r="I232" i="49"/>
  <c r="I225" i="49"/>
  <c r="I224" i="49"/>
  <c r="I223" i="49"/>
  <c r="I222" i="49"/>
  <c r="I221" i="49"/>
  <c r="I220" i="49"/>
  <c r="I219" i="49"/>
  <c r="I218" i="49"/>
  <c r="I217" i="49"/>
  <c r="I216" i="49"/>
  <c r="I215" i="49"/>
  <c r="I214" i="49"/>
  <c r="I213" i="49"/>
  <c r="I212" i="49"/>
  <c r="I211" i="49"/>
  <c r="I210" i="49"/>
  <c r="I209" i="49"/>
  <c r="I208" i="49"/>
  <c r="I207" i="49"/>
  <c r="I206" i="49"/>
  <c r="I205" i="49"/>
  <c r="I204" i="49"/>
  <c r="I203" i="49"/>
  <c r="I202" i="49"/>
  <c r="I201" i="49"/>
  <c r="I200" i="49"/>
  <c r="I199" i="49"/>
  <c r="I198" i="49"/>
  <c r="I197" i="49"/>
  <c r="I196" i="49"/>
  <c r="I195" i="49"/>
  <c r="I194" i="49"/>
  <c r="I193" i="49"/>
  <c r="I192" i="49"/>
  <c r="I191" i="49"/>
  <c r="I190" i="49"/>
  <c r="I189" i="49"/>
  <c r="I188" i="49"/>
  <c r="I187" i="49"/>
  <c r="I186" i="49"/>
  <c r="I185" i="49"/>
  <c r="I184" i="49"/>
  <c r="I183" i="49"/>
  <c r="I182" i="49"/>
  <c r="I181" i="49"/>
  <c r="I170" i="49"/>
  <c r="I169" i="49"/>
  <c r="I168" i="49"/>
  <c r="I167" i="49"/>
  <c r="I166" i="49"/>
  <c r="I165" i="49"/>
  <c r="I164" i="49"/>
  <c r="I163" i="49"/>
  <c r="I162" i="49"/>
  <c r="I161" i="49"/>
  <c r="I160" i="49"/>
  <c r="I159" i="49"/>
  <c r="I158" i="49"/>
  <c r="I157" i="49"/>
  <c r="I156" i="49"/>
  <c r="I155" i="49"/>
  <c r="I154" i="49"/>
  <c r="I153" i="49"/>
  <c r="I152" i="49"/>
  <c r="I151" i="49"/>
  <c r="I150" i="49"/>
  <c r="I149" i="49"/>
  <c r="I148" i="49"/>
  <c r="I147" i="49"/>
  <c r="I146" i="49"/>
  <c r="I145" i="49"/>
  <c r="I144" i="49"/>
  <c r="I143" i="49"/>
  <c r="I142" i="49"/>
  <c r="I141" i="49"/>
  <c r="I140" i="49"/>
  <c r="I139" i="49"/>
  <c r="I138" i="49"/>
  <c r="I137" i="49"/>
  <c r="I136" i="49"/>
  <c r="I135" i="49"/>
  <c r="I134" i="49"/>
  <c r="I133" i="49"/>
  <c r="I132" i="49"/>
  <c r="I131" i="49"/>
  <c r="I130" i="49"/>
  <c r="I123" i="49"/>
  <c r="I122" i="49"/>
  <c r="I121" i="49"/>
  <c r="I120" i="49"/>
  <c r="I119" i="49"/>
  <c r="I118" i="49"/>
  <c r="I117" i="49"/>
  <c r="I116" i="49"/>
  <c r="I115" i="49"/>
  <c r="I114" i="49"/>
  <c r="I113" i="49"/>
  <c r="I112" i="49"/>
  <c r="I111" i="49"/>
  <c r="I110" i="49"/>
  <c r="I109" i="49"/>
  <c r="I108" i="49"/>
  <c r="I107" i="49"/>
  <c r="I106" i="49"/>
  <c r="I105" i="49"/>
  <c r="I104" i="49"/>
  <c r="I103" i="49"/>
  <c r="I102" i="49"/>
  <c r="I101" i="49"/>
  <c r="I100" i="49"/>
  <c r="I99" i="49"/>
  <c r="I98" i="49"/>
  <c r="I97" i="49"/>
  <c r="I96" i="49"/>
  <c r="I95" i="49"/>
  <c r="I94" i="49"/>
  <c r="I93" i="49"/>
  <c r="I92" i="49"/>
  <c r="I91" i="49"/>
  <c r="I90" i="49"/>
  <c r="I89" i="49"/>
  <c r="I88" i="49"/>
  <c r="I87" i="49"/>
  <c r="I86" i="49"/>
  <c r="I85" i="49"/>
  <c r="I84" i="49"/>
  <c r="I83" i="49"/>
  <c r="I82" i="49"/>
  <c r="I81" i="49"/>
  <c r="I80" i="49"/>
  <c r="I79" i="49"/>
  <c r="I78" i="49"/>
  <c r="I77" i="49"/>
  <c r="I68" i="49"/>
  <c r="I67" i="49"/>
  <c r="I66" i="49"/>
  <c r="I65" i="49"/>
  <c r="I64" i="49"/>
  <c r="I63" i="49"/>
  <c r="I62" i="49"/>
  <c r="I61" i="49"/>
  <c r="I60" i="49"/>
  <c r="I59" i="49"/>
  <c r="I58" i="49"/>
  <c r="I57" i="49"/>
  <c r="I56" i="49"/>
  <c r="I55" i="49"/>
  <c r="I54" i="49"/>
  <c r="I53" i="49"/>
  <c r="I52" i="49"/>
  <c r="I51" i="49"/>
  <c r="I50" i="49"/>
  <c r="I49" i="49"/>
  <c r="I48" i="49"/>
  <c r="I47" i="49"/>
  <c r="I46" i="49"/>
  <c r="I45" i="49"/>
  <c r="I38" i="49"/>
  <c r="I37" i="49"/>
  <c r="I36" i="49"/>
  <c r="I35" i="49"/>
  <c r="I34" i="49"/>
  <c r="I33" i="49"/>
  <c r="I32" i="49"/>
  <c r="I31" i="49"/>
  <c r="I30" i="49"/>
  <c r="I29" i="49"/>
  <c r="I28" i="49"/>
  <c r="I27" i="49"/>
  <c r="I26" i="49"/>
  <c r="I25" i="49"/>
  <c r="I24" i="49"/>
  <c r="I23" i="49"/>
  <c r="I22" i="49"/>
  <c r="I21" i="49"/>
  <c r="I20" i="49"/>
  <c r="I19" i="49"/>
  <c r="I18" i="49"/>
  <c r="I17" i="49"/>
  <c r="I16" i="49"/>
  <c r="I15" i="49"/>
  <c r="I14" i="49"/>
  <c r="I13" i="49"/>
  <c r="I12" i="49"/>
  <c r="I11" i="49"/>
  <c r="I10" i="49"/>
  <c r="I9" i="49"/>
  <c r="I8" i="49"/>
  <c r="I7" i="49"/>
  <c r="I6" i="49"/>
  <c r="I297" i="48"/>
  <c r="I296" i="48"/>
  <c r="I295" i="48"/>
  <c r="I294" i="48"/>
  <c r="I293" i="48"/>
  <c r="I292" i="48"/>
  <c r="I291" i="48"/>
  <c r="I290" i="48"/>
  <c r="I289" i="48"/>
  <c r="I288" i="48"/>
  <c r="I287" i="48"/>
  <c r="I286" i="48"/>
  <c r="I285" i="48"/>
  <c r="I284" i="48"/>
  <c r="I283" i="48"/>
  <c r="I282" i="48"/>
  <c r="I281" i="48"/>
  <c r="I280" i="48"/>
  <c r="I279" i="48"/>
  <c r="I278" i="48"/>
  <c r="I277" i="48"/>
  <c r="I276" i="48"/>
  <c r="I275" i="48"/>
  <c r="I274" i="48"/>
  <c r="I273" i="48"/>
  <c r="I272" i="48"/>
  <c r="I271" i="48"/>
  <c r="I270" i="48"/>
  <c r="I269" i="48"/>
  <c r="I268" i="48"/>
  <c r="I267" i="48"/>
  <c r="I266" i="48"/>
  <c r="I265" i="48"/>
  <c r="I264" i="48"/>
  <c r="I263" i="48"/>
  <c r="I262" i="48"/>
  <c r="I261" i="48"/>
  <c r="I254" i="48"/>
  <c r="I253" i="48"/>
  <c r="I252" i="48"/>
  <c r="I251" i="48"/>
  <c r="I250" i="48"/>
  <c r="I249" i="48"/>
  <c r="I248" i="48"/>
  <c r="I247" i="48"/>
  <c r="I246" i="48"/>
  <c r="I245" i="48"/>
  <c r="I244" i="48"/>
  <c r="I243" i="48"/>
  <c r="I242" i="48"/>
  <c r="I241" i="48"/>
  <c r="I240" i="48"/>
  <c r="I239" i="48"/>
  <c r="I238" i="48"/>
  <c r="I237" i="48"/>
  <c r="I236" i="48"/>
  <c r="I235" i="48"/>
  <c r="I234" i="48"/>
  <c r="I233" i="48"/>
  <c r="I232" i="48"/>
  <c r="I223" i="48"/>
  <c r="I222" i="48"/>
  <c r="I221" i="48"/>
  <c r="I220" i="48"/>
  <c r="I219" i="48"/>
  <c r="I218" i="48"/>
  <c r="I217" i="48"/>
  <c r="I216" i="48"/>
  <c r="I215" i="48"/>
  <c r="I214" i="48"/>
  <c r="I213" i="48"/>
  <c r="I212" i="48"/>
  <c r="I211" i="48"/>
  <c r="I210" i="48"/>
  <c r="I209" i="48"/>
  <c r="I208" i="48"/>
  <c r="I207" i="48"/>
  <c r="I206" i="48"/>
  <c r="I205" i="48"/>
  <c r="I204" i="48"/>
  <c r="I203" i="48"/>
  <c r="I202" i="48"/>
  <c r="I201" i="48"/>
  <c r="I200" i="48"/>
  <c r="I199" i="48"/>
  <c r="I198" i="48"/>
  <c r="I197" i="48"/>
  <c r="I196" i="48"/>
  <c r="I195" i="48"/>
  <c r="I194" i="48"/>
  <c r="I193" i="48"/>
  <c r="I192" i="48"/>
  <c r="I191" i="48"/>
  <c r="I190" i="48"/>
  <c r="I189" i="48"/>
  <c r="I188" i="48"/>
  <c r="I187" i="48"/>
  <c r="I180" i="48"/>
  <c r="I179" i="48"/>
  <c r="I178" i="48"/>
  <c r="I177" i="48"/>
  <c r="I176" i="48"/>
  <c r="I175" i="48"/>
  <c r="I174" i="48"/>
  <c r="I173" i="48"/>
  <c r="I172" i="48"/>
  <c r="I171" i="48"/>
  <c r="I170" i="48"/>
  <c r="I169" i="48"/>
  <c r="I168" i="48"/>
  <c r="I167" i="48"/>
  <c r="I166" i="48"/>
  <c r="I165" i="48"/>
  <c r="I164" i="48"/>
  <c r="I163" i="48"/>
  <c r="I162" i="48"/>
  <c r="I161" i="48"/>
  <c r="I160" i="48"/>
  <c r="I159" i="48"/>
  <c r="I149" i="48"/>
  <c r="I148" i="48"/>
  <c r="I147" i="48"/>
  <c r="I146" i="48"/>
  <c r="I145" i="48"/>
  <c r="I144" i="48"/>
  <c r="I143" i="48"/>
  <c r="I142" i="48"/>
  <c r="I141" i="48"/>
  <c r="I140" i="48"/>
  <c r="I139" i="48"/>
  <c r="I138" i="48"/>
  <c r="I137" i="48"/>
  <c r="I136" i="48"/>
  <c r="I135" i="48"/>
  <c r="I134" i="48"/>
  <c r="I133" i="48"/>
  <c r="I132" i="48"/>
  <c r="I131" i="48"/>
  <c r="I130" i="48"/>
  <c r="I129" i="48"/>
  <c r="I128" i="48"/>
  <c r="I127" i="48"/>
  <c r="I126" i="48"/>
  <c r="I125" i="48"/>
  <c r="I124" i="48"/>
  <c r="I123" i="48"/>
  <c r="I122" i="48"/>
  <c r="I121" i="48"/>
  <c r="I120" i="48"/>
  <c r="I119" i="48"/>
  <c r="I118" i="48"/>
  <c r="I117" i="48"/>
  <c r="I116" i="48"/>
  <c r="I115" i="48"/>
  <c r="I114" i="48"/>
  <c r="I113" i="48"/>
  <c r="I112" i="48"/>
  <c r="I111" i="48"/>
  <c r="I110" i="48"/>
  <c r="I109" i="48"/>
  <c r="I108" i="48"/>
  <c r="I107" i="48"/>
  <c r="I106" i="48"/>
  <c r="I105" i="48"/>
  <c r="I98" i="48"/>
  <c r="I97" i="48"/>
  <c r="I96" i="48"/>
  <c r="I95" i="48"/>
  <c r="I94" i="48"/>
  <c r="I93" i="48"/>
  <c r="I92" i="48"/>
  <c r="I91" i="48"/>
  <c r="I90" i="48"/>
  <c r="I89" i="48"/>
  <c r="I88" i="48"/>
  <c r="I87" i="48"/>
  <c r="I86" i="48"/>
  <c r="I85" i="48"/>
  <c r="I84" i="48"/>
  <c r="I83" i="48"/>
  <c r="I82" i="48"/>
  <c r="I81" i="48"/>
  <c r="I80" i="48"/>
  <c r="I79" i="48"/>
  <c r="I78" i="48"/>
  <c r="I77" i="48"/>
  <c r="I76" i="48"/>
  <c r="I75" i="48"/>
  <c r="I74" i="48"/>
  <c r="I73" i="48"/>
  <c r="I72" i="48"/>
  <c r="I64" i="48"/>
  <c r="I63" i="48"/>
  <c r="I62" i="48"/>
  <c r="I61" i="48"/>
  <c r="I60" i="48"/>
  <c r="I59" i="48"/>
  <c r="I58" i="48"/>
  <c r="I57" i="48"/>
  <c r="I56" i="48"/>
  <c r="I55" i="48"/>
  <c r="I54" i="48"/>
  <c r="I53" i="48"/>
  <c r="I52" i="48"/>
  <c r="I51" i="48"/>
  <c r="I50" i="48"/>
  <c r="I49" i="48"/>
  <c r="I48" i="48"/>
  <c r="I47" i="48"/>
  <c r="I46" i="48"/>
  <c r="I45" i="48"/>
  <c r="I44" i="48"/>
  <c r="I43" i="48"/>
  <c r="I42" i="48"/>
  <c r="I41" i="48"/>
  <c r="I40" i="48"/>
  <c r="I39" i="48"/>
  <c r="I38" i="48"/>
  <c r="I31" i="48"/>
  <c r="I30" i="48"/>
  <c r="I29" i="48"/>
  <c r="I28" i="48"/>
  <c r="I27" i="48"/>
  <c r="I26" i="48"/>
  <c r="I25" i="48"/>
  <c r="I24" i="48"/>
  <c r="I23" i="48"/>
  <c r="I22" i="48"/>
  <c r="I21" i="48"/>
  <c r="I20" i="48"/>
  <c r="I19" i="48"/>
  <c r="I18" i="48"/>
  <c r="I17" i="48"/>
  <c r="I16" i="48"/>
  <c r="I15" i="48"/>
  <c r="I14" i="48"/>
  <c r="I13" i="48"/>
  <c r="I12" i="48"/>
  <c r="I11" i="48"/>
  <c r="I10" i="48"/>
  <c r="I9" i="48"/>
  <c r="I8" i="48"/>
  <c r="I7" i="48"/>
  <c r="I6" i="48"/>
  <c r="I5" i="48"/>
  <c r="I268" i="47"/>
  <c r="I267" i="47"/>
  <c r="I266" i="47"/>
  <c r="I265" i="47"/>
  <c r="I264" i="47"/>
  <c r="I263" i="47"/>
  <c r="I262" i="47"/>
  <c r="I261" i="47"/>
  <c r="I260" i="47"/>
  <c r="I259" i="47"/>
  <c r="I258" i="47"/>
  <c r="I257" i="47"/>
  <c r="I256" i="47"/>
  <c r="I255" i="47"/>
  <c r="I254" i="47"/>
  <c r="I253" i="47"/>
  <c r="I252" i="47"/>
  <c r="I251" i="47"/>
  <c r="I250" i="47"/>
  <c r="I249" i="47"/>
  <c r="I248" i="47"/>
  <c r="I247" i="47"/>
  <c r="I246" i="47"/>
  <c r="I245" i="47"/>
  <c r="I244" i="47"/>
  <c r="I243" i="47"/>
  <c r="I242" i="47"/>
  <c r="I241" i="47"/>
  <c r="I240" i="47"/>
  <c r="I239" i="47"/>
  <c r="I238" i="47"/>
  <c r="I237" i="47"/>
  <c r="I236" i="47"/>
  <c r="I235" i="47"/>
  <c r="I234" i="47"/>
  <c r="I233" i="47"/>
  <c r="I232" i="47"/>
  <c r="I231" i="47"/>
  <c r="I230" i="47"/>
  <c r="I229" i="47"/>
  <c r="I228" i="47"/>
  <c r="I227" i="47"/>
  <c r="I226" i="47"/>
  <c r="I225" i="47"/>
  <c r="I224" i="47"/>
  <c r="I217" i="47"/>
  <c r="I216" i="47"/>
  <c r="I215" i="47"/>
  <c r="I214" i="47"/>
  <c r="I213" i="47"/>
  <c r="I212" i="47"/>
  <c r="I211" i="47"/>
  <c r="I210" i="47"/>
  <c r="I209" i="47"/>
  <c r="I208" i="47"/>
  <c r="I207" i="47"/>
  <c r="I206" i="47"/>
  <c r="I205" i="47"/>
  <c r="I204" i="47"/>
  <c r="I203" i="47"/>
  <c r="I202" i="47"/>
  <c r="I201" i="47"/>
  <c r="I200" i="47"/>
  <c r="I199" i="47"/>
  <c r="I198" i="47"/>
  <c r="I197" i="47"/>
  <c r="I196" i="47"/>
  <c r="I195" i="47"/>
  <c r="I194" i="47"/>
  <c r="I193" i="47"/>
  <c r="I192" i="47"/>
  <c r="I183" i="47"/>
  <c r="I182" i="47"/>
  <c r="I181" i="47"/>
  <c r="I180" i="47"/>
  <c r="I179" i="47"/>
  <c r="I178" i="47"/>
  <c r="I177" i="47"/>
  <c r="I176" i="47"/>
  <c r="I175" i="47"/>
  <c r="I174" i="47"/>
  <c r="I173" i="47"/>
  <c r="I172" i="47"/>
  <c r="I171" i="47"/>
  <c r="I170" i="47"/>
  <c r="I169" i="47"/>
  <c r="I168" i="47"/>
  <c r="I167" i="47"/>
  <c r="I166" i="47"/>
  <c r="I165" i="47"/>
  <c r="I164" i="47"/>
  <c r="I163" i="47"/>
  <c r="I162" i="47"/>
  <c r="I161" i="47"/>
  <c r="I160" i="47"/>
  <c r="I159" i="47"/>
  <c r="I158" i="47"/>
  <c r="I157" i="47"/>
  <c r="I156" i="47"/>
  <c r="I155" i="47"/>
  <c r="I154" i="47"/>
  <c r="I153" i="47"/>
  <c r="I152" i="47"/>
  <c r="I151" i="47"/>
  <c r="I150" i="47"/>
  <c r="I149" i="47"/>
  <c r="I148" i="47"/>
  <c r="I147" i="47"/>
  <c r="I146" i="47"/>
  <c r="I145" i="47"/>
  <c r="I144" i="47"/>
  <c r="I143" i="47"/>
  <c r="I142" i="47"/>
  <c r="I141" i="47"/>
  <c r="I140" i="47"/>
  <c r="I139" i="47"/>
  <c r="I138" i="47"/>
  <c r="I137" i="47"/>
  <c r="I136" i="47"/>
  <c r="I135" i="47"/>
  <c r="I134" i="47"/>
  <c r="I133" i="47"/>
  <c r="I126" i="47"/>
  <c r="I125" i="47"/>
  <c r="I124" i="47"/>
  <c r="I123" i="47"/>
  <c r="I122" i="47"/>
  <c r="I121" i="47"/>
  <c r="I120" i="47"/>
  <c r="I119" i="47"/>
  <c r="I118" i="47"/>
  <c r="I117" i="47"/>
  <c r="I116" i="47"/>
  <c r="I114" i="47"/>
  <c r="I113" i="47"/>
  <c r="I112" i="47"/>
  <c r="I111" i="47"/>
  <c r="I110" i="47"/>
  <c r="I109" i="47"/>
  <c r="I108" i="47"/>
  <c r="I107" i="47"/>
  <c r="I106" i="47"/>
  <c r="I105" i="47"/>
  <c r="I104" i="47"/>
  <c r="I103" i="47"/>
  <c r="I102" i="47"/>
  <c r="I101" i="47"/>
  <c r="I100" i="47"/>
  <c r="I99" i="47"/>
  <c r="I98" i="47"/>
  <c r="I88" i="47"/>
  <c r="I87" i="47"/>
  <c r="I86" i="47"/>
  <c r="I85" i="47"/>
  <c r="I84" i="47"/>
  <c r="I83" i="47"/>
  <c r="I82" i="47"/>
  <c r="I81" i="47"/>
  <c r="I80" i="47"/>
  <c r="I79" i="47"/>
  <c r="I78" i="47"/>
  <c r="I77" i="47"/>
  <c r="I76" i="47"/>
  <c r="I75" i="47"/>
  <c r="I74" i="47"/>
  <c r="I73" i="47"/>
  <c r="I72" i="47"/>
  <c r="I71" i="47"/>
  <c r="I70" i="47"/>
  <c r="I69" i="47"/>
  <c r="I68" i="47"/>
  <c r="I67" i="47"/>
  <c r="I66" i="47"/>
  <c r="I65" i="47"/>
  <c r="I64" i="47"/>
  <c r="I63" i="47"/>
  <c r="I62" i="47"/>
  <c r="I61" i="47"/>
  <c r="I60" i="47"/>
  <c r="I59" i="47"/>
  <c r="I58" i="47"/>
  <c r="I57" i="47"/>
  <c r="I56" i="47"/>
  <c r="I55" i="47"/>
  <c r="I54" i="47"/>
  <c r="I53" i="47"/>
  <c r="I52" i="47"/>
  <c r="I51" i="47"/>
  <c r="I50" i="47"/>
  <c r="I49" i="47"/>
  <c r="I48" i="47"/>
  <c r="I47" i="47"/>
  <c r="I46" i="47"/>
  <c r="I45" i="47"/>
  <c r="I44" i="47"/>
  <c r="I43" i="47"/>
  <c r="I42" i="47"/>
  <c r="I41" i="47"/>
  <c r="I40" i="47"/>
  <c r="I33" i="47"/>
  <c r="I32" i="47"/>
  <c r="I31" i="47"/>
  <c r="I30" i="47"/>
  <c r="I29" i="47"/>
  <c r="I28" i="47"/>
  <c r="I27" i="47"/>
  <c r="I26" i="47"/>
  <c r="I25" i="47"/>
  <c r="I24" i="47"/>
  <c r="I22" i="47"/>
  <c r="I21" i="47"/>
  <c r="I20" i="47"/>
  <c r="I19" i="47"/>
  <c r="I18" i="47"/>
  <c r="I17" i="47"/>
  <c r="I16" i="47"/>
  <c r="I15" i="47"/>
  <c r="I14" i="47"/>
  <c r="I13" i="47"/>
  <c r="I12" i="47"/>
  <c r="I11" i="47"/>
  <c r="I10" i="47"/>
  <c r="I9" i="47"/>
  <c r="I8" i="47"/>
  <c r="I7" i="47"/>
  <c r="I6" i="47"/>
  <c r="I317" i="46"/>
  <c r="I316" i="46"/>
  <c r="I315" i="46"/>
  <c r="I314" i="46"/>
  <c r="I313" i="46"/>
  <c r="I312" i="46"/>
  <c r="I311" i="46"/>
  <c r="I310" i="46"/>
  <c r="I309" i="46"/>
  <c r="I308" i="46"/>
  <c r="I307" i="46"/>
  <c r="I306" i="46"/>
  <c r="I305" i="46"/>
  <c r="I304" i="46"/>
  <c r="I303" i="46"/>
  <c r="I302" i="46"/>
  <c r="I301" i="46"/>
  <c r="I300" i="46"/>
  <c r="I299" i="46"/>
  <c r="I298" i="46"/>
  <c r="I297" i="46"/>
  <c r="I296" i="46"/>
  <c r="I295" i="46"/>
  <c r="I294" i="46"/>
  <c r="I293" i="46"/>
  <c r="I292" i="46"/>
  <c r="I291" i="46"/>
  <c r="I290" i="46"/>
  <c r="I289" i="46"/>
  <c r="I288" i="46"/>
  <c r="I287" i="46"/>
  <c r="I286" i="46"/>
  <c r="I285" i="46"/>
  <c r="I284" i="46"/>
  <c r="I283" i="46"/>
  <c r="I282" i="46"/>
  <c r="I281" i="46"/>
  <c r="I280" i="46"/>
  <c r="I279" i="46"/>
  <c r="I278" i="46"/>
  <c r="I277" i="46"/>
  <c r="I276" i="46"/>
  <c r="I275" i="46"/>
  <c r="I274" i="46"/>
  <c r="I273" i="46"/>
  <c r="I266" i="46"/>
  <c r="I265" i="46"/>
  <c r="I264" i="46"/>
  <c r="I263" i="46"/>
  <c r="I262" i="46"/>
  <c r="I261" i="46"/>
  <c r="I260" i="46"/>
  <c r="I259" i="46"/>
  <c r="I258" i="46"/>
  <c r="I257" i="46"/>
  <c r="I256" i="46"/>
  <c r="I255" i="46"/>
  <c r="I254" i="46"/>
  <c r="I253" i="46"/>
  <c r="I252" i="46"/>
  <c r="I251" i="46"/>
  <c r="I250" i="46"/>
  <c r="I249" i="46"/>
  <c r="I248" i="46"/>
  <c r="I247" i="46"/>
  <c r="I246" i="46"/>
  <c r="I245" i="46"/>
  <c r="I244" i="46"/>
  <c r="I243" i="46"/>
  <c r="I242" i="46"/>
  <c r="I241" i="46"/>
  <c r="I230" i="46"/>
  <c r="I229" i="46"/>
  <c r="I228" i="46"/>
  <c r="I227" i="46"/>
  <c r="I226" i="46"/>
  <c r="I225" i="46"/>
  <c r="I224" i="46"/>
  <c r="I223" i="46"/>
  <c r="I222" i="46"/>
  <c r="I221" i="46"/>
  <c r="I220" i="46"/>
  <c r="I219" i="46"/>
  <c r="I218" i="46"/>
  <c r="I217" i="46"/>
  <c r="I216" i="46"/>
  <c r="I215" i="46"/>
  <c r="I214" i="46"/>
  <c r="I213" i="46"/>
  <c r="I212" i="46"/>
  <c r="I211" i="46"/>
  <c r="I210" i="46"/>
  <c r="I209" i="46"/>
  <c r="I208" i="46"/>
  <c r="I207" i="46"/>
  <c r="I206" i="46"/>
  <c r="I205" i="46"/>
  <c r="I204" i="46"/>
  <c r="I203" i="46"/>
  <c r="I202" i="46"/>
  <c r="I201" i="46"/>
  <c r="I200" i="46"/>
  <c r="I199" i="46"/>
  <c r="I198" i="46"/>
  <c r="I197" i="46"/>
  <c r="I196" i="46"/>
  <c r="I195" i="46"/>
  <c r="I194" i="46"/>
  <c r="I187" i="46"/>
  <c r="I186" i="46"/>
  <c r="I185" i="46"/>
  <c r="I184" i="46"/>
  <c r="I183" i="46"/>
  <c r="I182" i="46"/>
  <c r="I181" i="46"/>
  <c r="I180" i="46"/>
  <c r="I179" i="46"/>
  <c r="I178" i="46"/>
  <c r="I177" i="46"/>
  <c r="I176" i="46"/>
  <c r="I175" i="46"/>
  <c r="I174" i="46"/>
  <c r="I173" i="46"/>
  <c r="I172" i="46"/>
  <c r="I171" i="46"/>
  <c r="I170" i="46"/>
  <c r="I169" i="46"/>
  <c r="I168" i="46"/>
  <c r="I167" i="46"/>
  <c r="I166" i="46"/>
  <c r="I165" i="46"/>
  <c r="I164" i="46"/>
  <c r="I163" i="46"/>
  <c r="I162" i="46"/>
  <c r="I161" i="46"/>
  <c r="I160" i="46"/>
  <c r="I159" i="46"/>
  <c r="I151" i="46"/>
  <c r="I150" i="46"/>
  <c r="I149" i="46"/>
  <c r="I148" i="46"/>
  <c r="I147" i="46"/>
  <c r="I146" i="46"/>
  <c r="I145" i="46"/>
  <c r="I144" i="46"/>
  <c r="I143" i="46"/>
  <c r="I142" i="46"/>
  <c r="I141" i="46"/>
  <c r="I140" i="46"/>
  <c r="I139" i="46"/>
  <c r="I138" i="46"/>
  <c r="I137" i="46"/>
  <c r="I136" i="46"/>
  <c r="I135" i="46"/>
  <c r="I134" i="46"/>
  <c r="I133" i="46"/>
  <c r="I132" i="46"/>
  <c r="I131" i="46"/>
  <c r="I130" i="46"/>
  <c r="I129" i="46"/>
  <c r="I128" i="46"/>
  <c r="I120" i="46"/>
  <c r="I119" i="46"/>
  <c r="I118" i="46"/>
  <c r="I117" i="46"/>
  <c r="I116" i="46"/>
  <c r="I115" i="46"/>
  <c r="I114" i="46"/>
  <c r="I113" i="46"/>
  <c r="I112" i="46"/>
  <c r="I111" i="46"/>
  <c r="I110" i="46"/>
  <c r="I109" i="46"/>
  <c r="I108" i="46"/>
  <c r="I107" i="46"/>
  <c r="I106" i="46"/>
  <c r="I105" i="46"/>
  <c r="I104" i="46"/>
  <c r="I103" i="46"/>
  <c r="I102" i="46"/>
  <c r="I101" i="46"/>
  <c r="I100" i="46"/>
  <c r="I99" i="46"/>
  <c r="I98" i="46"/>
  <c r="I97" i="46"/>
  <c r="I96" i="46"/>
  <c r="I95" i="46"/>
  <c r="I94" i="46"/>
  <c r="I93" i="46"/>
  <c r="I92" i="46"/>
  <c r="I91" i="46"/>
  <c r="I90" i="46"/>
  <c r="I89" i="46"/>
  <c r="I88" i="46"/>
  <c r="I87" i="46"/>
  <c r="I79" i="46"/>
  <c r="I78" i="46"/>
  <c r="I77" i="46"/>
  <c r="I76" i="46"/>
  <c r="I75" i="46"/>
  <c r="I74" i="46"/>
  <c r="I73" i="46"/>
  <c r="I72" i="46"/>
  <c r="I71" i="46"/>
  <c r="I70" i="46"/>
  <c r="I69" i="46"/>
  <c r="I68" i="46"/>
  <c r="I67" i="46"/>
  <c r="I66" i="46"/>
  <c r="I65" i="46"/>
  <c r="I64" i="46"/>
  <c r="I63" i="46"/>
  <c r="I62" i="46"/>
  <c r="I61" i="46"/>
  <c r="I60" i="46"/>
  <c r="I59" i="46"/>
  <c r="I58" i="46"/>
  <c r="I57" i="46"/>
  <c r="I56" i="46"/>
  <c r="I45" i="46"/>
  <c r="I44" i="46"/>
  <c r="I43" i="46"/>
  <c r="I42" i="46"/>
  <c r="I41" i="46"/>
  <c r="I40" i="46"/>
  <c r="I39" i="46"/>
  <c r="I38" i="46"/>
  <c r="I37" i="46"/>
  <c r="I36" i="46"/>
  <c r="I35" i="46"/>
  <c r="I34" i="46"/>
  <c r="I33" i="46"/>
  <c r="I32" i="46"/>
  <c r="I31" i="46"/>
  <c r="I30" i="46"/>
  <c r="I29" i="46"/>
  <c r="I28" i="46"/>
  <c r="I27" i="46"/>
  <c r="I26" i="46"/>
  <c r="I25" i="46"/>
  <c r="I24" i="46"/>
  <c r="I23" i="46"/>
  <c r="I22" i="46"/>
  <c r="I21" i="46"/>
  <c r="I20" i="46"/>
  <c r="I19" i="46"/>
  <c r="I18" i="46"/>
  <c r="I17" i="46"/>
  <c r="I16" i="46"/>
  <c r="I15" i="46"/>
  <c r="I14" i="46"/>
  <c r="I13" i="46"/>
  <c r="I12" i="46"/>
  <c r="I11" i="46"/>
  <c r="I10" i="46"/>
  <c r="I9" i="46"/>
  <c r="I8" i="46"/>
  <c r="I7" i="46"/>
  <c r="I6" i="46"/>
  <c r="I554" i="40"/>
  <c r="I553" i="40"/>
  <c r="I552" i="40"/>
  <c r="I551" i="40"/>
  <c r="I550" i="40"/>
  <c r="I549" i="40"/>
  <c r="I548" i="40"/>
  <c r="I547" i="40"/>
  <c r="I546" i="40"/>
  <c r="I545" i="40"/>
  <c r="I544" i="40"/>
  <c r="I543" i="40"/>
  <c r="K543" i="40" s="1"/>
  <c r="I542" i="40"/>
  <c r="I541" i="40"/>
  <c r="I540" i="40"/>
  <c r="I539" i="40"/>
  <c r="I538" i="40"/>
  <c r="I537" i="40"/>
  <c r="I536" i="40"/>
  <c r="I527" i="40"/>
  <c r="I526" i="40"/>
  <c r="I525" i="40"/>
  <c r="I524" i="40"/>
  <c r="I523" i="40"/>
  <c r="I522" i="40"/>
  <c r="I521" i="40"/>
  <c r="I520" i="40"/>
  <c r="I519" i="40"/>
  <c r="I518" i="40"/>
  <c r="I517" i="40"/>
  <c r="I516" i="40"/>
  <c r="I515" i="40"/>
  <c r="I514" i="40"/>
  <c r="I513" i="40"/>
  <c r="I512" i="40"/>
  <c r="I511" i="40"/>
  <c r="I510" i="40"/>
  <c r="I509" i="40"/>
  <c r="I508" i="40"/>
  <c r="I507" i="40"/>
  <c r="I506" i="40"/>
  <c r="I498" i="40"/>
  <c r="I497" i="40"/>
  <c r="I496" i="40"/>
  <c r="I495" i="40"/>
  <c r="I494" i="40"/>
  <c r="I493" i="40"/>
  <c r="I492" i="40"/>
  <c r="I491" i="40"/>
  <c r="I490" i="40"/>
  <c r="I489" i="40"/>
  <c r="I488" i="40"/>
  <c r="I487" i="40"/>
  <c r="I486" i="40"/>
  <c r="I485" i="40"/>
  <c r="I484" i="40"/>
  <c r="I483" i="40"/>
  <c r="I482" i="40"/>
  <c r="I481" i="40"/>
  <c r="I480" i="40"/>
  <c r="I479" i="40"/>
  <c r="I478" i="40"/>
  <c r="I477" i="40"/>
  <c r="I476" i="40"/>
  <c r="I466" i="40"/>
  <c r="I465" i="40"/>
  <c r="I464" i="40"/>
  <c r="I463" i="40"/>
  <c r="I462" i="40"/>
  <c r="I461" i="40"/>
  <c r="I460" i="40"/>
  <c r="I459" i="40"/>
  <c r="I458" i="40"/>
  <c r="I457" i="40"/>
  <c r="I456" i="40"/>
  <c r="I455" i="40"/>
  <c r="I454" i="40"/>
  <c r="I453" i="40"/>
  <c r="I452" i="40"/>
  <c r="I451" i="40"/>
  <c r="I450" i="40"/>
  <c r="I449" i="40"/>
  <c r="I448" i="40"/>
  <c r="I447" i="40"/>
  <c r="I446" i="40"/>
  <c r="I445" i="40"/>
  <c r="I444" i="40"/>
  <c r="I443" i="40"/>
  <c r="I442" i="40"/>
  <c r="I441" i="40"/>
  <c r="I440" i="40"/>
  <c r="I439" i="40"/>
  <c r="I438" i="40"/>
  <c r="I437" i="40"/>
  <c r="I436" i="40"/>
  <c r="I435" i="40"/>
  <c r="I434" i="40"/>
  <c r="I433" i="40"/>
  <c r="I424" i="40"/>
  <c r="I423" i="40"/>
  <c r="I422" i="40"/>
  <c r="I421" i="40"/>
  <c r="I420" i="40"/>
  <c r="I419" i="40"/>
  <c r="I418" i="40"/>
  <c r="I417" i="40"/>
  <c r="I416" i="40"/>
  <c r="I415" i="40"/>
  <c r="I414" i="40"/>
  <c r="I413" i="40"/>
  <c r="I412" i="40"/>
  <c r="I411" i="40"/>
  <c r="I410" i="40"/>
  <c r="I409" i="40"/>
  <c r="I408" i="40"/>
  <c r="I407" i="40"/>
  <c r="I406" i="40"/>
  <c r="I405" i="40"/>
  <c r="I404" i="40"/>
  <c r="I403" i="40"/>
  <c r="I402" i="40"/>
  <c r="I401" i="40"/>
  <c r="I400" i="40"/>
  <c r="I399" i="40"/>
  <c r="I398" i="40"/>
  <c r="I397" i="40"/>
  <c r="I396" i="40"/>
  <c r="I395" i="40"/>
  <c r="I394" i="40"/>
  <c r="I393" i="40"/>
  <c r="I392" i="40"/>
  <c r="I391" i="40"/>
  <c r="I390" i="40"/>
  <c r="I389" i="40"/>
  <c r="I388" i="40"/>
  <c r="I387" i="40"/>
  <c r="I386" i="40"/>
  <c r="I376" i="40"/>
  <c r="I375" i="40"/>
  <c r="I374" i="40"/>
  <c r="I373" i="40"/>
  <c r="I372" i="40"/>
  <c r="I371" i="40"/>
  <c r="I370" i="40"/>
  <c r="I369" i="40"/>
  <c r="I368" i="40"/>
  <c r="I367" i="40"/>
  <c r="I366" i="40"/>
  <c r="I365" i="40"/>
  <c r="I364" i="40"/>
  <c r="I363" i="40"/>
  <c r="I362" i="40"/>
  <c r="I361" i="40"/>
  <c r="I360" i="40"/>
  <c r="I359" i="40"/>
  <c r="I358" i="40"/>
  <c r="I351" i="40"/>
  <c r="I350" i="40"/>
  <c r="I349" i="40"/>
  <c r="I348" i="40"/>
  <c r="I347" i="40"/>
  <c r="I346" i="40"/>
  <c r="I345" i="40"/>
  <c r="I344" i="40"/>
  <c r="I343" i="40"/>
  <c r="I342" i="40"/>
  <c r="I341" i="40"/>
  <c r="I340" i="40"/>
  <c r="I339" i="40"/>
  <c r="I338" i="40"/>
  <c r="I337" i="40"/>
  <c r="I336" i="40"/>
  <c r="I335" i="40"/>
  <c r="I327" i="40"/>
  <c r="I326" i="40"/>
  <c r="I325" i="40"/>
  <c r="I324" i="40"/>
  <c r="I323" i="40"/>
  <c r="I322" i="40"/>
  <c r="I321" i="40"/>
  <c r="I320" i="40"/>
  <c r="I319" i="40"/>
  <c r="I318" i="40"/>
  <c r="I317" i="40"/>
  <c r="I316" i="40"/>
  <c r="I315" i="40"/>
  <c r="I314" i="40"/>
  <c r="I313" i="40"/>
  <c r="I312" i="40"/>
  <c r="I311" i="40"/>
  <c r="I310" i="40"/>
  <c r="I309" i="40"/>
  <c r="I308" i="40"/>
  <c r="I307" i="40"/>
  <c r="I306" i="40"/>
  <c r="I305" i="40"/>
  <c r="I304" i="40"/>
  <c r="I303" i="40"/>
  <c r="I302" i="40"/>
  <c r="I293" i="40"/>
  <c r="I292" i="40"/>
  <c r="I291" i="40"/>
  <c r="I290" i="40"/>
  <c r="I289" i="40"/>
  <c r="I288" i="40"/>
  <c r="I287" i="40"/>
  <c r="I286" i="40"/>
  <c r="I285" i="40"/>
  <c r="I284" i="40"/>
  <c r="I283" i="40"/>
  <c r="I282" i="40"/>
  <c r="I281" i="40"/>
  <c r="I280" i="40"/>
  <c r="I279" i="40"/>
  <c r="I278" i="40"/>
  <c r="I277" i="40"/>
  <c r="I276" i="40"/>
  <c r="I275" i="40"/>
  <c r="I274" i="40"/>
  <c r="I273" i="40"/>
  <c r="I272" i="40"/>
  <c r="I271" i="40"/>
  <c r="I270" i="40"/>
  <c r="I269" i="40"/>
  <c r="I259" i="40"/>
  <c r="I258" i="40"/>
  <c r="I257" i="40"/>
  <c r="I256" i="40"/>
  <c r="I255" i="40"/>
  <c r="I254" i="40"/>
  <c r="I253" i="40"/>
  <c r="I252" i="40"/>
  <c r="I251" i="40"/>
  <c r="I250" i="40"/>
  <c r="I249" i="40"/>
  <c r="I248" i="40"/>
  <c r="I247" i="40"/>
  <c r="I246" i="40"/>
  <c r="I245" i="40"/>
  <c r="I244" i="40"/>
  <c r="I243" i="40"/>
  <c r="I242" i="40"/>
  <c r="I241" i="40"/>
  <c r="I240" i="40"/>
  <c r="I239" i="40"/>
  <c r="I238" i="40"/>
  <c r="I237" i="40"/>
  <c r="I236" i="40"/>
  <c r="I235" i="40"/>
  <c r="I234" i="40"/>
  <c r="I233" i="40"/>
  <c r="I232" i="40"/>
  <c r="I231" i="40"/>
  <c r="I230" i="40"/>
  <c r="I229" i="40"/>
  <c r="I228" i="40"/>
  <c r="I227" i="40"/>
  <c r="I226" i="40"/>
  <c r="I225" i="40"/>
  <c r="I224" i="40"/>
  <c r="I223" i="40"/>
  <c r="I222" i="40"/>
  <c r="I221" i="40"/>
  <c r="I220" i="40"/>
  <c r="I219" i="40"/>
  <c r="I218" i="40"/>
  <c r="I217" i="40"/>
  <c r="I216" i="40"/>
  <c r="I215" i="40"/>
  <c r="I214" i="40"/>
  <c r="I213" i="40"/>
  <c r="I205" i="40"/>
  <c r="I204" i="40"/>
  <c r="I203" i="40"/>
  <c r="I202" i="40"/>
  <c r="I201" i="40"/>
  <c r="I200" i="40"/>
  <c r="I199" i="40"/>
  <c r="I198" i="40"/>
  <c r="I197" i="40"/>
  <c r="I196" i="40"/>
  <c r="I195" i="40"/>
  <c r="I194" i="40"/>
  <c r="I193" i="40"/>
  <c r="I192" i="40"/>
  <c r="I191" i="40"/>
  <c r="I190" i="40"/>
  <c r="I189" i="40"/>
  <c r="I188" i="40"/>
  <c r="I180" i="40"/>
  <c r="I179" i="40"/>
  <c r="I178" i="40"/>
  <c r="I177" i="40"/>
  <c r="I176" i="40"/>
  <c r="I175" i="40"/>
  <c r="I174" i="40"/>
  <c r="I173" i="40"/>
  <c r="I172" i="40"/>
  <c r="I171" i="40"/>
  <c r="I170" i="40"/>
  <c r="I169" i="40"/>
  <c r="I168" i="40"/>
  <c r="I167" i="40"/>
  <c r="I166" i="40"/>
  <c r="I165" i="40"/>
  <c r="I164" i="40"/>
  <c r="I163" i="40"/>
  <c r="I156" i="40"/>
  <c r="I155" i="40"/>
  <c r="I154" i="40"/>
  <c r="I153" i="40"/>
  <c r="I152" i="40"/>
  <c r="I151" i="40"/>
  <c r="I150" i="40"/>
  <c r="I149" i="40"/>
  <c r="I148" i="40"/>
  <c r="I147" i="40"/>
  <c r="I146" i="40"/>
  <c r="I145" i="40"/>
  <c r="I144" i="40"/>
  <c r="I143" i="40"/>
  <c r="I142" i="40"/>
  <c r="I141" i="40"/>
  <c r="I140" i="40"/>
  <c r="I139" i="40"/>
  <c r="I138" i="40"/>
  <c r="I131" i="40"/>
  <c r="I130" i="40"/>
  <c r="I129" i="40"/>
  <c r="I128" i="40"/>
  <c r="I127" i="40"/>
  <c r="I126" i="40"/>
  <c r="I125" i="40"/>
  <c r="I124" i="40"/>
  <c r="I123" i="40"/>
  <c r="I122" i="40"/>
  <c r="I121" i="40"/>
  <c r="I120" i="40"/>
  <c r="I119" i="40"/>
  <c r="I118" i="40"/>
  <c r="I117" i="40"/>
  <c r="I116" i="40"/>
  <c r="I115" i="40"/>
  <c r="I114" i="40"/>
  <c r="I113" i="40"/>
  <c r="I106" i="40"/>
  <c r="I105" i="40"/>
  <c r="I104" i="40"/>
  <c r="I103" i="40"/>
  <c r="I102" i="40"/>
  <c r="I101" i="40"/>
  <c r="I100" i="40"/>
  <c r="I99" i="40"/>
  <c r="I98" i="40"/>
  <c r="I97" i="40"/>
  <c r="I96" i="40"/>
  <c r="I95" i="40"/>
  <c r="I94" i="40"/>
  <c r="I93" i="40"/>
  <c r="I92" i="40"/>
  <c r="I91" i="40"/>
  <c r="I90" i="40"/>
  <c r="I89" i="40"/>
  <c r="I79" i="40"/>
  <c r="I78" i="40"/>
  <c r="I77" i="40"/>
  <c r="I76" i="40"/>
  <c r="I75" i="40"/>
  <c r="I74" i="40"/>
  <c r="I73" i="40"/>
  <c r="I72" i="40"/>
  <c r="I71" i="40"/>
  <c r="I70" i="40"/>
  <c r="I69" i="40"/>
  <c r="I68" i="40"/>
  <c r="I67" i="40"/>
  <c r="I66" i="40"/>
  <c r="I65" i="40"/>
  <c r="I64" i="40"/>
  <c r="I63" i="40"/>
  <c r="I62" i="40"/>
  <c r="I53" i="40"/>
  <c r="I52" i="40"/>
  <c r="I51" i="40"/>
  <c r="I50" i="40"/>
  <c r="I49" i="40"/>
  <c r="I48" i="40"/>
  <c r="I47" i="40"/>
  <c r="I46" i="40"/>
  <c r="I45" i="40"/>
  <c r="I44" i="40"/>
  <c r="I43" i="40"/>
  <c r="I42" i="40"/>
  <c r="I41" i="40"/>
  <c r="I40" i="40"/>
  <c r="I39" i="40"/>
  <c r="I38" i="40"/>
  <c r="I37" i="40"/>
  <c r="I36" i="40"/>
  <c r="I27" i="40"/>
  <c r="I26" i="40"/>
  <c r="I25" i="40"/>
  <c r="I24" i="40"/>
  <c r="I23" i="40"/>
  <c r="I22" i="40"/>
  <c r="I21" i="40"/>
  <c r="I20" i="40"/>
  <c r="I19" i="40"/>
  <c r="I18" i="40"/>
  <c r="I17" i="40"/>
  <c r="I16" i="40"/>
  <c r="I15" i="40"/>
  <c r="I14" i="40"/>
  <c r="I13" i="40"/>
  <c r="I12" i="40"/>
  <c r="I11" i="40"/>
  <c r="I10" i="40"/>
  <c r="I9" i="40"/>
  <c r="I8" i="40"/>
  <c r="I7" i="40"/>
  <c r="I6" i="40"/>
  <c r="G58" i="18"/>
  <c r="G57" i="18"/>
  <c r="G56" i="18"/>
  <c r="G55" i="18"/>
  <c r="G54" i="18"/>
  <c r="J73" i="24"/>
  <c r="J543" i="40" l="1"/>
  <c r="L543" i="40"/>
</calcChain>
</file>

<file path=xl/sharedStrings.xml><?xml version="1.0" encoding="utf-8"?>
<sst xmlns="http://schemas.openxmlformats.org/spreadsheetml/2006/main" count="6940" uniqueCount="1017">
  <si>
    <r>
      <rPr>
        <b/>
        <sz val="11"/>
        <color indexed="8"/>
        <rFont val="宋体"/>
        <family val="3"/>
        <charset val="134"/>
      </rPr>
      <t>首页</t>
    </r>
    <r>
      <rPr>
        <sz val="11"/>
        <color indexed="8"/>
        <rFont val="宋体"/>
        <family val="3"/>
        <charset val="134"/>
      </rPr>
      <t>[线框图]</t>
    </r>
  </si>
  <si>
    <t>商品详情</t>
  </si>
  <si>
    <t>搜索页面报错</t>
  </si>
  <si>
    <t>返回目录</t>
  </si>
  <si>
    <t>一 布局名称</t>
  </si>
  <si>
    <t>单表结构</t>
  </si>
  <si>
    <t>二 适用业务</t>
  </si>
  <si>
    <t>三 界面样式</t>
  </si>
  <si>
    <t>浏览界面：</t>
  </si>
  <si>
    <t>操作按钮区</t>
  </si>
  <si>
    <t>数据显示区</t>
  </si>
  <si>
    <t>编辑界面</t>
  </si>
  <si>
    <t>四 样式说明</t>
  </si>
  <si>
    <t>四 界面设计</t>
  </si>
  <si>
    <t>五 逻辑描述</t>
  </si>
  <si>
    <t>六 表结构设计</t>
  </si>
  <si>
    <t>七 打印模板设计</t>
  </si>
  <si>
    <t>树状结构</t>
  </si>
  <si>
    <t>主从表结构</t>
  </si>
  <si>
    <t>二 界面样式</t>
  </si>
  <si>
    <t>三 样式说明</t>
  </si>
  <si>
    <t>三层表结构</t>
  </si>
  <si>
    <t>精工SCM数据库详细设计</t>
  </si>
  <si>
    <t>序号</t>
  </si>
  <si>
    <t>模块</t>
  </si>
  <si>
    <t>表名</t>
  </si>
  <si>
    <t>表描述</t>
  </si>
  <si>
    <t>表结构</t>
  </si>
  <si>
    <t>备注</t>
  </si>
  <si>
    <t>基础表</t>
  </si>
  <si>
    <t>scm_base_goods</t>
  </si>
  <si>
    <t>料品表</t>
  </si>
  <si>
    <t>scm_bas_uom</t>
  </si>
  <si>
    <t>计量单位表</t>
  </si>
  <si>
    <t>scm_bas_warehouse</t>
  </si>
  <si>
    <t>仓库资料</t>
  </si>
  <si>
    <t>scm_bas_rate</t>
  </si>
  <si>
    <t>税率表</t>
  </si>
  <si>
    <t>scm_bas_class</t>
  </si>
  <si>
    <t>料品类别表</t>
  </si>
  <si>
    <t>scm_bas_class_type</t>
  </si>
  <si>
    <t>料品类别关联表</t>
  </si>
  <si>
    <t>scm_bas_pay_type</t>
  </si>
  <si>
    <t>付款方式表</t>
  </si>
  <si>
    <t>scm_bas_currency</t>
  </si>
  <si>
    <t>币别表</t>
  </si>
  <si>
    <t>scm_bas_vendor</t>
  </si>
  <si>
    <t>供应商表</t>
  </si>
  <si>
    <t>scm_bas_demand</t>
  </si>
  <si>
    <t>供应商文档索取表</t>
  </si>
  <si>
    <t>scm_bas_demand_item</t>
  </si>
  <si>
    <t>供应商文档索取附件表</t>
  </si>
  <si>
    <t>scm_bas_demand_item_type</t>
  </si>
  <si>
    <t>供应商文档索取附件类型表</t>
  </si>
  <si>
    <t>12月23号增加新表</t>
  </si>
  <si>
    <t>scm_bas_demand_type</t>
  </si>
  <si>
    <t>文档类别表</t>
  </si>
  <si>
    <t>scm_bas_vendor_goods</t>
  </si>
  <si>
    <t>供应商交易料品</t>
  </si>
  <si>
    <t>scm_bas_goods_barcode</t>
  </si>
  <si>
    <t>料品条码表</t>
  </si>
  <si>
    <t>scm_bas_oper_log</t>
  </si>
  <si>
    <t>业务操作日志表</t>
  </si>
  <si>
    <t>scm_bas_doc</t>
  </si>
  <si>
    <t>单据附件表</t>
  </si>
  <si>
    <t>bas_scm_config</t>
  </si>
  <si>
    <t>系统参数配置</t>
  </si>
  <si>
    <t>询价管理</t>
  </si>
  <si>
    <t>scm_im_price_tran</t>
  </si>
  <si>
    <t>供应商价格成交表</t>
  </si>
  <si>
    <t>scm_im_enquiry</t>
  </si>
  <si>
    <t>采购方询价单</t>
  </si>
  <si>
    <t>scm_im_enquiry_item</t>
  </si>
  <si>
    <t>采购方询价料品</t>
  </si>
  <si>
    <t>scm_im_enquiry_vendor</t>
  </si>
  <si>
    <t>采购方询价单供应商</t>
  </si>
  <si>
    <t>scm_im_quotation</t>
  </si>
  <si>
    <t>供应商报价单</t>
  </si>
  <si>
    <t>scm_im_quotation_item</t>
  </si>
  <si>
    <t>供应方报价料品</t>
  </si>
  <si>
    <t>scm_im_trad</t>
  </si>
  <si>
    <t>供应商比价单</t>
  </si>
  <si>
    <t>scm_im_trad_item</t>
  </si>
  <si>
    <t>供应商比价单料品</t>
  </si>
  <si>
    <t>采购管理</t>
  </si>
  <si>
    <t>scm_order_pur_item</t>
  </si>
  <si>
    <t>采购订单</t>
  </si>
  <si>
    <t>采购订单料品表</t>
  </si>
  <si>
    <t>scm_order_sale</t>
  </si>
  <si>
    <t>销售订单</t>
  </si>
  <si>
    <t>scm_order_sale_item</t>
  </si>
  <si>
    <t>销售订单料品表</t>
  </si>
  <si>
    <t>scm_order_change_pur</t>
  </si>
  <si>
    <t>采购变更单</t>
  </si>
  <si>
    <t>scm_order_change_pur_item</t>
  </si>
  <si>
    <t>采购变更料品表</t>
  </si>
  <si>
    <t>送货管理</t>
  </si>
  <si>
    <t>scm_dm_delivery_plan</t>
  </si>
  <si>
    <t>送货计划明细</t>
  </si>
  <si>
    <t>scm_dm_delivery_plan_item</t>
  </si>
  <si>
    <t>送货计划匹配订单明细表</t>
  </si>
  <si>
    <t>scm_dm_delivery</t>
  </si>
  <si>
    <t>送货单</t>
  </si>
  <si>
    <t>scm_dm_delivery_item</t>
  </si>
  <si>
    <t>送货单料品表</t>
  </si>
  <si>
    <t>scm_dm_master</t>
  </si>
  <si>
    <t>收货单</t>
  </si>
  <si>
    <t>scm_dm_master_item</t>
  </si>
  <si>
    <t>收货单料品表</t>
  </si>
  <si>
    <t>scm_dm_reject</t>
  </si>
  <si>
    <t>退货单</t>
  </si>
  <si>
    <t>scm_dm_reject_item</t>
  </si>
  <si>
    <t>退货单料品表</t>
  </si>
  <si>
    <t>绩效管理</t>
  </si>
  <si>
    <t>scm_ach_conf</t>
  </si>
  <si>
    <t>绩效参数表</t>
  </si>
  <si>
    <t>scm_ach_model</t>
  </si>
  <si>
    <t>绩效评估模型表</t>
  </si>
  <si>
    <t>scm_ach_record</t>
  </si>
  <si>
    <t>供应绩效绩效结果表</t>
  </si>
  <si>
    <t>scm_ach_record_item</t>
  </si>
  <si>
    <t>供应绩效结果详情表</t>
  </si>
  <si>
    <t>对账管理</t>
  </si>
  <si>
    <t>scm_sm_account</t>
  </si>
  <si>
    <t>费用单</t>
  </si>
  <si>
    <t>scm_sm_account_item</t>
  </si>
  <si>
    <t>费用单明细</t>
  </si>
  <si>
    <t>scm_dm_statements</t>
  </si>
  <si>
    <t>对账单</t>
  </si>
  <si>
    <t>scm_dm_statements_item</t>
  </si>
  <si>
    <t>对账单明细表</t>
  </si>
  <si>
    <t>scm_dm_invoice</t>
  </si>
  <si>
    <t>开票单</t>
  </si>
  <si>
    <t>scm_dm_invoice_item</t>
  </si>
  <si>
    <t>开票单对账明细表</t>
  </si>
  <si>
    <t>scm_dm_invoice_bill</t>
  </si>
  <si>
    <t>开票单发票明细</t>
  </si>
  <si>
    <t>系统管理</t>
  </si>
  <si>
    <t>一 ,精工SCM平台数据库设计规范</t>
  </si>
  <si>
    <t>对精工SCM平台数据库设计规范做简要说明，开发过程中，所有数据库表、索引、视图、存储过程等都按照以下规则命名</t>
  </si>
  <si>
    <t>1.表</t>
  </si>
  <si>
    <t xml:space="preserve">  命名规则：系统模块+"_"+表名+"_"+后缀字符 （如果是主从表、三层表等业务，表名上面增加后缀字符做区分）</t>
  </si>
  <si>
    <t xml:space="preserve">  举例：Bas_Goods   (商品表）</t>
  </si>
  <si>
    <t xml:space="preserve">  表结构定义：</t>
  </si>
  <si>
    <t xml:space="preserve">      主表：以"_HEAD"结尾，如:订单主表（Sal_Order_HEAD）</t>
  </si>
  <si>
    <t xml:space="preserve">      子表：以"_ITEM"结尾，如:订单主表（Sal_Order_LINE）</t>
  </si>
  <si>
    <t xml:space="preserve">      明细表：以"_Dtl"结尾，如:订单主表（Sal_Order_Dtl）</t>
  </si>
  <si>
    <t xml:space="preserve">  历史表的命名：以"_His"结尾，如：商品历史表（Bas_Goods_His)</t>
  </si>
  <si>
    <t>2.主键</t>
  </si>
  <si>
    <t xml:space="preserve">  命名规则：Pk+"_"+主键名</t>
  </si>
  <si>
    <t xml:space="preserve">  举例：Pk_Goods_Id   (定义商品ID主键名）</t>
  </si>
  <si>
    <t>3.索引</t>
  </si>
  <si>
    <t xml:space="preserve">  唯一索引：</t>
  </si>
  <si>
    <t xml:space="preserve">  命名规则：Udx+"_"+主键名</t>
  </si>
  <si>
    <r>
      <rPr>
        <sz val="10"/>
        <color indexed="8"/>
        <rFont val="宋体"/>
        <family val="3"/>
        <charset val="134"/>
      </rPr>
      <t xml:space="preserve">  </t>
    </r>
    <r>
      <rPr>
        <b/>
        <sz val="10"/>
        <color indexed="8"/>
        <rFont val="宋体"/>
        <family val="3"/>
        <charset val="134"/>
      </rPr>
      <t>普通索引：</t>
    </r>
  </si>
  <si>
    <t>4.视图</t>
  </si>
  <si>
    <t xml:space="preserve">  命名规则：Vi+"_"+视图名称</t>
  </si>
  <si>
    <t xml:space="preserve">  举例：Vi_Goods   (商品资料视图）</t>
  </si>
  <si>
    <t>5.序列</t>
  </si>
  <si>
    <t xml:space="preserve">  命名规则：Seq+"_"+序列名称</t>
  </si>
  <si>
    <t xml:space="preserve">  举例：Seq_Bas_Goods   (商品表ID序列）</t>
  </si>
  <si>
    <t>6.函数</t>
  </si>
  <si>
    <t xml:space="preserve">  命名规则：Fu+"_"+函数名称</t>
  </si>
  <si>
    <t xml:space="preserve">  举例：Fu_Sel_Goods   (返回商品数据的函数）</t>
  </si>
  <si>
    <t>7.触发器</t>
  </si>
  <si>
    <t xml:space="preserve">  命名规则：Tri+"_"+触发器名称</t>
  </si>
  <si>
    <t xml:space="preserve">  举例：Tri_Bas_Goods   (商品表触发器）</t>
  </si>
  <si>
    <t>8.存储过程</t>
  </si>
  <si>
    <t xml:space="preserve">  命名规则：Seq+"_"+存储过程名称</t>
  </si>
  <si>
    <t xml:space="preserve">  举例：Pro_Ins_Goods   (后台写入商品程序）</t>
  </si>
  <si>
    <t>二 精工SCM平台模块及相关缩写</t>
  </si>
  <si>
    <t>模块名称</t>
  </si>
  <si>
    <t>英文全称</t>
  </si>
  <si>
    <t>模块简称</t>
  </si>
  <si>
    <t>二级名称</t>
  </si>
  <si>
    <t>模块前缀</t>
  </si>
  <si>
    <t>表</t>
  </si>
  <si>
    <t>视图</t>
  </si>
  <si>
    <t>主键</t>
  </si>
  <si>
    <t>唯一索引</t>
  </si>
  <si>
    <t>普通索引</t>
  </si>
  <si>
    <t>序列</t>
  </si>
  <si>
    <t>函数</t>
  </si>
  <si>
    <t>存储过程</t>
  </si>
  <si>
    <t>触发器</t>
  </si>
  <si>
    <t>基础管理</t>
  </si>
  <si>
    <t>Base Management</t>
  </si>
  <si>
    <t>BM</t>
  </si>
  <si>
    <t>Bas</t>
  </si>
  <si>
    <t>Vi_</t>
  </si>
  <si>
    <t>Pk_</t>
  </si>
  <si>
    <t>Udx_</t>
  </si>
  <si>
    <t>Idx_</t>
  </si>
  <si>
    <t>Seq_</t>
  </si>
  <si>
    <t>Fu_</t>
  </si>
  <si>
    <t>Pro_</t>
  </si>
  <si>
    <t>Tri_</t>
  </si>
  <si>
    <t>Inquiry Management</t>
  </si>
  <si>
    <t>IM</t>
  </si>
  <si>
    <t>Inm</t>
  </si>
  <si>
    <t>Order Management</t>
  </si>
  <si>
    <t>ORDER</t>
  </si>
  <si>
    <t>Order</t>
  </si>
  <si>
    <t>Delivery Management</t>
  </si>
  <si>
    <t>DM</t>
  </si>
  <si>
    <t>Dem</t>
  </si>
  <si>
    <t>Statement Management</t>
  </si>
  <si>
    <t>SM</t>
  </si>
  <si>
    <t>Sm</t>
  </si>
  <si>
    <t>System Management</t>
  </si>
  <si>
    <t>SYS</t>
  </si>
  <si>
    <t>Sys</t>
  </si>
  <si>
    <t>二 基础表结构</t>
  </si>
  <si>
    <t>scm_bas_goods|料品表</t>
  </si>
  <si>
    <t>建表脚本</t>
  </si>
  <si>
    <t>字段名</t>
  </si>
  <si>
    <t>MYSQL类型</t>
  </si>
  <si>
    <t>默认值</t>
  </si>
  <si>
    <t>关键字</t>
  </si>
  <si>
    <t>可为空</t>
  </si>
  <si>
    <t>注释</t>
  </si>
  <si>
    <t>tenant_p_id</t>
  </si>
  <si>
    <t>bigint(20)</t>
  </si>
  <si>
    <t>N</t>
  </si>
  <si>
    <r>
      <rPr>
        <sz val="12"/>
        <rFont val="宋体"/>
        <family val="3"/>
        <charset val="134"/>
      </rPr>
      <t>关联组织</t>
    </r>
    <r>
      <rPr>
        <sz val="12"/>
        <rFont val="宋体"/>
        <family val="3"/>
        <charset val="134"/>
      </rPr>
      <t>ID</t>
    </r>
    <r>
      <rPr>
        <sz val="12"/>
        <rFont val="宋体"/>
        <family val="3"/>
        <charset val="134"/>
      </rPr>
      <t>，默认为0</t>
    </r>
  </si>
  <si>
    <t>tenant_id</t>
  </si>
  <si>
    <t>组织ID</t>
  </si>
  <si>
    <t>id</t>
  </si>
  <si>
    <t>Y</t>
  </si>
  <si>
    <t>商品ID</t>
  </si>
  <si>
    <t>goods_code</t>
  </si>
  <si>
    <t>Varchar(50)</t>
  </si>
  <si>
    <t>供应商料品号</t>
  </si>
  <si>
    <t>goods_erp_code</t>
  </si>
  <si>
    <t>ERP料品号</t>
  </si>
  <si>
    <t>goods_name</t>
  </si>
  <si>
    <t>Varchar(100)</t>
  </si>
  <si>
    <t>商品名称</t>
  </si>
  <si>
    <t>goods_model</t>
  </si>
  <si>
    <t>料品规格型号</t>
  </si>
  <si>
    <t>min_size</t>
  </si>
  <si>
    <t>Int(10)</t>
  </si>
  <si>
    <t>最小批量</t>
  </si>
  <si>
    <t>supply_cycle</t>
  </si>
  <si>
    <t>供货周期(天）</t>
  </si>
  <si>
    <t>is_valid</t>
  </si>
  <si>
    <t>Int(1)</t>
  </si>
  <si>
    <t>是否有效:0-禁用-DISABLE;1-启用-NORMAL</t>
  </si>
  <si>
    <t>remark</t>
  </si>
  <si>
    <t>Varchar(500)</t>
  </si>
  <si>
    <t>created_by_name</t>
  </si>
  <si>
    <t>创建人名称</t>
  </si>
  <si>
    <t>last_updated_by_name</t>
  </si>
  <si>
    <t>更新人名称</t>
  </si>
  <si>
    <t>creation_date</t>
  </si>
  <si>
    <t>Datetime</t>
  </si>
  <si>
    <t>创建时间</t>
  </si>
  <si>
    <t>created_by</t>
  </si>
  <si>
    <t>创建人</t>
  </si>
  <si>
    <t>last_update_date</t>
  </si>
  <si>
    <t>更新时间</t>
  </si>
  <si>
    <t>last_updated_by</t>
  </si>
  <si>
    <t>更新人</t>
  </si>
  <si>
    <t>last_update_login</t>
  </si>
  <si>
    <t>最后登录人</t>
  </si>
  <si>
    <t>delete_flag</t>
  </si>
  <si>
    <t>删除标志:0-否-NO;1-是-YES</t>
  </si>
  <si>
    <t>version_num</t>
  </si>
  <si>
    <t>版本号</t>
  </si>
  <si>
    <t>索引</t>
  </si>
  <si>
    <t xml:space="preserve">ALTER TABLE  base_goods ADD unique  base_ent_goods_id_index(tenant_id,goods_nam);  </t>
  </si>
  <si>
    <t xml:space="preserve">ALTER TABLE  base_goods ADD unique  base_ent_goods_name_index(tenant_id,goods_code);  </t>
  </si>
  <si>
    <t>scm_bas_uom|计量单位表</t>
  </si>
  <si>
    <t>计量单位ID</t>
  </si>
  <si>
    <t>uom_code</t>
  </si>
  <si>
    <t>计量单位编码</t>
  </si>
  <si>
    <t>uom_name</t>
  </si>
  <si>
    <t>计量单位名称</t>
  </si>
  <si>
    <t>scm_bas_warehouse|仓库资料</t>
  </si>
  <si>
    <t>仓库ID</t>
  </si>
  <si>
    <t>warehouse_code</t>
  </si>
  <si>
    <t>仓库编码</t>
  </si>
  <si>
    <t>warehouse_name</t>
  </si>
  <si>
    <t>仓库名称</t>
  </si>
  <si>
    <t>scm_bas_rate|税率表</t>
  </si>
  <si>
    <t>税率ID</t>
  </si>
  <si>
    <t>rate_name</t>
  </si>
  <si>
    <t>税率名称-增值税发票</t>
  </si>
  <si>
    <t>rate_val</t>
  </si>
  <si>
    <t>bigint(20,2)</t>
  </si>
  <si>
    <t>税率值%. 3%</t>
  </si>
  <si>
    <t>scm_bas_class|料品类别表</t>
  </si>
  <si>
    <t>class_name</t>
  </si>
  <si>
    <t>类别名称</t>
  </si>
  <si>
    <t>relation_mate_num</t>
  </si>
  <si>
    <t>关联料品数量</t>
  </si>
  <si>
    <t>relation_vendor_num</t>
  </si>
  <si>
    <t>关联供应商数量</t>
  </si>
  <si>
    <t>scm_bas_class_type|料品类别关联表</t>
  </si>
  <si>
    <t>class_id</t>
  </si>
  <si>
    <t>料品类型ID;来源于类品类别表(scm_bas_class.id)</t>
  </si>
  <si>
    <t>relation_type</t>
  </si>
  <si>
    <t>关联类型 1料品;2供应商</t>
  </si>
  <si>
    <t>source_id</t>
  </si>
  <si>
    <t>产品ID;来源于产品表(scm_bas_goods.id)
供应商ID;来源于供应商表(scm_bas_vendor.id)</t>
  </si>
  <si>
    <t>scm_bas_pay_type|付款方式表</t>
  </si>
  <si>
    <t>付款方式ID</t>
  </si>
  <si>
    <t>pay_code</t>
  </si>
  <si>
    <t>付款方式编码</t>
  </si>
  <si>
    <t>pay_name</t>
  </si>
  <si>
    <t>付款方式名称</t>
  </si>
  <si>
    <t>scm_bas_currency|币别表</t>
  </si>
  <si>
    <t>币别ID</t>
  </si>
  <si>
    <t>currency_code</t>
  </si>
  <si>
    <t>币别编码</t>
  </si>
  <si>
    <t>currency_name</t>
  </si>
  <si>
    <t>币别名称</t>
  </si>
  <si>
    <t>scm_bas_vendor|供应商表</t>
  </si>
  <si>
    <t>供应商ID</t>
  </si>
  <si>
    <t>vendor_type</t>
  </si>
  <si>
    <t>供应商类型;1-供应商</t>
  </si>
  <si>
    <t>vendor_erp_code</t>
  </si>
  <si>
    <t>供应商ERP编码</t>
  </si>
  <si>
    <t>vendor_code</t>
  </si>
  <si>
    <t>供应商编码</t>
  </si>
  <si>
    <t>vendor_name</t>
  </si>
  <si>
    <t>供应商简称</t>
  </si>
  <si>
    <t>vendor_full_name</t>
  </si>
  <si>
    <t>Varchar(200)</t>
  </si>
  <si>
    <t>供应商全称</t>
  </si>
  <si>
    <t>vendor_ownarea</t>
  </si>
  <si>
    <t>省市区名称 例:[广东省,佛山市,顺德区,北滘镇]</t>
  </si>
  <si>
    <t>vendor_ownarea_code</t>
  </si>
  <si>
    <t>省市区ID例:[1232,3234,6353,53744]</t>
  </si>
  <si>
    <t>vendor_full_address</t>
  </si>
  <si>
    <t>供应商详细地址</t>
  </si>
  <si>
    <t>bus_number</t>
  </si>
  <si>
    <t>供应商纳税识别号</t>
  </si>
  <si>
    <t>bus_number_doc</t>
  </si>
  <si>
    <t>营业执照注册号电子档</t>
  </si>
  <si>
    <t>vendor_tel</t>
  </si>
  <si>
    <t>供应商电话</t>
  </si>
  <si>
    <t>vendor_bank_number</t>
  </si>
  <si>
    <t>供应商银行账号</t>
  </si>
  <si>
    <t>vendor_account_name</t>
  </si>
  <si>
    <t>供应商银行账号名称</t>
  </si>
  <si>
    <t>vendor_bank_name</t>
  </si>
  <si>
    <t>供应商银行开户行</t>
  </si>
  <si>
    <t>currency_id</t>
  </si>
  <si>
    <t>交易币别;来源于scm_bas_currency.id</t>
  </si>
  <si>
    <t>冗余字段-交易币别;来源于scm_bas_currency.currency_name</t>
  </si>
  <si>
    <t>rate_id</t>
  </si>
  <si>
    <t>交易税率;来源于scm_bas_rate.id</t>
  </si>
  <si>
    <t>冗余字段-税率名称;来源于scm_bas_rate.rate_name</t>
  </si>
  <si>
    <t>bigint(20,6)</t>
  </si>
  <si>
    <t>冗余字段-税率值;来源于scm_bas_rate.rate_val</t>
  </si>
  <si>
    <t>rec_date</t>
  </si>
  <si>
    <t>对账日(1-31)数字</t>
  </si>
  <si>
    <t>invoice_type</t>
  </si>
  <si>
    <t>发票类型;1-增值税专用发票;2-普通发票;3-专业发票</t>
  </si>
  <si>
    <t>vendor_stat</t>
  </si>
  <si>
    <t>状态:0-待审核,1-交易中;2-停止交易;3-暂停交易;9-不适用</t>
  </si>
  <si>
    <t>is_sale_offer</t>
  </si>
  <si>
    <t>启用销售报价:0-否-NO;1-是-YES</t>
  </si>
  <si>
    <t>is_sale_taking</t>
  </si>
  <si>
    <t>启用销售接单:0-否-NO;1-是-YES</t>
  </si>
  <si>
    <t>is_sale_delivery</t>
  </si>
  <si>
    <t>启用销售送货:0-否-NO;1-是-YES</t>
  </si>
  <si>
    <t>is_sale_recon</t>
  </si>
  <si>
    <t>启用销售对账:0-否-NO;1-是-YES</t>
  </si>
  <si>
    <t>is_merits</t>
  </si>
  <si>
    <t>启用绩效:0-否-NO;1-是-YES</t>
  </si>
  <si>
    <t>soure_id</t>
  </si>
  <si>
    <t>平台供应商ID</t>
  </si>
  <si>
    <t>short_url</t>
  </si>
  <si>
    <t>供应商邀请短连接</t>
  </si>
  <si>
    <t>expire_date</t>
  </si>
  <si>
    <t>短连接失效日期 默认为当前时间后延三天</t>
  </si>
  <si>
    <t>invite_stat</t>
  </si>
  <si>
    <t>是否邀请成功:0-否-NO;1-是-YES</t>
  </si>
  <si>
    <t>invite_date</t>
  </si>
  <si>
    <t>invite</t>
  </si>
  <si>
    <t>供应商邀请成功日期</t>
  </si>
  <si>
    <t>scm_bas_demand|供应商文档索取表</t>
  </si>
  <si>
    <t>供应商文档索取表ID</t>
  </si>
  <si>
    <t>demand_type</t>
  </si>
  <si>
    <t>创建类型;1-供应商创建;2- 采购方创建</t>
  </si>
  <si>
    <t>是否模板;0-否-NO;1-是-YES</t>
  </si>
  <si>
    <t>demand_code</t>
  </si>
  <si>
    <t>索取单编码</t>
  </si>
  <si>
    <t>demand_desc</t>
  </si>
  <si>
    <t>索取说明</t>
  </si>
  <si>
    <t>vendor_id</t>
  </si>
  <si>
    <t>冗余字段-供应商名称(全称);来源于scm_bas_vendor.vendor_full_name</t>
  </si>
  <si>
    <t>ask_date</t>
  </si>
  <si>
    <t>要求日期</t>
  </si>
  <si>
    <t>complete_date</t>
  </si>
  <si>
    <t>完成日期</t>
  </si>
  <si>
    <t>demand_stat</t>
  </si>
  <si>
    <t>doc_type</t>
  </si>
  <si>
    <t>[]</t>
  </si>
  <si>
    <t>多选-文档类型;1-营业证件;2-企业资质认证;3-产品认证;4-业务文档
5-合同文档;6-其它</t>
  </si>
  <si>
    <t>scm_bas_demand_item|供应商文档索取附件表</t>
  </si>
  <si>
    <t>demand_id</t>
  </si>
  <si>
    <t>供应商文档索取表;来源于scm_bas_demand.id</t>
  </si>
  <si>
    <t>demand_item_seq</t>
  </si>
  <si>
    <t>demand_doc_name</t>
  </si>
  <si>
    <t>附件名称</t>
  </si>
  <si>
    <t>状态:1-待上传;2-已上传;3-待验证;4-验证退回;5- 已验证;9-作废</t>
  </si>
  <si>
    <t>invalid_date</t>
  </si>
  <si>
    <t>生效日期</t>
  </si>
  <si>
    <t>失效日期</t>
  </si>
  <si>
    <t>demand_item_flag</t>
  </si>
  <si>
    <t>控制类型;1-有效期控制;2-长期有效;9-不适用</t>
  </si>
  <si>
    <t>expire_type</t>
  </si>
  <si>
    <t>失效预警;0-否-NO;1-是-YES</t>
  </si>
  <si>
    <t>多选-来源于文档类别表:scm_bas_demand_type.id
文档类型;1-营业证件;2-企业资质认证;3-产品认证;4-业务文档
5-合同文档;6-其它</t>
  </si>
  <si>
    <t>invalid_stat</t>
  </si>
  <si>
    <t>生效状态;1-生效中;2-已失效</t>
  </si>
  <si>
    <t>soure_type</t>
  </si>
  <si>
    <t>关联单据类型;1-采购订单;2-销售订单;3-发货单;4-收货单;5-退货单;6-对账单;7-费用单</t>
  </si>
  <si>
    <t>soure_head_id</t>
  </si>
  <si>
    <t>来源单主ID</t>
  </si>
  <si>
    <t>scm_bas_demand_item_type|供应商文档索取附件类型表</t>
  </si>
  <si>
    <t>demand_item_id</t>
  </si>
  <si>
    <t>供应商文档索取表;来源于scm_bas_demand_item.id</t>
  </si>
  <si>
    <t>demand_type_id</t>
  </si>
  <si>
    <t>来源于文档类别表:scm_bas_demand_type.id
文档类型;1-营业证件;2-企业资质认证;3-产品认证;4-业务文档
5-合同文档;6-其它</t>
  </si>
  <si>
    <t>scm_bas_demand_type|文档类别</t>
  </si>
  <si>
    <t>文档类别ID</t>
  </si>
  <si>
    <t>p_id</t>
  </si>
  <si>
    <t>父类别ID</t>
  </si>
  <si>
    <t>demand_flag</t>
  </si>
  <si>
    <t>0-不适用;1-有效期管控;2-长期有效</t>
  </si>
  <si>
    <t>demand_type_name</t>
  </si>
  <si>
    <t>文档类别名称</t>
  </si>
  <si>
    <t>scm_bas_vendor_goods|供应商交易料品</t>
  </si>
  <si>
    <t>seq</t>
  </si>
  <si>
    <t>Varchar(20)</t>
  </si>
  <si>
    <t>供应商表id:来源于:scm_bas_vendor.id</t>
  </si>
  <si>
    <t>冗余字段-供应商表编码:来源于:scm_bas_vendor.vendor_name</t>
  </si>
  <si>
    <t>冗余字段-供应商表名称:来源于:scm_bas_vendor.vendor_name</t>
  </si>
  <si>
    <t>goods_id</t>
  </si>
  <si>
    <t>料品id:来源于:scm_bas_goods.id</t>
  </si>
  <si>
    <t>冗余字段-料品ERP品号:来源于:scm_bas_goods.goods_erp_code</t>
  </si>
  <si>
    <t>冗余字段-料品供应商品号:来源于:scm_bas_goods.goods_code</t>
  </si>
  <si>
    <t>冗余字段-料品供应商品名:来源于:scm_bas_goods.goods_name</t>
  </si>
  <si>
    <t>冗余字段-料品供应商品号:来源于:scm_bas_goods.goods_model</t>
  </si>
  <si>
    <t>uom_id</t>
  </si>
  <si>
    <t>计量单位ID;来源于scm_bas_uom.id</t>
  </si>
  <si>
    <t>冗余字段-计量单位名称;来源于scm_bas_uom.uom_name</t>
  </si>
  <si>
    <t>冗余字段;税率ID;来源于scm_bas_rate.id</t>
  </si>
  <si>
    <t>冗余字段-税率名称;来源于scm_bas_rate.rate_val</t>
  </si>
  <si>
    <t>冗余字段币别ID;来源于scm_bas_currency.id</t>
  </si>
  <si>
    <t>冗余字段-币别名称;来源于scm_bas_currency.currency_name</t>
  </si>
  <si>
    <t>min_num</t>
  </si>
  <si>
    <t>Int(5)</t>
  </si>
  <si>
    <t>供货周期</t>
  </si>
  <si>
    <t>goods_doc_name</t>
  </si>
  <si>
    <t>料品附件名称</t>
  </si>
  <si>
    <t>goods_doc_url</t>
  </si>
  <si>
    <t>料品附件URL</t>
  </si>
  <si>
    <t>big_pack_num</t>
  </si>
  <si>
    <t>大包数量</t>
  </si>
  <si>
    <t>small_pack_num</t>
  </si>
  <si>
    <t>小包数量</t>
  </si>
  <si>
    <t>barcode_type</t>
  </si>
  <si>
    <t>条码控制;0-无设置;1-采购订单生成;2-送货单生成</t>
  </si>
  <si>
    <t>scm_bas_goods_barcode|料品条码表</t>
  </si>
  <si>
    <t>ID</t>
  </si>
  <si>
    <t>barcode_code</t>
  </si>
  <si>
    <t>条码编码;系统自动生成</t>
  </si>
  <si>
    <t>生成类型 1-采购单生成；2-送货单生成</t>
  </si>
  <si>
    <t>soure_line_id</t>
  </si>
  <si>
    <t>来源单明细ID</t>
  </si>
  <si>
    <t>box_code</t>
  </si>
  <si>
    <t>B:大包 M小包 例B290011482048093E1</t>
  </si>
  <si>
    <t>bar_code</t>
  </si>
  <si>
    <t>条码值(BOX_ID 或M_ID)</t>
  </si>
  <si>
    <t>box_num</t>
  </si>
  <si>
    <t>尾包数量;条码类型;大包条码</t>
  </si>
  <si>
    <t>大包条码对应的数量;条码类型;大包条码</t>
  </si>
  <si>
    <t>bar_type</t>
  </si>
  <si>
    <t>条码类型1-大包条码；2-小包条码</t>
  </si>
  <si>
    <t>bar_stat</t>
  </si>
  <si>
    <t>条码状态;1-待使用;2-已使用;3-已作废</t>
  </si>
  <si>
    <t>scm_bas_oper_log|业务操作日志表</t>
  </si>
  <si>
    <t>tenant_name</t>
  </si>
  <si>
    <t>组织名称</t>
  </si>
  <si>
    <t>oper_bill</t>
  </si>
  <si>
    <t>生成类型 1-询价单；2-报价单;3-采购订单;4-销售订单;5-送货单;6-收货单;7-退货单;8-对账单;9-发票单</t>
  </si>
  <si>
    <t>oper_type</t>
  </si>
  <si>
    <t>操作类型 1-创建；2-发布;3-接受;4-提交;具体以单据类型确定</t>
  </si>
  <si>
    <t>创建人名字</t>
  </si>
  <si>
    <t>attr1</t>
  </si>
  <si>
    <t>备用字段1</t>
  </si>
  <si>
    <t>attr2</t>
  </si>
  <si>
    <t>备用字段2</t>
  </si>
  <si>
    <t>attr3</t>
  </si>
  <si>
    <t>备用字段3</t>
  </si>
  <si>
    <t>操作说明</t>
  </si>
  <si>
    <t>scm_bas_doc|单据附件表</t>
  </si>
  <si>
    <t>bill_type</t>
  </si>
  <si>
    <t>soure_item_id</t>
  </si>
  <si>
    <t>bas_scm_config|系统参数配置</t>
  </si>
  <si>
    <t>主键ID</t>
  </si>
  <si>
    <t>conf_key</t>
  </si>
  <si>
    <t>参数键</t>
  </si>
  <si>
    <t>conf_value</t>
  </si>
  <si>
    <t>参数键值</t>
  </si>
  <si>
    <t>Is_Valid</t>
  </si>
  <si>
    <t>二 ，询价管理</t>
  </si>
  <si>
    <t>scm_im_price_tran|供应商价格成交表</t>
  </si>
  <si>
    <t>enquiry_id</t>
  </si>
  <si>
    <t>询价id:来源于:scm_im_enquiry.id</t>
  </si>
  <si>
    <t>enquiry_no</t>
  </si>
  <si>
    <t>询价单号:来源于:scm_im_enquiry.enquiry_code</t>
  </si>
  <si>
    <t>enquiry_item_id</t>
  </si>
  <si>
    <t>询价单明细ID:来源于:scm_im_enquiry_item.id</t>
  </si>
  <si>
    <t>taxes_type</t>
  </si>
  <si>
    <t>税种类型;0-无;1-应税内含;2-应税外加</t>
  </si>
  <si>
    <t>gst_price</t>
  </si>
  <si>
    <t>含税单价</t>
  </si>
  <si>
    <t>tax_price</t>
  </si>
  <si>
    <t>不含税单价</t>
  </si>
  <si>
    <t>begin_num</t>
  </si>
  <si>
    <t>批量起始数量</t>
  </si>
  <si>
    <t>end_num</t>
  </si>
  <si>
    <t>批量截止数量</t>
  </si>
  <si>
    <t>pric_method</t>
  </si>
  <si>
    <r>
      <rPr>
        <sz val="11"/>
        <color indexed="63"/>
        <rFont val="SimSun"/>
        <charset val="134"/>
      </rPr>
      <t>计价方式 1-批量范围计价</t>
    </r>
    <r>
      <rPr>
        <sz val="11"/>
        <color indexed="63"/>
        <rFont val="Menlo"/>
        <family val="1"/>
      </rPr>
      <t xml:space="preserve"> 2--批量起止区间</t>
    </r>
  </si>
  <si>
    <t>scm_im_enquiry|采购方询价单</t>
  </si>
  <si>
    <t>enquiry_code</t>
  </si>
  <si>
    <t>询价单号;系统自动生成</t>
  </si>
  <si>
    <t>enquiry_explain</t>
  </si>
  <si>
    <t>询价说明</t>
  </si>
  <si>
    <t>dept_name</t>
  </si>
  <si>
    <t xml:space="preserve">业务部门 </t>
  </si>
  <si>
    <t>enquiry_type</t>
  </si>
  <si>
    <r>
      <rPr>
        <sz val="11"/>
        <color indexed="63"/>
        <rFont val="SimSun"/>
        <charset val="134"/>
      </rPr>
      <t>报价类型;1-要求时间结束后比价</t>
    </r>
    <r>
      <rPr>
        <sz val="11"/>
        <color indexed="63"/>
        <rFont val="Cambria"/>
        <family val="1"/>
      </rPr>
      <t xml:space="preserve"> 2-所有报价完成后比价;3-不比价</t>
    </r>
  </si>
  <si>
    <t>enquiry_mode</t>
  </si>
  <si>
    <t>报价方式;1-采购方报价;2-供应商报价(自动审核发布并成报价单)</t>
  </si>
  <si>
    <t>enquiry_stat</t>
  </si>
  <si>
    <t>询价单状态;1-待审核;2-待发布;3-待报价;4-待审核;5-已审核;29-已作废</t>
  </si>
  <si>
    <t>is_urgent</t>
  </si>
  <si>
    <t>是否加急;0-否;1-是</t>
  </si>
  <si>
    <t>scm_im_enquiry_item|采购方询价料品</t>
  </si>
  <si>
    <t>scm_im_enquiry_vendor|采购方询价单供应商</t>
  </si>
  <si>
    <t>vendor_email</t>
  </si>
  <si>
    <t>供应商Email账号</t>
  </si>
  <si>
    <t>vendor_user_id</t>
  </si>
  <si>
    <t>供应商用户Id</t>
  </si>
  <si>
    <t>vendor_user_name</t>
  </si>
  <si>
    <t>供应商用户名乐</t>
  </si>
  <si>
    <t>enquiry_vendor_stat</t>
  </si>
  <si>
    <t>供应商是否接受;0-待接受;1-已接受;2-已报价</t>
  </si>
  <si>
    <t>is_send_msg</t>
  </si>
  <si>
    <t>是否推送邮件消息通知;0-未推送;1-已推送</t>
  </si>
  <si>
    <t>scm_im_quotation|供应商报价单</t>
  </si>
  <si>
    <t>quotation_no</t>
  </si>
  <si>
    <t>报价单号:系统自动生成</t>
  </si>
  <si>
    <t>报价说明;来源于scm_im_enquiry.enquiry_explain</t>
  </si>
  <si>
    <t>业务部门;来源于scm_im_enquiry.enquiry_dept_name</t>
  </si>
  <si>
    <r>
      <rPr>
        <sz val="11"/>
        <color indexed="63"/>
        <rFont val="SimSun"/>
        <charset val="134"/>
      </rPr>
      <t>报价类型;1-要求时间结束后比价</t>
    </r>
    <r>
      <rPr>
        <sz val="11"/>
        <color indexed="63"/>
        <rFont val="Cambria"/>
        <family val="1"/>
      </rPr>
      <t xml:space="preserve"> 2-</t>
    </r>
    <r>
      <rPr>
        <sz val="11"/>
        <color indexed="63"/>
        <rFont val="SimSun"/>
        <charset val="134"/>
      </rPr>
      <t>所有报价完成后比价</t>
    </r>
    <r>
      <rPr>
        <sz val="11"/>
        <color indexed="63"/>
        <rFont val="Cambria"/>
        <family val="1"/>
      </rPr>
      <t>;3-</t>
    </r>
    <r>
      <rPr>
        <sz val="11"/>
        <color indexed="63"/>
        <rFont val="SimSun"/>
        <charset val="134"/>
      </rPr>
      <t>不比价;;来源于scm_im_enquiry.enquiry_type</t>
    </r>
  </si>
  <si>
    <t>报价方式;1-采购方报价;2-供应商报价(自动审核发布并成报价单);来源于scm_im_enquiry.enquiry_mode</t>
  </si>
  <si>
    <t>要求日期;来源于scm_im_enquiry.ask_date</t>
  </si>
  <si>
    <t>完成日期;来源于scm_im_enquiry.complete_date</t>
  </si>
  <si>
    <t>询价单状态;1-待接受;2-已接受;3-已报价</t>
  </si>
  <si>
    <t>是否加急;0-否;1-是;来源于scm_im_enquiry.is_urgent</t>
  </si>
  <si>
    <t>scm_im_quotation_item|供应方报价料品</t>
  </si>
  <si>
    <t>quoted_price</t>
  </si>
  <si>
    <t>供方报价(含税单价)</t>
  </si>
  <si>
    <t>item_stat</t>
  </si>
  <si>
    <t>行状态;1-未提交;2-比价退回;3-提交</t>
  </si>
  <si>
    <t>scm_im_trad|供应商比价单</t>
  </si>
  <si>
    <t>trad_no</t>
  </si>
  <si>
    <t>比价单号;系统自动生成</t>
  </si>
  <si>
    <t>quotation_id</t>
  </si>
  <si>
    <t>报价id:来源于:scm_im_quotation.id</t>
  </si>
  <si>
    <t>报价单号:来源于:scm_im_quotation.quotation_code</t>
  </si>
  <si>
    <t>trad_stat</t>
  </si>
  <si>
    <t>报批状态;1-未送审;2-审核中;3-审核完成</t>
  </si>
  <si>
    <t>audit_date</t>
  </si>
  <si>
    <t>送审日期</t>
  </si>
  <si>
    <t>审核日期</t>
  </si>
  <si>
    <t>is_syn</t>
  </si>
  <si>
    <t>是否同步ERP;0-未同步;1-已同步;2-同步错误</t>
  </si>
  <si>
    <t>syn_date</t>
  </si>
  <si>
    <t>同步ERP时间</t>
  </si>
  <si>
    <t>scm_im_trad_item|供应商比价单料品</t>
  </si>
  <si>
    <t>询价单号:来源于:scm_im_enquiry_item.id</t>
  </si>
  <si>
    <t>quotation_item_id</t>
  </si>
  <si>
    <t>报价单号:来源于:scm_im_quotation_item.id</t>
  </si>
  <si>
    <t>trad_id</t>
  </si>
  <si>
    <t>比价单主表id:来源于:scm_im_trad.id</t>
  </si>
  <si>
    <t>vendor_remark</t>
  </si>
  <si>
    <t>供应商报价备注;来源scm_im_quotation_item.remark</t>
  </si>
  <si>
    <t>三 ，采购管理</t>
  </si>
  <si>
    <t>scm_order_pur|采购订单</t>
  </si>
  <si>
    <t>pur_no</t>
  </si>
  <si>
    <t>采购订单号:系统自动生成</t>
  </si>
  <si>
    <t>order_date</t>
  </si>
  <si>
    <t>订单最后答交日期</t>
  </si>
  <si>
    <t>order_flag</t>
  </si>
  <si>
    <t>订单导入形式;1-Excel导出;2-接口导入</t>
  </si>
  <si>
    <t>sync_date</t>
  </si>
  <si>
    <t>同步日期(order_type为ERP订单此字段才会有值)</t>
  </si>
  <si>
    <t>order_type</t>
  </si>
  <si>
    <t>订单类型;1-普通订单;2-样品订单;3-委外订单;4-服务订单;5-ERP订单</t>
  </si>
  <si>
    <t>order_stat</t>
  </si>
  <si>
    <t>订单状态:1-制单,2-审核中;3-待答交;4-答交异常;5-已确认;9-已作废</t>
  </si>
  <si>
    <t>reply_stat</t>
  </si>
  <si>
    <t>交答状态:1-未答交;2-部份答交;3-全部答交</t>
  </si>
  <si>
    <t>change_count</t>
  </si>
  <si>
    <t>变更次数</t>
  </si>
  <si>
    <t>source_no</t>
  </si>
  <si>
    <t>来源ERP单号</t>
  </si>
  <si>
    <t>`source_id`  bigint(20) NOT NULL  COMMENT '产品ID;来源于产品表(scm_bas_goods.id)
供应商ID;来源于供应商表(scm_bas_vendor.id)',</t>
  </si>
  <si>
    <t>scm_order_pur_item|采购订单料品表</t>
  </si>
  <si>
    <t>pur_id</t>
  </si>
  <si>
    <t>采购订单id:来源于:scm_order_pur.id</t>
  </si>
  <si>
    <t>warehouse_id</t>
  </si>
  <si>
    <t>仓库id;来源于scm_bas_warehouse.id</t>
  </si>
  <si>
    <t>仓库编码;来源于scm_bas_warehouse_code</t>
  </si>
  <si>
    <t>仓库名称;来源于scm_bas_warehouse_name</t>
  </si>
  <si>
    <t>soure_no</t>
  </si>
  <si>
    <t>来源单号</t>
  </si>
  <si>
    <t>行状态;1-待答复;2-交易异常;3-供方拒绝,4-已确认;</t>
  </si>
  <si>
    <t>delivery_date</t>
  </si>
  <si>
    <t>订单货期</t>
  </si>
  <si>
    <t>reply_date</t>
  </si>
  <si>
    <t>答交货期</t>
  </si>
  <si>
    <t>purchase_remark</t>
  </si>
  <si>
    <t>采购方备注</t>
  </si>
  <si>
    <t>供货方备注</t>
  </si>
  <si>
    <t>make_num</t>
  </si>
  <si>
    <t>已制送货单数量</t>
  </si>
  <si>
    <t>order_num</t>
  </si>
  <si>
    <t>订单数量</t>
  </si>
  <si>
    <t>fix_num</t>
  </si>
  <si>
    <t>已送货量</t>
  </si>
  <si>
    <t>wait_num</t>
  </si>
  <si>
    <t>待送货量</t>
  </si>
  <si>
    <t>is_main</t>
  </si>
  <si>
    <t>是否主料;0-否;1-是</t>
  </si>
  <si>
    <t>main_item_id</t>
  </si>
  <si>
    <t>料品主键Id来源当前表的ID字段</t>
  </si>
  <si>
    <t>scm_order_sale|销售订单</t>
  </si>
  <si>
    <t>source_tenant_id</t>
  </si>
  <si>
    <t>来源组织ID；来源于销售订单的tenant_id</t>
  </si>
  <si>
    <t>sale_no</t>
  </si>
  <si>
    <t>销售订单号:系统自动生成</t>
  </si>
  <si>
    <t>订单状态:1-待审核;2-待答交;3-答交异常;4-已确认;9-已作废</t>
  </si>
  <si>
    <t>order_sum</t>
  </si>
  <si>
    <t>来源ERP单号;来源采购订单scm_order_pur.source_no</t>
  </si>
  <si>
    <t>scm_order_sale_item|销售订单料品表</t>
  </si>
  <si>
    <t>sale_id</t>
  </si>
  <si>
    <t>销售订单主表id:来源于:scm_order_sale.id</t>
  </si>
  <si>
    <t>采购订单主表id:来源于:scm_order_sale.id</t>
  </si>
  <si>
    <t>pur_item_id</t>
  </si>
  <si>
    <t>采购订单料品表id:来源于:scm_order_sale_item.id</t>
  </si>
  <si>
    <t>行状态;1-待答复;2-交易异常;3-已确认;</t>
  </si>
  <si>
    <t>主料主键Id来源当前表的ID字段</t>
  </si>
  <si>
    <t>scm_order_change_pur|采购变更单</t>
  </si>
  <si>
    <t>change_no</t>
  </si>
  <si>
    <t>采购变更订单号:系统自动生成</t>
  </si>
  <si>
    <t>采购订单表id:来源于:scm_order_pur.id</t>
  </si>
  <si>
    <t>pur_code</t>
  </si>
  <si>
    <t>冗余字段-采购订单编码:来源于:scm_order_pur.pur_code</t>
  </si>
  <si>
    <t>订单状态:1-待发布;2-待答交;3-待确认;4-已确认;9-已作废</t>
  </si>
  <si>
    <t>scm_order_change_pur_item|采购变更料品表</t>
  </si>
  <si>
    <t>采购订单料品表id:来源于:scm_order_pur_item.id</t>
  </si>
  <si>
    <t>冗余字段-料品id:来源于:scm_bas_goods.id</t>
  </si>
  <si>
    <t>冗余字段-计量单位ID;来源于scm_bas_uom.id</t>
  </si>
  <si>
    <t>冗余字段-发票类型;1-增值税专用发票;2-普通发票;3-专业发票</t>
  </si>
  <si>
    <t>冗余字段-含税单价</t>
  </si>
  <si>
    <t>冗余字段-不含税单价</t>
  </si>
  <si>
    <t>冗余字段-条码控制;0-无设置;1-采购订单生成;2-送货单生成</t>
  </si>
  <si>
    <t>doc_name</t>
  </si>
  <si>
    <t>冗余字段-文档名称</t>
  </si>
  <si>
    <t>doc_url</t>
  </si>
  <si>
    <t>冗余字段-文档URL</t>
  </si>
  <si>
    <t>冗余字段-订单数量</t>
  </si>
  <si>
    <t>冗余字段-来源单号</t>
  </si>
  <si>
    <t>冗余字段-订单货期</t>
  </si>
  <si>
    <t>冗余字段-答交货期</t>
  </si>
  <si>
    <t>(变更)订单数量</t>
  </si>
  <si>
    <t>change_reply_date</t>
  </si>
  <si>
    <t>(变更)答交货期</t>
  </si>
  <si>
    <t>冗余字段-采购方备注</t>
  </si>
  <si>
    <t>冗余字段-供货方备注</t>
  </si>
  <si>
    <t>四，送货管理</t>
  </si>
  <si>
    <t>scm_dm_delivery_plan|送货计划明细</t>
  </si>
  <si>
    <t>plan_date</t>
  </si>
  <si>
    <t>要求送货日期</t>
  </si>
  <si>
    <t>plan_num</t>
  </si>
  <si>
    <t>要求送货数量</t>
  </si>
  <si>
    <t>is_match</t>
  </si>
  <si>
    <t>匹配状态标志:0-未匹配-NO;1-已匹配-YES</t>
  </si>
  <si>
    <t>scm_dm_delivery_plan_item|送货计划匹配订单明细表</t>
  </si>
  <si>
    <t>delivery_plan_id</t>
  </si>
  <si>
    <t>送货计划主表id:来源于送货计划明细scm_dm_delivery_plan.id</t>
  </si>
  <si>
    <t>销售订单id:来源于:scm_order_sale.id</t>
  </si>
  <si>
    <t>销售订单编码:来源于:scm_order_sale.sale_no</t>
  </si>
  <si>
    <t>sale_item_id</t>
  </si>
  <si>
    <t>销售订单料品id:来源于:scm_order_sale_item.id</t>
  </si>
  <si>
    <t>冗余字段-订单货期;来源于销售订单料品表:scm_order_sale_item.delivery_date</t>
  </si>
  <si>
    <t>冗余字段-答交货期;来源于销售订单料品表:scm_order_sale_item.reply_date</t>
  </si>
  <si>
    <t>match_num</t>
  </si>
  <si>
    <t>匹配数量</t>
  </si>
  <si>
    <t>scm_dm_delivery|送货单</t>
  </si>
  <si>
    <t>de_no</t>
  </si>
  <si>
    <t>is_print</t>
  </si>
  <si>
    <t>送货单是否已打印;0-否;1-是</t>
  </si>
  <si>
    <t>de_date</t>
  </si>
  <si>
    <t>送货日期</t>
  </si>
  <si>
    <t>de_stat</t>
  </si>
  <si>
    <t>订单状态:1-待发出;2-已发出;3已暂收</t>
  </si>
  <si>
    <t>is_ele</t>
  </si>
  <si>
    <t>是否物流;0-否;1-是</t>
  </si>
  <si>
    <t>logistics_name</t>
  </si>
  <si>
    <t>物流公司名称</t>
  </si>
  <si>
    <t>ele_no</t>
  </si>
  <si>
    <t>快递单号</t>
  </si>
  <si>
    <t>scm_dm_delivery_item|送货单料品表</t>
  </si>
  <si>
    <t>de_id</t>
  </si>
  <si>
    <t>送货单id:来源于:scm_dm_delivery.id</t>
  </si>
  <si>
    <t>税率ID;来源于scm_bas_rate.id</t>
  </si>
  <si>
    <t>币别ID;来源于scm_bas_currency.id</t>
  </si>
  <si>
    <t>冗余字段发票类型;1-增值税专用发票;2-普通发票;3-专业发票</t>
  </si>
  <si>
    <t>冗余字段含税单价</t>
  </si>
  <si>
    <t>dev_num</t>
  </si>
  <si>
    <t>送货数量</t>
  </si>
  <si>
    <t>tem_num</t>
  </si>
  <si>
    <t>暂收数量</t>
  </si>
  <si>
    <t>un_num</t>
  </si>
  <si>
    <t>未收数量</t>
  </si>
  <si>
    <t>inv_num</t>
  </si>
  <si>
    <t>验收已入库数量</t>
  </si>
  <si>
    <t>un_inv_num</t>
  </si>
  <si>
    <t>未验收数量</t>
  </si>
  <si>
    <t>文档名称</t>
  </si>
  <si>
    <t>文档URL</t>
  </si>
  <si>
    <t>条码是否已打印;0-否;1-是</t>
  </si>
  <si>
    <t>print_count</t>
  </si>
  <si>
    <t>条码打印次数</t>
  </si>
  <si>
    <t>scm_dm_master|收货单</t>
  </si>
  <si>
    <t>master_no</t>
  </si>
  <si>
    <t>收货单号:系统自动生成</t>
  </si>
  <si>
    <t>master_date</t>
  </si>
  <si>
    <t>收货日期</t>
  </si>
  <si>
    <t>master_stat</t>
  </si>
  <si>
    <t>订单状态:1-待审核;2-已审核</t>
  </si>
  <si>
    <t>scm_dm_master_item|收货单料品表</t>
  </si>
  <si>
    <t>master_id</t>
  </si>
  <si>
    <t>收货单料品ID；来源于;scm_dm_master.id</t>
  </si>
  <si>
    <t>冗余字段;发票类型;1-增值税专用发票;2-普通发票;3-专业发票</t>
  </si>
  <si>
    <t>冗余字段;含税单价</t>
  </si>
  <si>
    <t>master_num</t>
  </si>
  <si>
    <t>收货数量</t>
  </si>
  <si>
    <t>is_statement</t>
  </si>
  <si>
    <t>是否已对账:0-否-NO;1-是-YES</t>
  </si>
  <si>
    <t>scm_dm_reject|退货单</t>
  </si>
  <si>
    <t>reject_no</t>
  </si>
  <si>
    <t>reject_type</t>
  </si>
  <si>
    <t>退货单类型;1-SCM退货单;2-ERP入库退货单</t>
  </si>
  <si>
    <t>reject_date</t>
  </si>
  <si>
    <t>reject_stat</t>
  </si>
  <si>
    <t>scm_dm_reject_item|退货单料品表</t>
  </si>
  <si>
    <t>reject_id</t>
  </si>
  <si>
    <t>收货单ID；来源于;scm_dm_reject.id</t>
  </si>
  <si>
    <t>冗余字段不含税单价</t>
  </si>
  <si>
    <t>reject_num</t>
  </si>
  <si>
    <t>退货数量</t>
  </si>
  <si>
    <t>五，对账单管理</t>
  </si>
  <si>
    <t>scm_sm_account|费用单</t>
  </si>
  <si>
    <t>gst_sum_amount</t>
  </si>
  <si>
    <t>含税金额</t>
  </si>
  <si>
    <t>tax_sum_amount</t>
  </si>
  <si>
    <t>不含税金额</t>
  </si>
  <si>
    <t>account_date</t>
  </si>
  <si>
    <t>费用单日期</t>
  </si>
  <si>
    <t>account_stat</t>
  </si>
  <si>
    <t>订单状态:1-制单;2-待审核;3-已审核;</t>
  </si>
  <si>
    <t>check_date</t>
  </si>
  <si>
    <t>pay_type_id</t>
  </si>
  <si>
    <t>付款方式来源于:scm_bas_pay_type.id</t>
  </si>
  <si>
    <t>pay_type_name</t>
  </si>
  <si>
    <t>付款方式来源于:scm_bas_pay_type.pay_name</t>
  </si>
  <si>
    <t>scm_sm_account_item|费用单明细</t>
  </si>
  <si>
    <t>account_id</t>
  </si>
  <si>
    <t>费用单id:来源于:scm_sm_account.id</t>
  </si>
  <si>
    <t>account_name</t>
  </si>
  <si>
    <t>bigint(200)</t>
  </si>
  <si>
    <t>费用单名称</t>
  </si>
  <si>
    <t>费用单情况说明</t>
  </si>
  <si>
    <t>account_num</t>
  </si>
  <si>
    <t>费用单数据</t>
  </si>
  <si>
    <t>gst_amount</t>
  </si>
  <si>
    <t>scm_dm_statements|对账单</t>
  </si>
  <si>
    <t>statements_no</t>
  </si>
  <si>
    <t>对账单号:系统自动生成</t>
  </si>
  <si>
    <t>statements_type</t>
  </si>
  <si>
    <t>对账号创建类型;1-供应商创建;2- 采购方创建</t>
  </si>
  <si>
    <t>is_show</t>
  </si>
  <si>
    <t>供方是否查看(对账号创建类型:采购方创建才需要控制)</t>
  </si>
  <si>
    <t>statements_stat</t>
  </si>
  <si>
    <t>对账单状态;1-制单;2-对账中;3-已确认;4-待审核;5-已审核</t>
  </si>
  <si>
    <t>statements_date</t>
  </si>
  <si>
    <t>对账日期</t>
  </si>
  <si>
    <t>我方含税金额(汇总明细)</t>
  </si>
  <si>
    <t>我方不含税金额(汇总明细)</t>
  </si>
  <si>
    <t>vendor_gst_sum_amount</t>
  </si>
  <si>
    <t>供方含税金额(汇总明细)</t>
  </si>
  <si>
    <t>vendor_tax_sum_amount</t>
  </si>
  <si>
    <t>供方不含税金额(汇总明细)</t>
  </si>
  <si>
    <t>is_exception</t>
  </si>
  <si>
    <t>是否异常;0-否;1-是</t>
  </si>
  <si>
    <t>exception_amount</t>
  </si>
  <si>
    <t>异常金额</t>
  </si>
  <si>
    <t>is_vendor_check</t>
  </si>
  <si>
    <t>供方是否已确认;0-无;1-待确认;2-已确认</t>
  </si>
  <si>
    <t>is_sale_check</t>
  </si>
  <si>
    <t>采购方(我方)是否已确认;0-无;1-待确认;2-已确认</t>
  </si>
  <si>
    <t>master_count</t>
  </si>
  <si>
    <t>收货单数量</t>
  </si>
  <si>
    <t>reject_count</t>
  </si>
  <si>
    <t>送货单数量</t>
  </si>
  <si>
    <t>account_count</t>
  </si>
  <si>
    <t>费用单数量</t>
  </si>
  <si>
    <t>vendor_by_id</t>
  </si>
  <si>
    <t>供方业务员Id</t>
  </si>
  <si>
    <t>vendor_by_name</t>
  </si>
  <si>
    <t>供方业务员名称</t>
  </si>
  <si>
    <t>pur_by_id</t>
  </si>
  <si>
    <t>采购方业务员Id</t>
  </si>
  <si>
    <t>pur_by_name</t>
  </si>
  <si>
    <t>采购方务员名称</t>
  </si>
  <si>
    <t>scm_dm_statements_item|对账单明细表</t>
  </si>
  <si>
    <t>对账明细单类型;1-收货单;2-退货单;3-费用单</t>
  </si>
  <si>
    <t>statement_id</t>
  </si>
  <si>
    <t>对账单Id;来源于scm_dm_statements_item.id</t>
  </si>
  <si>
    <t>tax_id</t>
  </si>
  <si>
    <t>税别ID;来源于scm_bas_tax.id</t>
  </si>
  <si>
    <t>tax_name</t>
  </si>
  <si>
    <t>冗余字段;税别名称;来源于scm_bas_tax.tax_name</t>
  </si>
  <si>
    <t>采购(我方)含税单价</t>
  </si>
  <si>
    <t>采购(我方)含税金额</t>
  </si>
  <si>
    <t>供方含税单价</t>
  </si>
  <si>
    <t>tax_amount</t>
  </si>
  <si>
    <t>供方不含税金额</t>
  </si>
  <si>
    <t>price_exception</t>
  </si>
  <si>
    <t>单价差异;1-无;2-高于原价;3-低于原价</t>
  </si>
  <si>
    <t>differ_price</t>
  </si>
  <si>
    <t>is_check</t>
  </si>
  <si>
    <t>是否开票;0-否;1-是</t>
  </si>
  <si>
    <t>scm_dm_invoice|开票单</t>
  </si>
  <si>
    <t>invoice_no</t>
  </si>
  <si>
    <t>开票单号:系统自动生成</t>
  </si>
  <si>
    <t>invoice_stat</t>
  </si>
  <si>
    <t>开票单状态;1-未开票;2-已开票;3-退回重开;4-收票完成</t>
  </si>
  <si>
    <t>冗余字段税别名称;来源于scm_bas_tax.tax_name</t>
  </si>
  <si>
    <t>begin_date</t>
  </si>
  <si>
    <t>开票日期</t>
  </si>
  <si>
    <t>collect_date</t>
  </si>
  <si>
    <t>收票日期</t>
  </si>
  <si>
    <t>receivable_amount</t>
  </si>
  <si>
    <t>开票单应开总金额</t>
  </si>
  <si>
    <t>payable_amount</t>
  </si>
  <si>
    <t>开票单实开总金额</t>
  </si>
  <si>
    <t>receipts_amount</t>
  </si>
  <si>
    <t>开票单实收总金额</t>
  </si>
  <si>
    <t>scm_dm_invoice_item|开票单对账明细表</t>
  </si>
  <si>
    <t>invoice_id</t>
  </si>
  <si>
    <t>税别ID;来源于scm_bas_rate.id</t>
  </si>
  <si>
    <t>币率ID;来源于scm_bas_currency.id</t>
  </si>
  <si>
    <t>冗余字段-币率名称;来源于scm_bas_currency.currency_name</t>
  </si>
  <si>
    <t>scm_dm_invoice_bill|开票单发票明细</t>
  </si>
  <si>
    <t>invoice_bill_stat</t>
  </si>
  <si>
    <t>发票状态;1-已开票;2-退回重开;3-收票</t>
  </si>
  <si>
    <t>bill_code</t>
  </si>
  <si>
    <t>发票号码</t>
  </si>
  <si>
    <t>发票含税金额</t>
  </si>
  <si>
    <t>发票税额</t>
  </si>
  <si>
    <t>opener_date</t>
  </si>
  <si>
    <t>receive_date</t>
  </si>
  <si>
    <t>七 ，绩效管理</t>
  </si>
  <si>
    <t>scm_ach_conf|绩效参数表</t>
  </si>
  <si>
    <t>上级ID</t>
  </si>
  <si>
    <t>conf_code</t>
  </si>
  <si>
    <t>参数编码</t>
  </si>
  <si>
    <t>conf_name</t>
  </si>
  <si>
    <t>参数名称</t>
  </si>
  <si>
    <t>参数值</t>
  </si>
  <si>
    <t>scm_ach_model|绩效评估模型表</t>
  </si>
  <si>
    <t>ach_item_type</t>
  </si>
  <si>
    <t>Varchar(10)</t>
  </si>
  <si>
    <t>评估类型;1-服务配合;2-交货及时;3-交货合格;3价格排名</t>
  </si>
  <si>
    <t>batch_score</t>
  </si>
  <si>
    <t>Int(3)</t>
  </si>
  <si>
    <t>单位分值</t>
  </si>
  <si>
    <t>unit_score</t>
  </si>
  <si>
    <t>批次分值</t>
  </si>
  <si>
    <t>scm_ach_record|供应绩效绩效结果表</t>
  </si>
  <si>
    <t>ach_code</t>
  </si>
  <si>
    <t>系统自动生成</t>
  </si>
  <si>
    <t>ach_date</t>
  </si>
  <si>
    <t>计算时间</t>
  </si>
  <si>
    <t>绩效年月份</t>
  </si>
  <si>
    <t>ach_stat</t>
  </si>
  <si>
    <t>类型:1-自动发布；2-手动发布</t>
  </si>
  <si>
    <t>ach_score</t>
  </si>
  <si>
    <t>评份</t>
  </si>
  <si>
    <t>ach_grade</t>
  </si>
  <si>
    <t>Varchar(1)</t>
  </si>
  <si>
    <t>A，B,C,D,E</t>
  </si>
  <si>
    <t>ach_cooper</t>
  </si>
  <si>
    <t>服务配合</t>
  </si>
  <si>
    <t>ach_delivery</t>
  </si>
  <si>
    <t>交货及时</t>
  </si>
  <si>
    <t>ach_qualified</t>
  </si>
  <si>
    <t>交货合格</t>
  </si>
  <si>
    <t>ach_price_score</t>
  </si>
  <si>
    <t>价格综合得分</t>
  </si>
  <si>
    <t>scm_ach_record_item|供应绩效结果详情表</t>
  </si>
  <si>
    <t>model_id</t>
  </si>
  <si>
    <t>模型ID；来源于绩效评估模型表scm_ach_model.id</t>
  </si>
  <si>
    <t>六 ，系统管理</t>
  </si>
  <si>
    <t>scm_xx|xxx</t>
  </si>
  <si>
    <t>vendor_id</t>
    <phoneticPr fontId="30" type="noConversion"/>
  </si>
  <si>
    <t>供应商Id;来源于scm_bas_vendor.id</t>
    <phoneticPr fontId="30" type="noConversion"/>
  </si>
  <si>
    <t>is_temp</t>
    <phoneticPr fontId="30" type="noConversion"/>
  </si>
  <si>
    <t>索取单状态:1-制单;2-已下发;3-已上传;4-完成</t>
    <phoneticPr fontId="30" type="noConversion"/>
  </si>
  <si>
    <t>Y</t>
    <phoneticPr fontId="30" type="noConversion"/>
  </si>
  <si>
    <t>Y</t>
    <phoneticPr fontId="30" type="noConversion"/>
  </si>
  <si>
    <t>Y</t>
    <phoneticPr fontId="30" type="noConversion"/>
  </si>
  <si>
    <t>tenant_id</t>
    <phoneticPr fontId="30" type="noConversion"/>
  </si>
  <si>
    <t>scm_dm_advance_delivery_plan|预送货计划表</t>
    <phoneticPr fontId="30" type="noConversion"/>
  </si>
  <si>
    <t>plan_version</t>
    <phoneticPr fontId="30" type="noConversion"/>
  </si>
  <si>
    <t>plan_start_date</t>
    <phoneticPr fontId="30" type="noConversion"/>
  </si>
  <si>
    <t>plan_end_date</t>
    <phoneticPr fontId="30" type="noConversion"/>
  </si>
  <si>
    <t>close_date</t>
    <phoneticPr fontId="30" type="noConversion"/>
  </si>
  <si>
    <t>N</t>
    <phoneticPr fontId="30" type="noConversion"/>
  </si>
  <si>
    <t>Y</t>
    <phoneticPr fontId="30" type="noConversion"/>
  </si>
  <si>
    <t>Datetime</t>
    <phoneticPr fontId="30" type="noConversion"/>
  </si>
  <si>
    <t>datetime</t>
    <phoneticPr fontId="30" type="noConversion"/>
  </si>
  <si>
    <t>datetime</t>
    <phoneticPr fontId="30" type="noConversion"/>
  </si>
  <si>
    <t>datetime</t>
    <phoneticPr fontId="30" type="noConversion"/>
  </si>
  <si>
    <t>Int(10)</t>
    <phoneticPr fontId="30" type="noConversion"/>
  </si>
  <si>
    <t>Int(10)</t>
    <phoneticPr fontId="30" type="noConversion"/>
  </si>
  <si>
    <t>Int(1)</t>
    <phoneticPr fontId="30" type="noConversion"/>
  </si>
  <si>
    <t>预送货计划号:系统自动生成</t>
    <phoneticPr fontId="30" type="noConversion"/>
  </si>
  <si>
    <t>计划版本号</t>
    <phoneticPr fontId="30" type="noConversion"/>
  </si>
  <si>
    <t>主键ID</t>
    <phoneticPr fontId="30" type="noConversion"/>
  </si>
  <si>
    <t>供应商截止答交日期</t>
    <phoneticPr fontId="30" type="noConversion"/>
  </si>
  <si>
    <t>计划结束日期</t>
    <phoneticPr fontId="30" type="noConversion"/>
  </si>
  <si>
    <t>计划开始日期</t>
    <phoneticPr fontId="30" type="noConversion"/>
  </si>
  <si>
    <t>导入计划日期</t>
    <phoneticPr fontId="30" type="noConversion"/>
  </si>
  <si>
    <t>计划发版时间</t>
    <phoneticPr fontId="30" type="noConversion"/>
  </si>
  <si>
    <t>备注</t>
    <phoneticPr fontId="30" type="noConversion"/>
  </si>
  <si>
    <t>Y</t>
    <phoneticPr fontId="30" type="noConversion"/>
  </si>
  <si>
    <t>id</t>
    <phoneticPr fontId="30" type="noConversion"/>
  </si>
  <si>
    <t>plan_no</t>
    <phoneticPr fontId="30" type="noConversion"/>
  </si>
  <si>
    <t>plan_id</t>
    <phoneticPr fontId="30" type="noConversion"/>
  </si>
  <si>
    <t>version_difference</t>
    <phoneticPr fontId="30" type="noConversion"/>
  </si>
  <si>
    <t>vendor_id</t>
    <phoneticPr fontId="30" type="noConversion"/>
  </si>
  <si>
    <t>vendor_code</t>
    <phoneticPr fontId="30" type="noConversion"/>
  </si>
  <si>
    <t>vendor_full_name</t>
    <phoneticPr fontId="30" type="noConversion"/>
  </si>
  <si>
    <t>delivery_num</t>
    <phoneticPr fontId="30" type="noConversion"/>
  </si>
  <si>
    <t>old_delivery_num</t>
    <phoneticPr fontId="30" type="noConversion"/>
  </si>
  <si>
    <t>old_ask_date</t>
    <phoneticPr fontId="30" type="noConversion"/>
  </si>
  <si>
    <t>id</t>
    <phoneticPr fontId="30" type="noConversion"/>
  </si>
  <si>
    <t>主键ID</t>
    <phoneticPr fontId="30" type="noConversion"/>
  </si>
  <si>
    <t>冗余字段-料品供应商品号:来源于:scm_bas_goods.goods_code</t>
    <phoneticPr fontId="30" type="noConversion"/>
  </si>
  <si>
    <t>更新人名称</t>
    <phoneticPr fontId="30" type="noConversion"/>
  </si>
  <si>
    <t>预送货计划单号：来源于：jgscm_dm_advance_delivery_plan.plan_no</t>
    <phoneticPr fontId="30" type="noConversion"/>
  </si>
  <si>
    <t>预送货计划id:来源于:jgscm_dm_advance_delivery_plan.id</t>
    <phoneticPr fontId="30" type="noConversion"/>
  </si>
  <si>
    <t>预送货计划版本号：来源于：jgscm_dm_advance_delivery_plan_plan_version</t>
    <phoneticPr fontId="30" type="noConversion"/>
  </si>
  <si>
    <t>与上一个版本的差异</t>
    <phoneticPr fontId="30" type="noConversion"/>
  </si>
  <si>
    <t>指定的供应商Id</t>
    <phoneticPr fontId="30" type="noConversion"/>
  </si>
  <si>
    <t>Y</t>
    <phoneticPr fontId="30" type="noConversion"/>
  </si>
  <si>
    <t>计划送货数量</t>
    <phoneticPr fontId="30" type="noConversion"/>
  </si>
  <si>
    <t>上个版本的计划送货数量</t>
    <phoneticPr fontId="30" type="noConversion"/>
  </si>
  <si>
    <t>要求送货日期</t>
    <phoneticPr fontId="30" type="noConversion"/>
  </si>
  <si>
    <t>上个版本的要求送货日期</t>
    <phoneticPr fontId="30" type="noConversion"/>
  </si>
  <si>
    <t>满足需求的答交数量</t>
    <phoneticPr fontId="30" type="noConversion"/>
  </si>
  <si>
    <t>Y</t>
    <phoneticPr fontId="30" type="noConversion"/>
  </si>
  <si>
    <t>int(1)</t>
    <phoneticPr fontId="30" type="noConversion"/>
  </si>
  <si>
    <t>scm_dm_advance_delivery_plan_item|预送货计划表明细</t>
    <phoneticPr fontId="30" type="noConversion"/>
  </si>
  <si>
    <t>scm_dm_advance_delivery_plan_reply|预送货计划供应商答交明细表</t>
    <phoneticPr fontId="30" type="noConversion"/>
  </si>
  <si>
    <t>N</t>
    <phoneticPr fontId="30" type="noConversion"/>
  </si>
  <si>
    <t>plan_item_id</t>
    <phoneticPr fontId="30" type="noConversion"/>
  </si>
  <si>
    <t>预送货计划明细id号：来源于：jgscm_dm_advance_delivery_plan_item.id</t>
    <phoneticPr fontId="30" type="noConversion"/>
  </si>
  <si>
    <t>供应商Id</t>
    <phoneticPr fontId="30" type="noConversion"/>
  </si>
  <si>
    <t>供应商编码</t>
    <phoneticPr fontId="30" type="noConversion"/>
  </si>
  <si>
    <t>供应商全称</t>
    <phoneticPr fontId="30" type="noConversion"/>
  </si>
  <si>
    <t>bigint(20)</t>
    <phoneticPr fontId="30" type="noConversion"/>
  </si>
  <si>
    <t>ask_date</t>
    <phoneticPr fontId="30" type="noConversion"/>
  </si>
  <si>
    <t>reply_date</t>
    <phoneticPr fontId="30" type="noConversion"/>
  </si>
  <si>
    <t>答交日期</t>
    <phoneticPr fontId="30" type="noConversion"/>
  </si>
  <si>
    <t>Y</t>
    <phoneticPr fontId="30" type="noConversion"/>
  </si>
  <si>
    <t>要求送货日期</t>
    <phoneticPr fontId="30" type="noConversion"/>
  </si>
  <si>
    <t>N</t>
    <phoneticPr fontId="30" type="noConversion"/>
  </si>
  <si>
    <t>Y</t>
    <phoneticPr fontId="30" type="noConversion"/>
  </si>
  <si>
    <t>答交数量</t>
    <phoneticPr fontId="30" type="noConversion"/>
  </si>
  <si>
    <t>pur_remark</t>
    <phoneticPr fontId="30" type="noConversion"/>
  </si>
  <si>
    <t>vendor_remark</t>
    <phoneticPr fontId="30" type="noConversion"/>
  </si>
  <si>
    <t>采购方意见</t>
    <phoneticPr fontId="30" type="noConversion"/>
  </si>
  <si>
    <t>供应方意见</t>
    <phoneticPr fontId="30" type="noConversion"/>
  </si>
  <si>
    <t>预送货计划状态：0-草稿，1-发布预确认中，2-变更，3-已发布</t>
    <phoneticPr fontId="30" type="noConversion"/>
  </si>
  <si>
    <t>plan_stat</t>
    <phoneticPr fontId="30" type="noConversion"/>
  </si>
  <si>
    <t>import_date</t>
    <phoneticPr fontId="30" type="noConversion"/>
  </si>
  <si>
    <t>publish_date</t>
    <phoneticPr fontId="30" type="noConversion"/>
  </si>
  <si>
    <t>delivery_num</t>
    <phoneticPr fontId="30" type="noConversion"/>
  </si>
  <si>
    <t>verify_num</t>
    <phoneticPr fontId="30" type="noConversion"/>
  </si>
  <si>
    <t>version_difference</t>
    <phoneticPr fontId="30" type="noConversion"/>
  </si>
  <si>
    <t>reply_num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</si>
</sst>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1"/>
      <color indexed="8"/>
      <name val="宋体"/>
      <charset val="134"/>
    </font>
    <font>
      <sz val="10"/>
      <name val="宋体"/>
      <family val="3"/>
      <charset val="134"/>
    </font>
    <font>
      <sz val="12"/>
      <name val="宋体 (正文)"/>
      <charset val="134"/>
    </font>
    <font>
      <sz val="12"/>
      <name val="宋体"/>
      <family val="3"/>
      <charset val="134"/>
    </font>
    <font>
      <sz val="10"/>
      <color indexed="8"/>
      <name val="宋体"/>
      <family val="3"/>
      <charset val="134"/>
    </font>
    <font>
      <u/>
      <sz val="10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2"/>
      <color indexed="8"/>
      <name val="宋体 (正文)"/>
      <charset val="134"/>
    </font>
    <font>
      <b/>
      <sz val="12"/>
      <name val="宋体"/>
      <family val="3"/>
      <charset val="134"/>
    </font>
    <font>
      <b/>
      <sz val="12"/>
      <name val="宋体 (正文)"/>
      <charset val="134"/>
    </font>
    <font>
      <u/>
      <sz val="12"/>
      <color indexed="12"/>
      <name val="宋体"/>
      <family val="3"/>
      <charset val="134"/>
    </font>
    <font>
      <u/>
      <sz val="12"/>
      <color indexed="12"/>
      <name val="宋体 (正文)"/>
      <charset val="134"/>
    </font>
    <font>
      <sz val="11"/>
      <color rgb="FF222222"/>
      <name val="宋体 (正文)"/>
      <charset val="134"/>
    </font>
    <font>
      <sz val="11"/>
      <color rgb="FF222222"/>
      <name val="SimSun"/>
      <charset val="134"/>
    </font>
    <font>
      <sz val="12"/>
      <color theme="1"/>
      <name val="宋体"/>
      <family val="3"/>
      <charset val="134"/>
      <scheme val="minor"/>
    </font>
    <font>
      <b/>
      <sz val="10"/>
      <color indexed="8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b/>
      <sz val="16"/>
      <name val="宋体"/>
      <family val="3"/>
      <charset val="134"/>
    </font>
    <font>
      <b/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63"/>
      <name val="SimSun"/>
      <charset val="134"/>
    </font>
    <font>
      <sz val="11"/>
      <color indexed="63"/>
      <name val="Cambria"/>
      <family val="1"/>
    </font>
    <font>
      <sz val="11"/>
      <color indexed="63"/>
      <name val="Menlo"/>
      <family val="1"/>
    </font>
    <font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CCECFF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24994659260841701"/>
      </left>
      <right/>
      <top/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>
      <alignment vertical="center"/>
    </xf>
    <xf numFmtId="0" fontId="26" fillId="0" borderId="0"/>
    <xf numFmtId="0" fontId="25" fillId="0" borderId="0" applyNumberFormat="0" applyFill="0" applyBorder="0" applyAlignment="0" applyProtection="0">
      <alignment vertical="center"/>
    </xf>
    <xf numFmtId="0" fontId="24" fillId="0" borderId="0">
      <alignment vertical="center"/>
    </xf>
  </cellStyleXfs>
  <cellXfs count="152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>
      <alignment vertical="center"/>
    </xf>
    <xf numFmtId="49" fontId="5" fillId="2" borderId="0" xfId="2" applyNumberFormat="1" applyFont="1" applyFill="1" applyAlignment="1" applyProtection="1">
      <alignment vertical="center"/>
    </xf>
    <xf numFmtId="49" fontId="6" fillId="4" borderId="0" xfId="0" applyNumberFormat="1" applyFont="1" applyFill="1" applyAlignment="1">
      <alignment vertical="center"/>
    </xf>
    <xf numFmtId="0" fontId="4" fillId="4" borderId="0" xfId="0" applyFont="1" applyFill="1">
      <alignment vertical="center"/>
    </xf>
    <xf numFmtId="0" fontId="6" fillId="5" borderId="1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7" fillId="0" borderId="2" xfId="1" applyFont="1" applyBorder="1" applyAlignment="1">
      <alignment horizontal="left" vertical="center"/>
    </xf>
    <xf numFmtId="0" fontId="8" fillId="0" borderId="2" xfId="1" applyFont="1" applyBorder="1" applyAlignment="1">
      <alignment horizontal="left" vertical="center"/>
    </xf>
    <xf numFmtId="0" fontId="9" fillId="0" borderId="0" xfId="0" applyFont="1">
      <alignment vertical="center"/>
    </xf>
    <xf numFmtId="0" fontId="3" fillId="3" borderId="0" xfId="0" applyFont="1" applyFill="1" applyAlignment="1">
      <alignment vertical="center"/>
    </xf>
    <xf numFmtId="0" fontId="10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9" fillId="4" borderId="0" xfId="0" applyFont="1" applyFill="1">
      <alignment vertical="center"/>
    </xf>
    <xf numFmtId="0" fontId="11" fillId="5" borderId="1" xfId="0" applyFont="1" applyFill="1" applyBorder="1" applyAlignment="1">
      <alignment vertical="center"/>
    </xf>
    <xf numFmtId="0" fontId="11" fillId="5" borderId="2" xfId="0" applyFont="1" applyFill="1" applyBorder="1" applyAlignment="1">
      <alignment vertical="center"/>
    </xf>
    <xf numFmtId="0" fontId="11" fillId="5" borderId="3" xfId="0" applyFont="1" applyFill="1" applyBorder="1" applyAlignment="1">
      <alignment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vertical="center"/>
    </xf>
    <xf numFmtId="0" fontId="12" fillId="5" borderId="1" xfId="0" applyFont="1" applyFill="1" applyBorder="1" applyAlignment="1">
      <alignment vertical="center"/>
    </xf>
    <xf numFmtId="0" fontId="12" fillId="5" borderId="3" xfId="0" applyFont="1" applyFill="1" applyBorder="1" applyAlignment="1">
      <alignment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vertical="center"/>
    </xf>
    <xf numFmtId="0" fontId="2" fillId="2" borderId="7" xfId="0" applyFont="1" applyFill="1" applyBorder="1" applyAlignment="1">
      <alignment horizontal="left" vertical="center"/>
    </xf>
    <xf numFmtId="0" fontId="2" fillId="7" borderId="0" xfId="0" applyFont="1" applyFill="1" applyAlignment="1">
      <alignment vertical="center"/>
    </xf>
    <xf numFmtId="0" fontId="3" fillId="7" borderId="0" xfId="0" applyFont="1" applyFill="1" applyAlignment="1">
      <alignment vertical="center"/>
    </xf>
    <xf numFmtId="49" fontId="13" fillId="2" borderId="0" xfId="2" applyNumberFormat="1" applyFont="1" applyFill="1" applyAlignment="1" applyProtection="1">
      <alignment vertical="center"/>
    </xf>
    <xf numFmtId="0" fontId="3" fillId="7" borderId="2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7" fillId="7" borderId="2" xfId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0" fontId="3" fillId="8" borderId="0" xfId="0" applyFont="1" applyFill="1">
      <alignment vertical="center"/>
    </xf>
    <xf numFmtId="0" fontId="3" fillId="8" borderId="3" xfId="0" applyFont="1" applyFill="1" applyBorder="1" applyAlignment="1">
      <alignment horizontal="left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/>
    </xf>
    <xf numFmtId="0" fontId="3" fillId="9" borderId="0" xfId="0" applyFont="1" applyFill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left"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/>
    </xf>
    <xf numFmtId="49" fontId="14" fillId="2" borderId="0" xfId="2" applyNumberFormat="1" applyFont="1" applyFill="1" applyAlignment="1" applyProtection="1">
      <alignment vertical="center"/>
    </xf>
    <xf numFmtId="49" fontId="12" fillId="4" borderId="0" xfId="0" applyNumberFormat="1" applyFont="1" applyFill="1" applyAlignment="1">
      <alignment vertical="center"/>
    </xf>
    <xf numFmtId="0" fontId="10" fillId="4" borderId="0" xfId="0" applyFont="1" applyFill="1">
      <alignment vertical="center"/>
    </xf>
    <xf numFmtId="0" fontId="15" fillId="2" borderId="2" xfId="0" applyFont="1" applyFill="1" applyBorder="1" applyAlignment="1">
      <alignment horizontal="left" vertical="center"/>
    </xf>
    <xf numFmtId="0" fontId="16" fillId="2" borderId="2" xfId="0" applyFont="1" applyFill="1" applyBorder="1" applyAlignment="1">
      <alignment horizontal="left" vertical="center"/>
    </xf>
    <xf numFmtId="0" fontId="1" fillId="2" borderId="0" xfId="0" applyFont="1" applyFill="1">
      <alignment vertical="center"/>
    </xf>
    <xf numFmtId="0" fontId="17" fillId="0" borderId="2" xfId="1" applyFont="1" applyBorder="1" applyAlignment="1">
      <alignment horizontal="left" vertical="center"/>
    </xf>
    <xf numFmtId="0" fontId="3" fillId="2" borderId="7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6" fillId="10" borderId="2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0" fillId="0" borderId="0" xfId="0" applyAlignment="1">
      <alignment vertical="center" shrinkToFit="1"/>
    </xf>
    <xf numFmtId="0" fontId="18" fillId="0" borderId="0" xfId="0" applyFont="1">
      <alignment vertical="center"/>
    </xf>
    <xf numFmtId="0" fontId="19" fillId="7" borderId="1" xfId="0" applyFont="1" applyFill="1" applyBorder="1" applyAlignment="1">
      <alignment horizontal="center" vertical="center" shrinkToFit="1"/>
    </xf>
    <xf numFmtId="0" fontId="19" fillId="0" borderId="1" xfId="0" applyFont="1" applyBorder="1" applyAlignment="1">
      <alignment horizontal="left" vertical="center" shrinkToFit="1"/>
    </xf>
    <xf numFmtId="0" fontId="19" fillId="0" borderId="1" xfId="0" applyFont="1" applyBorder="1" applyAlignment="1">
      <alignment vertical="center" shrinkToFit="1"/>
    </xf>
    <xf numFmtId="0" fontId="19" fillId="0" borderId="0" xfId="0" applyFont="1" applyFill="1" applyBorder="1" applyAlignment="1">
      <alignment vertical="center" shrinkToFit="1"/>
    </xf>
    <xf numFmtId="0" fontId="4" fillId="0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>
      <alignment vertical="center"/>
    </xf>
    <xf numFmtId="0" fontId="18" fillId="3" borderId="1" xfId="0" applyFont="1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7" borderId="1" xfId="0" applyFont="1" applyFill="1" applyBorder="1">
      <alignment vertical="center"/>
    </xf>
    <xf numFmtId="0" fontId="18" fillId="3" borderId="1" xfId="0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center" vertical="center" shrinkToFit="1"/>
    </xf>
    <xf numFmtId="0" fontId="21" fillId="2" borderId="1" xfId="0" applyFont="1" applyFill="1" applyBorder="1" applyAlignment="1">
      <alignment horizontal="center" vertical="center" shrinkToFit="1"/>
    </xf>
    <xf numFmtId="0" fontId="6" fillId="2" borderId="9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vertical="center"/>
    </xf>
    <xf numFmtId="49" fontId="6" fillId="2" borderId="0" xfId="0" applyNumberFormat="1" applyFont="1" applyFill="1" applyAlignment="1">
      <alignment vertical="center"/>
    </xf>
    <xf numFmtId="0" fontId="4" fillId="11" borderId="0" xfId="0" applyFont="1" applyFill="1">
      <alignment vertical="center"/>
    </xf>
    <xf numFmtId="0" fontId="18" fillId="11" borderId="0" xfId="0" applyFont="1" applyFill="1">
      <alignment vertical="center"/>
    </xf>
    <xf numFmtId="0" fontId="4" fillId="11" borderId="10" xfId="0" applyFont="1" applyFill="1" applyBorder="1">
      <alignment vertical="center"/>
    </xf>
    <xf numFmtId="0" fontId="4" fillId="3" borderId="10" xfId="0" applyFont="1" applyFill="1" applyBorder="1">
      <alignment vertical="center"/>
    </xf>
    <xf numFmtId="0" fontId="22" fillId="0" borderId="0" xfId="0" applyFont="1" applyAlignment="1">
      <alignment horizontal="left" vertical="center"/>
    </xf>
    <xf numFmtId="0" fontId="0" fillId="0" borderId="0" xfId="0" applyBorder="1">
      <alignment vertical="center"/>
    </xf>
    <xf numFmtId="0" fontId="23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22" fillId="0" borderId="0" xfId="0" applyFo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0" fontId="18" fillId="3" borderId="6" xfId="0" applyFont="1" applyFill="1" applyBorder="1" applyAlignment="1">
      <alignment horizontal="center" vertical="center"/>
    </xf>
    <xf numFmtId="0" fontId="20" fillId="0" borderId="2" xfId="0" applyFont="1" applyFill="1" applyBorder="1" applyAlignment="1" applyProtection="1">
      <alignment horizontal="center" vertical="center" wrapText="1"/>
    </xf>
    <xf numFmtId="0" fontId="20" fillId="0" borderId="3" xfId="0" applyFont="1" applyFill="1" applyBorder="1" applyAlignment="1" applyProtection="1">
      <alignment horizontal="center" vertical="center" wrapText="1"/>
    </xf>
    <xf numFmtId="0" fontId="20" fillId="0" borderId="7" xfId="0" applyFont="1" applyFill="1" applyBorder="1" applyAlignment="1" applyProtection="1">
      <alignment horizontal="center" vertical="center" wrapText="1"/>
    </xf>
    <xf numFmtId="0" fontId="11" fillId="6" borderId="4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4">
    <cellStyle name="常规" xfId="0" builtinId="0"/>
    <cellStyle name="常规 2" xfId="1"/>
    <cellStyle name="常规 3" xfId="3"/>
    <cellStyle name="超链接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5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673100</xdr:colOff>
      <xdr:row>4</xdr:row>
      <xdr:rowOff>0</xdr:rowOff>
    </xdr:from>
    <xdr:to>
      <xdr:col>5</xdr:col>
      <xdr:colOff>101600</xdr:colOff>
      <xdr:row>32</xdr:row>
      <xdr:rowOff>0</xdr:rowOff>
    </xdr:to>
    <xdr:sp macro="" textlink="">
      <xdr:nvSpPr>
        <xdr:cNvPr id="1025" name="圆角矩形 1"/>
        <xdr:cNvSpPr>
          <a:spLocks noChangeArrowheads="1"/>
        </xdr:cNvSpPr>
      </xdr:nvSpPr>
      <xdr:spPr>
        <a:xfrm>
          <a:off x="673100" y="685800"/>
          <a:ext cx="2552700" cy="4800600"/>
        </a:xfrm>
        <a:custGeom>
          <a:avLst/>
          <a:gdLst>
            <a:gd name="T0" fmla="*/ 0 w 2562225"/>
            <a:gd name="T1" fmla="*/ 31694 h 4810124"/>
            <a:gd name="T2" fmla="*/ 0 w 2562225"/>
            <a:gd name="T3" fmla="*/ 31694 h 4810124"/>
            <a:gd name="T4" fmla="*/ 31693 w 2562225"/>
            <a:gd name="T5" fmla="*/ 0 h 4810124"/>
            <a:gd name="T6" fmla="*/ 2530530 w 2562225"/>
            <a:gd name="T7" fmla="*/ 0 h 4810124"/>
            <a:gd name="T8" fmla="*/ 2562224 w 2562225"/>
            <a:gd name="T9" fmla="*/ 31694 h 4810124"/>
            <a:gd name="T10" fmla="*/ 2562225 w 2562225"/>
            <a:gd name="T11" fmla="*/ 4778429 h 4810124"/>
            <a:gd name="T12" fmla="*/ 2530531 w 2562225"/>
            <a:gd name="T13" fmla="*/ 4810123 h 4810124"/>
            <a:gd name="T14" fmla="*/ 31694 w 2562225"/>
            <a:gd name="T15" fmla="*/ 4810124 h 4810124"/>
            <a:gd name="T16" fmla="*/ 0 w 2562225"/>
            <a:gd name="T17" fmla="*/ 4778430 h 481012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</a:cxnLst>
          <a:rect l="0" t="0" r="r" b="b"/>
          <a:pathLst>
            <a:path w="2562225" h="4810124">
              <a:moveTo>
                <a:pt x="0" y="31694"/>
              </a:moveTo>
              <a:lnTo>
                <a:pt x="0" y="31694"/>
              </a:lnTo>
              <a:cubicBezTo>
                <a:pt x="0" y="14189"/>
                <a:pt x="14189" y="0"/>
                <a:pt x="31693" y="0"/>
              </a:cubicBezTo>
              <a:lnTo>
                <a:pt x="2530530" y="0"/>
              </a:lnTo>
              <a:cubicBezTo>
                <a:pt x="2548034" y="0"/>
                <a:pt x="2562224" y="14189"/>
                <a:pt x="2562224" y="31694"/>
              </a:cubicBezTo>
              <a:lnTo>
                <a:pt x="2562225" y="4778429"/>
              </a:lnTo>
              <a:cubicBezTo>
                <a:pt x="2562225" y="4795933"/>
                <a:pt x="2548035" y="4810123"/>
                <a:pt x="2530531" y="4810123"/>
              </a:cubicBezTo>
              <a:lnTo>
                <a:pt x="31694" y="4810124"/>
              </a:lnTo>
              <a:cubicBezTo>
                <a:pt x="14189" y="4810124"/>
                <a:pt x="0" y="4795934"/>
                <a:pt x="0" y="4778430"/>
              </a:cubicBezTo>
              <a:close/>
            </a:path>
          </a:pathLst>
        </a:custGeom>
        <a:solidFill>
          <a:srgbClr val="FFFFFF"/>
        </a:solidFill>
        <a:ln w="12700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660400</xdr:colOff>
      <xdr:row>13</xdr:row>
      <xdr:rowOff>114300</xdr:rowOff>
    </xdr:from>
    <xdr:to>
      <xdr:col>5</xdr:col>
      <xdr:colOff>101600</xdr:colOff>
      <xdr:row>13</xdr:row>
      <xdr:rowOff>127000</xdr:rowOff>
    </xdr:to>
    <xdr:sp macro="" textlink="">
      <xdr:nvSpPr>
        <xdr:cNvPr id="1026" name="直接连接符 2"/>
        <xdr:cNvSpPr>
          <a:spLocks noChangeShapeType="1"/>
        </xdr:cNvSpPr>
      </xdr:nvSpPr>
      <xdr:spPr>
        <a:xfrm>
          <a:off x="660400" y="2343150"/>
          <a:ext cx="2565400" cy="12700"/>
        </a:xfrm>
        <a:prstGeom prst="line">
          <a:avLst/>
        </a:prstGeom>
        <a:noFill/>
        <a:ln w="6350">
          <a:solidFill>
            <a:srgbClr val="7F7F7F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660400</xdr:colOff>
      <xdr:row>19</xdr:row>
      <xdr:rowOff>50800</xdr:rowOff>
    </xdr:from>
    <xdr:to>
      <xdr:col>5</xdr:col>
      <xdr:colOff>101600</xdr:colOff>
      <xdr:row>19</xdr:row>
      <xdr:rowOff>63500</xdr:rowOff>
    </xdr:to>
    <xdr:sp macro="" textlink="">
      <xdr:nvSpPr>
        <xdr:cNvPr id="1027" name="直接连接符 3"/>
        <xdr:cNvSpPr>
          <a:spLocks noChangeShapeType="1"/>
        </xdr:cNvSpPr>
      </xdr:nvSpPr>
      <xdr:spPr>
        <a:xfrm>
          <a:off x="660400" y="3308350"/>
          <a:ext cx="2565400" cy="12700"/>
        </a:xfrm>
        <a:prstGeom prst="line">
          <a:avLst/>
        </a:prstGeom>
        <a:noFill/>
        <a:ln w="6350">
          <a:solidFill>
            <a:srgbClr val="7F7F7F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673100</xdr:colOff>
      <xdr:row>24</xdr:row>
      <xdr:rowOff>139700</xdr:rowOff>
    </xdr:from>
    <xdr:to>
      <xdr:col>5</xdr:col>
      <xdr:colOff>101600</xdr:colOff>
      <xdr:row>24</xdr:row>
      <xdr:rowOff>152400</xdr:rowOff>
    </xdr:to>
    <xdr:sp macro="" textlink="">
      <xdr:nvSpPr>
        <xdr:cNvPr id="1028" name="直接连接符 4"/>
        <xdr:cNvSpPr>
          <a:spLocks noChangeShapeType="1"/>
        </xdr:cNvSpPr>
      </xdr:nvSpPr>
      <xdr:spPr>
        <a:xfrm>
          <a:off x="673100" y="4254500"/>
          <a:ext cx="2552700" cy="12700"/>
        </a:xfrm>
        <a:prstGeom prst="line">
          <a:avLst/>
        </a:prstGeom>
        <a:noFill/>
        <a:ln w="6350">
          <a:solidFill>
            <a:srgbClr val="7F7F7F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114300</xdr:rowOff>
    </xdr:from>
    <xdr:to>
      <xdr:col>2</xdr:col>
      <xdr:colOff>38100</xdr:colOff>
      <xdr:row>12</xdr:row>
      <xdr:rowOff>0</xdr:rowOff>
    </xdr:to>
    <xdr:sp macro="" textlink="">
      <xdr:nvSpPr>
        <xdr:cNvPr id="2053" name="矩形 5"/>
        <xdr:cNvSpPr>
          <a:spLocks noChangeArrowheads="1"/>
        </xdr:cNvSpPr>
      </xdr:nvSpPr>
      <xdr:spPr>
        <a:xfrm>
          <a:off x="685800" y="1657350"/>
          <a:ext cx="647700" cy="400050"/>
        </a:xfrm>
        <a:prstGeom prst="rect">
          <a:avLst/>
        </a:prstGeom>
        <a:solidFill>
          <a:srgbClr val="FFFFFF"/>
        </a:solidFill>
        <a:ln w="6350">
          <a:solidFill>
            <a:srgbClr val="D8D8D8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全部分类</a:t>
          </a:r>
        </a:p>
      </xdr:txBody>
    </xdr:sp>
    <xdr:clientData/>
  </xdr:twoCellAnchor>
  <xdr:twoCellAnchor>
    <xdr:from>
      <xdr:col>2</xdr:col>
      <xdr:colOff>9525</xdr:colOff>
      <xdr:row>9</xdr:row>
      <xdr:rowOff>114300</xdr:rowOff>
    </xdr:from>
    <xdr:to>
      <xdr:col>3</xdr:col>
      <xdr:colOff>47625</xdr:colOff>
      <xdr:row>12</xdr:row>
      <xdr:rowOff>0</xdr:rowOff>
    </xdr:to>
    <xdr:sp macro="" textlink="">
      <xdr:nvSpPr>
        <xdr:cNvPr id="2054" name="矩形 6"/>
        <xdr:cNvSpPr>
          <a:spLocks noChangeArrowheads="1"/>
        </xdr:cNvSpPr>
      </xdr:nvSpPr>
      <xdr:spPr>
        <a:xfrm>
          <a:off x="1304925" y="1657350"/>
          <a:ext cx="647700" cy="400050"/>
        </a:xfrm>
        <a:prstGeom prst="rect">
          <a:avLst/>
        </a:prstGeom>
        <a:solidFill>
          <a:srgbClr val="FFFFFF"/>
        </a:solidFill>
        <a:ln w="6350">
          <a:solidFill>
            <a:srgbClr val="D8D8D8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搜索</a:t>
          </a:r>
        </a:p>
      </xdr:txBody>
    </xdr:sp>
    <xdr:clientData/>
  </xdr:twoCellAnchor>
  <xdr:twoCellAnchor>
    <xdr:from>
      <xdr:col>3</xdr:col>
      <xdr:colOff>0</xdr:colOff>
      <xdr:row>9</xdr:row>
      <xdr:rowOff>114300</xdr:rowOff>
    </xdr:from>
    <xdr:to>
      <xdr:col>4</xdr:col>
      <xdr:colOff>47625</xdr:colOff>
      <xdr:row>12</xdr:row>
      <xdr:rowOff>0</xdr:rowOff>
    </xdr:to>
    <xdr:sp macro="" textlink="">
      <xdr:nvSpPr>
        <xdr:cNvPr id="2055" name="矩形 7"/>
        <xdr:cNvSpPr>
          <a:spLocks noChangeArrowheads="1"/>
        </xdr:cNvSpPr>
      </xdr:nvSpPr>
      <xdr:spPr>
        <a:xfrm>
          <a:off x="1905000" y="1657350"/>
          <a:ext cx="657225" cy="400050"/>
        </a:xfrm>
        <a:prstGeom prst="rect">
          <a:avLst/>
        </a:prstGeom>
        <a:solidFill>
          <a:srgbClr val="FFFFFF"/>
        </a:solidFill>
        <a:ln w="6350">
          <a:solidFill>
            <a:srgbClr val="D8D8D8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热卖</a:t>
          </a:r>
        </a:p>
      </xdr:txBody>
    </xdr:sp>
    <xdr:clientData/>
  </xdr:twoCellAnchor>
  <xdr:twoCellAnchor>
    <xdr:from>
      <xdr:col>4</xdr:col>
      <xdr:colOff>47625</xdr:colOff>
      <xdr:row>9</xdr:row>
      <xdr:rowOff>114300</xdr:rowOff>
    </xdr:from>
    <xdr:to>
      <xdr:col>5</xdr:col>
      <xdr:colOff>85725</xdr:colOff>
      <xdr:row>12</xdr:row>
      <xdr:rowOff>0</xdr:rowOff>
    </xdr:to>
    <xdr:sp macro="" textlink="">
      <xdr:nvSpPr>
        <xdr:cNvPr id="2056" name="矩形 8"/>
        <xdr:cNvSpPr>
          <a:spLocks noChangeArrowheads="1"/>
        </xdr:cNvSpPr>
      </xdr:nvSpPr>
      <xdr:spPr>
        <a:xfrm>
          <a:off x="2562225" y="1657350"/>
          <a:ext cx="647700" cy="400050"/>
        </a:xfrm>
        <a:prstGeom prst="rect">
          <a:avLst/>
        </a:prstGeom>
        <a:solidFill>
          <a:srgbClr val="FFFFFF"/>
        </a:solidFill>
        <a:ln w="6350">
          <a:solidFill>
            <a:srgbClr val="D8D8D8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最新</a:t>
          </a:r>
        </a:p>
      </xdr:txBody>
    </xdr:sp>
    <xdr:clientData/>
  </xdr:twoCellAnchor>
  <xdr:twoCellAnchor>
    <xdr:from>
      <xdr:col>1</xdr:col>
      <xdr:colOff>0</xdr:colOff>
      <xdr:row>29</xdr:row>
      <xdr:rowOff>123825</xdr:rowOff>
    </xdr:from>
    <xdr:to>
      <xdr:col>1</xdr:col>
      <xdr:colOff>495300</xdr:colOff>
      <xdr:row>31</xdr:row>
      <xdr:rowOff>152400</xdr:rowOff>
    </xdr:to>
    <xdr:sp macro="" textlink="">
      <xdr:nvSpPr>
        <xdr:cNvPr id="2057" name="矩形 9"/>
        <xdr:cNvSpPr>
          <a:spLocks noChangeArrowheads="1"/>
        </xdr:cNvSpPr>
      </xdr:nvSpPr>
      <xdr:spPr>
        <a:xfrm>
          <a:off x="685800" y="5095875"/>
          <a:ext cx="495300" cy="371475"/>
        </a:xfrm>
        <a:prstGeom prst="rect">
          <a:avLst/>
        </a:prstGeom>
        <a:solidFill>
          <a:srgbClr val="F9F9F9"/>
        </a:solidFill>
        <a:ln w="6350">
          <a:solidFill>
            <a:srgbClr val="D8D8D8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首页</a:t>
          </a:r>
        </a:p>
      </xdr:txBody>
    </xdr:sp>
    <xdr:clientData/>
  </xdr:twoCellAnchor>
  <xdr:twoCellAnchor>
    <xdr:from>
      <xdr:col>1</xdr:col>
      <xdr:colOff>504825</xdr:colOff>
      <xdr:row>29</xdr:row>
      <xdr:rowOff>123825</xdr:rowOff>
    </xdr:from>
    <xdr:to>
      <xdr:col>2</xdr:col>
      <xdr:colOff>390525</xdr:colOff>
      <xdr:row>31</xdr:row>
      <xdr:rowOff>152400</xdr:rowOff>
    </xdr:to>
    <xdr:sp macro="" textlink="">
      <xdr:nvSpPr>
        <xdr:cNvPr id="2058" name="矩形 10"/>
        <xdr:cNvSpPr>
          <a:spLocks noChangeArrowheads="1"/>
        </xdr:cNvSpPr>
      </xdr:nvSpPr>
      <xdr:spPr>
        <a:xfrm>
          <a:off x="1190625" y="5095875"/>
          <a:ext cx="495300" cy="371475"/>
        </a:xfrm>
        <a:prstGeom prst="rect">
          <a:avLst/>
        </a:prstGeom>
        <a:solidFill>
          <a:srgbClr val="F9F9F9"/>
        </a:solidFill>
        <a:ln w="6350">
          <a:solidFill>
            <a:srgbClr val="D8D8D8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更多</a:t>
          </a:r>
          <a:r>
            <a:rPr lang="zh-CN" altLang="en-US" sz="800" b="0" i="0" u="none" strike="noStrike" baseline="0">
              <a:solidFill>
                <a:srgbClr val="000000"/>
              </a:solidFill>
              <a:latin typeface="Calibri" panose="020F0502020204030204"/>
              <a:ea typeface="宋体" panose="02010600030101010101" pitchFamily="7" charset="-122"/>
              <a:cs typeface="Calibri" panose="020F0502020204030204"/>
            </a:rPr>
            <a:t>...</a:t>
          </a:r>
          <a:endParaRPr lang="zh-CN" altLang="en-US" sz="800" b="0" i="0" u="none" strike="noStrike" baseline="0">
            <a:solidFill>
              <a:srgbClr val="000000"/>
            </a:solidFill>
            <a:latin typeface="Calibri" panose="020F0502020204030204"/>
            <a:cs typeface="Calibri" panose="020F0502020204030204"/>
          </a:endParaRPr>
        </a:p>
      </xdr:txBody>
    </xdr:sp>
    <xdr:clientData/>
  </xdr:twoCellAnchor>
  <xdr:twoCellAnchor>
    <xdr:from>
      <xdr:col>4</xdr:col>
      <xdr:colOff>180975</xdr:colOff>
      <xdr:row>29</xdr:row>
      <xdr:rowOff>123825</xdr:rowOff>
    </xdr:from>
    <xdr:to>
      <xdr:col>5</xdr:col>
      <xdr:colOff>76200</xdr:colOff>
      <xdr:row>31</xdr:row>
      <xdr:rowOff>152400</xdr:rowOff>
    </xdr:to>
    <xdr:sp macro="" textlink="">
      <xdr:nvSpPr>
        <xdr:cNvPr id="2059" name="矩形 11"/>
        <xdr:cNvSpPr>
          <a:spLocks noChangeArrowheads="1"/>
        </xdr:cNvSpPr>
      </xdr:nvSpPr>
      <xdr:spPr>
        <a:xfrm>
          <a:off x="2695575" y="5095875"/>
          <a:ext cx="504825" cy="371475"/>
        </a:xfrm>
        <a:prstGeom prst="rect">
          <a:avLst/>
        </a:prstGeom>
        <a:solidFill>
          <a:srgbClr val="F9F9F9"/>
        </a:solidFill>
        <a:ln w="6350">
          <a:solidFill>
            <a:srgbClr val="D8D8D8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我</a:t>
          </a:r>
        </a:p>
      </xdr:txBody>
    </xdr:sp>
    <xdr:clientData/>
  </xdr:twoCellAnchor>
  <xdr:twoCellAnchor>
    <xdr:from>
      <xdr:col>2</xdr:col>
      <xdr:colOff>390525</xdr:colOff>
      <xdr:row>29</xdr:row>
      <xdr:rowOff>123825</xdr:rowOff>
    </xdr:from>
    <xdr:to>
      <xdr:col>3</xdr:col>
      <xdr:colOff>285750</xdr:colOff>
      <xdr:row>31</xdr:row>
      <xdr:rowOff>152400</xdr:rowOff>
    </xdr:to>
    <xdr:sp macro="" textlink="">
      <xdr:nvSpPr>
        <xdr:cNvPr id="2060" name="矩形 12"/>
        <xdr:cNvSpPr>
          <a:spLocks noChangeArrowheads="1"/>
        </xdr:cNvSpPr>
      </xdr:nvSpPr>
      <xdr:spPr>
        <a:xfrm>
          <a:off x="1685925" y="5095875"/>
          <a:ext cx="504825" cy="371475"/>
        </a:xfrm>
        <a:prstGeom prst="rect">
          <a:avLst/>
        </a:prstGeom>
        <a:solidFill>
          <a:srgbClr val="F9F9F9"/>
        </a:solidFill>
        <a:ln w="6350">
          <a:solidFill>
            <a:srgbClr val="D8D8D8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搜索</a:t>
          </a:r>
        </a:p>
      </xdr:txBody>
    </xdr:sp>
    <xdr:clientData/>
  </xdr:twoCellAnchor>
  <xdr:twoCellAnchor>
    <xdr:from>
      <xdr:col>3</xdr:col>
      <xdr:colOff>295275</xdr:colOff>
      <xdr:row>29</xdr:row>
      <xdr:rowOff>123825</xdr:rowOff>
    </xdr:from>
    <xdr:to>
      <xdr:col>4</xdr:col>
      <xdr:colOff>180975</xdr:colOff>
      <xdr:row>31</xdr:row>
      <xdr:rowOff>152400</xdr:rowOff>
    </xdr:to>
    <xdr:sp macro="" textlink="">
      <xdr:nvSpPr>
        <xdr:cNvPr id="2061" name="矩形 13"/>
        <xdr:cNvSpPr>
          <a:spLocks noChangeArrowheads="1"/>
        </xdr:cNvSpPr>
      </xdr:nvSpPr>
      <xdr:spPr>
        <a:xfrm>
          <a:off x="2200275" y="5095875"/>
          <a:ext cx="495300" cy="371475"/>
        </a:xfrm>
        <a:prstGeom prst="rect">
          <a:avLst/>
        </a:prstGeom>
        <a:solidFill>
          <a:srgbClr val="F9F9F9"/>
        </a:solidFill>
        <a:ln w="6350">
          <a:solidFill>
            <a:srgbClr val="D8D8D8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购物车</a:t>
          </a:r>
        </a:p>
      </xdr:txBody>
    </xdr:sp>
    <xdr:clientData/>
  </xdr:twoCellAnchor>
  <xdr:twoCellAnchor>
    <xdr:from>
      <xdr:col>8</xdr:col>
      <xdr:colOff>561975</xdr:colOff>
      <xdr:row>11</xdr:row>
      <xdr:rowOff>19050</xdr:rowOff>
    </xdr:from>
    <xdr:to>
      <xdr:col>10</xdr:col>
      <xdr:colOff>561975</xdr:colOff>
      <xdr:row>15</xdr:row>
      <xdr:rowOff>85725</xdr:rowOff>
    </xdr:to>
    <xdr:sp macro="" textlink="">
      <xdr:nvSpPr>
        <xdr:cNvPr id="2062" name="矩形 14"/>
        <xdr:cNvSpPr>
          <a:spLocks noChangeArrowheads="1"/>
        </xdr:cNvSpPr>
      </xdr:nvSpPr>
      <xdr:spPr>
        <a:xfrm>
          <a:off x="5591175" y="1905000"/>
          <a:ext cx="1219200" cy="7524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商品</a:t>
          </a:r>
        </a:p>
      </xdr:txBody>
    </xdr:sp>
    <xdr:clientData/>
  </xdr:twoCellAnchor>
  <xdr:twoCellAnchor>
    <xdr:from>
      <xdr:col>0</xdr:col>
      <xdr:colOff>676275</xdr:colOff>
      <xdr:row>5</xdr:row>
      <xdr:rowOff>152400</xdr:rowOff>
    </xdr:from>
    <xdr:to>
      <xdr:col>5</xdr:col>
      <xdr:colOff>76200</xdr:colOff>
      <xdr:row>9</xdr:row>
      <xdr:rowOff>117536</xdr:rowOff>
    </xdr:to>
    <xdr:sp macro="" textlink="">
      <xdr:nvSpPr>
        <xdr:cNvPr id="2063" name="矩形 15"/>
        <xdr:cNvSpPr>
          <a:spLocks noChangeArrowheads="1"/>
        </xdr:cNvSpPr>
      </xdr:nvSpPr>
      <xdr:spPr>
        <a:xfrm>
          <a:off x="676275" y="1009650"/>
          <a:ext cx="2524125" cy="650875"/>
        </a:xfrm>
        <a:prstGeom prst="rect">
          <a:avLst/>
        </a:prstGeom>
        <a:solidFill>
          <a:srgbClr val="FFFFFF"/>
        </a:solidFill>
        <a:ln w="6350">
          <a:solidFill>
            <a:srgbClr val="D8D8D8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首页图片</a:t>
          </a:r>
        </a:p>
      </xdr:txBody>
    </xdr:sp>
    <xdr:clientData/>
  </xdr:twoCellAnchor>
  <xdr:twoCellAnchor editAs="oneCell">
    <xdr:from>
      <xdr:col>1</xdr:col>
      <xdr:colOff>38100</xdr:colOff>
      <xdr:row>12</xdr:row>
      <xdr:rowOff>28575</xdr:rowOff>
    </xdr:from>
    <xdr:to>
      <xdr:col>1</xdr:col>
      <xdr:colOff>495300</xdr:colOff>
      <xdr:row>13</xdr:row>
      <xdr:rowOff>95250</xdr:rowOff>
    </xdr:to>
    <xdr:sp macro="" textlink="">
      <xdr:nvSpPr>
        <xdr:cNvPr id="2064" name="TextBox 16"/>
        <xdr:cNvSpPr txBox="1">
          <a:spLocks noChangeArrowheads="1"/>
        </xdr:cNvSpPr>
      </xdr:nvSpPr>
      <xdr:spPr>
        <a:xfrm>
          <a:off x="723900" y="2085975"/>
          <a:ext cx="4572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45720" rIns="0" bIns="45720" anchor="t" upright="1"/>
        <a:lstStyle/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最新推荐</a:t>
          </a:r>
        </a:p>
      </xdr:txBody>
    </xdr:sp>
    <xdr:clientData/>
  </xdr:twoCellAnchor>
  <xdr:twoCellAnchor editAs="oneCell">
    <xdr:from>
      <xdr:col>1</xdr:col>
      <xdr:colOff>38100</xdr:colOff>
      <xdr:row>17</xdr:row>
      <xdr:rowOff>133350</xdr:rowOff>
    </xdr:from>
    <xdr:to>
      <xdr:col>1</xdr:col>
      <xdr:colOff>495300</xdr:colOff>
      <xdr:row>19</xdr:row>
      <xdr:rowOff>28575</xdr:rowOff>
    </xdr:to>
    <xdr:sp macro="" textlink="">
      <xdr:nvSpPr>
        <xdr:cNvPr id="2065" name="TextBox 17"/>
        <xdr:cNvSpPr txBox="1">
          <a:spLocks noChangeArrowheads="1"/>
        </xdr:cNvSpPr>
      </xdr:nvSpPr>
      <xdr:spPr>
        <a:xfrm>
          <a:off x="723900" y="3048000"/>
          <a:ext cx="4572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45720" rIns="0" bIns="45720" anchor="t" upright="1"/>
        <a:lstStyle/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热卖推荐</a:t>
          </a:r>
        </a:p>
      </xdr:txBody>
    </xdr:sp>
    <xdr:clientData/>
  </xdr:twoCellAnchor>
  <xdr:twoCellAnchor editAs="oneCell">
    <xdr:from>
      <xdr:col>1</xdr:col>
      <xdr:colOff>38100</xdr:colOff>
      <xdr:row>23</xdr:row>
      <xdr:rowOff>47625</xdr:rowOff>
    </xdr:from>
    <xdr:to>
      <xdr:col>1</xdr:col>
      <xdr:colOff>495300</xdr:colOff>
      <xdr:row>24</xdr:row>
      <xdr:rowOff>114300</xdr:rowOff>
    </xdr:to>
    <xdr:sp macro="" textlink="">
      <xdr:nvSpPr>
        <xdr:cNvPr id="2066" name="TextBox 18"/>
        <xdr:cNvSpPr txBox="1">
          <a:spLocks noChangeArrowheads="1"/>
        </xdr:cNvSpPr>
      </xdr:nvSpPr>
      <xdr:spPr>
        <a:xfrm>
          <a:off x="723900" y="3990975"/>
          <a:ext cx="4572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45720" rIns="0" bIns="45720" anchor="t" upright="1"/>
        <a:lstStyle/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预售推荐</a:t>
          </a:r>
        </a:p>
      </xdr:txBody>
    </xdr:sp>
    <xdr:clientData/>
  </xdr:twoCellAnchor>
  <xdr:twoCellAnchor editAs="oneCell">
    <xdr:from>
      <xdr:col>1</xdr:col>
      <xdr:colOff>19050</xdr:colOff>
      <xdr:row>4</xdr:row>
      <xdr:rowOff>47625</xdr:rowOff>
    </xdr:from>
    <xdr:to>
      <xdr:col>2</xdr:col>
      <xdr:colOff>161925</xdr:colOff>
      <xdr:row>5</xdr:row>
      <xdr:rowOff>114300</xdr:rowOff>
    </xdr:to>
    <xdr:sp macro="" textlink="">
      <xdr:nvSpPr>
        <xdr:cNvPr id="2067" name="TextBox 19"/>
        <xdr:cNvSpPr txBox="1">
          <a:spLocks noChangeArrowheads="1"/>
        </xdr:cNvSpPr>
      </xdr:nvSpPr>
      <xdr:spPr>
        <a:xfrm>
          <a:off x="704850" y="733425"/>
          <a:ext cx="7524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45720" rIns="0" bIns="45720" anchor="t" upright="1"/>
        <a:lstStyle/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新鲜</a:t>
          </a:r>
          <a:r>
            <a:rPr lang="zh-CN" altLang="en-US" sz="900" b="0" i="0" u="none" strike="noStrike" baseline="0">
              <a:solidFill>
                <a:srgbClr val="000000"/>
              </a:solidFill>
              <a:latin typeface="Calibri" panose="020F0502020204030204"/>
              <a:ea typeface="宋体" panose="02010600030101010101" pitchFamily="7" charset="-122"/>
              <a:cs typeface="Calibri" panose="020F0502020204030204"/>
            </a:rPr>
            <a:t>100</a:t>
          </a:r>
          <a:r>
            <a:rPr lang="zh-CN" altLang="en-US" sz="9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Calibri" panose="020F0502020204030204"/>
            </a:rPr>
            <a:t>微商城</a:t>
          </a:r>
          <a:endParaRPr lang="zh-CN" altLang="en-US" sz="9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xdr:twoCellAnchor>
    <xdr:from>
      <xdr:col>1</xdr:col>
      <xdr:colOff>266700</xdr:colOff>
      <xdr:row>14</xdr:row>
      <xdr:rowOff>38100</xdr:rowOff>
    </xdr:from>
    <xdr:to>
      <xdr:col>2</xdr:col>
      <xdr:colOff>476250</xdr:colOff>
      <xdr:row>17</xdr:row>
      <xdr:rowOff>133350</xdr:rowOff>
    </xdr:to>
    <xdr:sp macro="" textlink="">
      <xdr:nvSpPr>
        <xdr:cNvPr id="2068" name="矩形 20"/>
        <xdr:cNvSpPr>
          <a:spLocks noChangeArrowheads="1"/>
        </xdr:cNvSpPr>
      </xdr:nvSpPr>
      <xdr:spPr>
        <a:xfrm>
          <a:off x="952500" y="2438400"/>
          <a:ext cx="819150" cy="609600"/>
        </a:xfrm>
        <a:prstGeom prst="rect">
          <a:avLst/>
        </a:prstGeom>
        <a:solidFill>
          <a:srgbClr val="FFFFFF"/>
        </a:solidFill>
        <a:ln w="6350">
          <a:solidFill>
            <a:srgbClr val="F2F2F2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商品图片及介绍</a:t>
          </a:r>
        </a:p>
      </xdr:txBody>
    </xdr:sp>
    <xdr:clientData/>
  </xdr:twoCellAnchor>
  <xdr:twoCellAnchor>
    <xdr:from>
      <xdr:col>1</xdr:col>
      <xdr:colOff>266700</xdr:colOff>
      <xdr:row>19</xdr:row>
      <xdr:rowOff>133350</xdr:rowOff>
    </xdr:from>
    <xdr:to>
      <xdr:col>2</xdr:col>
      <xdr:colOff>476250</xdr:colOff>
      <xdr:row>23</xdr:row>
      <xdr:rowOff>57150</xdr:rowOff>
    </xdr:to>
    <xdr:sp macro="" textlink="">
      <xdr:nvSpPr>
        <xdr:cNvPr id="2069" name="矩形 21"/>
        <xdr:cNvSpPr>
          <a:spLocks noChangeArrowheads="1"/>
        </xdr:cNvSpPr>
      </xdr:nvSpPr>
      <xdr:spPr>
        <a:xfrm>
          <a:off x="952500" y="3390900"/>
          <a:ext cx="819150" cy="609600"/>
        </a:xfrm>
        <a:prstGeom prst="rect">
          <a:avLst/>
        </a:prstGeom>
        <a:solidFill>
          <a:srgbClr val="FFFFFF"/>
        </a:solidFill>
        <a:ln w="6350">
          <a:solidFill>
            <a:srgbClr val="F2F2F2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商品图片及介绍</a:t>
          </a:r>
        </a:p>
      </xdr:txBody>
    </xdr:sp>
    <xdr:clientData/>
  </xdr:twoCellAnchor>
  <xdr:twoCellAnchor>
    <xdr:from>
      <xdr:col>1</xdr:col>
      <xdr:colOff>266700</xdr:colOff>
      <xdr:row>25</xdr:row>
      <xdr:rowOff>57150</xdr:rowOff>
    </xdr:from>
    <xdr:to>
      <xdr:col>2</xdr:col>
      <xdr:colOff>476250</xdr:colOff>
      <xdr:row>28</xdr:row>
      <xdr:rowOff>155773</xdr:rowOff>
    </xdr:to>
    <xdr:sp macro="" textlink="">
      <xdr:nvSpPr>
        <xdr:cNvPr id="2070" name="矩形 22"/>
        <xdr:cNvSpPr>
          <a:spLocks noChangeArrowheads="1"/>
        </xdr:cNvSpPr>
      </xdr:nvSpPr>
      <xdr:spPr>
        <a:xfrm>
          <a:off x="952500" y="4343400"/>
          <a:ext cx="819150" cy="612775"/>
        </a:xfrm>
        <a:prstGeom prst="rect">
          <a:avLst/>
        </a:prstGeom>
        <a:solidFill>
          <a:srgbClr val="FFFFFF"/>
        </a:solidFill>
        <a:ln w="6350">
          <a:solidFill>
            <a:srgbClr val="F2F2F2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商品图片及介绍</a:t>
          </a:r>
        </a:p>
      </xdr:txBody>
    </xdr:sp>
    <xdr:clientData/>
  </xdr:twoCellAnchor>
  <xdr:twoCellAnchor>
    <xdr:from>
      <xdr:col>3</xdr:col>
      <xdr:colOff>180975</xdr:colOff>
      <xdr:row>14</xdr:row>
      <xdr:rowOff>47625</xdr:rowOff>
    </xdr:from>
    <xdr:to>
      <xdr:col>4</xdr:col>
      <xdr:colOff>390525</xdr:colOff>
      <xdr:row>17</xdr:row>
      <xdr:rowOff>155705</xdr:rowOff>
    </xdr:to>
    <xdr:sp macro="" textlink="">
      <xdr:nvSpPr>
        <xdr:cNvPr id="2071" name="矩形 23"/>
        <xdr:cNvSpPr>
          <a:spLocks noChangeArrowheads="1"/>
        </xdr:cNvSpPr>
      </xdr:nvSpPr>
      <xdr:spPr>
        <a:xfrm>
          <a:off x="2085975" y="2447925"/>
          <a:ext cx="819150" cy="622300"/>
        </a:xfrm>
        <a:prstGeom prst="rect">
          <a:avLst/>
        </a:prstGeom>
        <a:solidFill>
          <a:srgbClr val="FFFFFF"/>
        </a:solidFill>
        <a:ln w="6350">
          <a:solidFill>
            <a:srgbClr val="F2F2F2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商品图片及介绍</a:t>
          </a:r>
        </a:p>
      </xdr:txBody>
    </xdr:sp>
    <xdr:clientData/>
  </xdr:twoCellAnchor>
  <xdr:twoCellAnchor>
    <xdr:from>
      <xdr:col>3</xdr:col>
      <xdr:colOff>180975</xdr:colOff>
      <xdr:row>19</xdr:row>
      <xdr:rowOff>155575</xdr:rowOff>
    </xdr:from>
    <xdr:to>
      <xdr:col>4</xdr:col>
      <xdr:colOff>390525</xdr:colOff>
      <xdr:row>23</xdr:row>
      <xdr:rowOff>66675</xdr:rowOff>
    </xdr:to>
    <xdr:sp macro="" textlink="">
      <xdr:nvSpPr>
        <xdr:cNvPr id="2072" name="矩形 24"/>
        <xdr:cNvSpPr>
          <a:spLocks noChangeArrowheads="1"/>
        </xdr:cNvSpPr>
      </xdr:nvSpPr>
      <xdr:spPr>
        <a:xfrm>
          <a:off x="2085975" y="3413125"/>
          <a:ext cx="819150" cy="596900"/>
        </a:xfrm>
        <a:prstGeom prst="rect">
          <a:avLst/>
        </a:prstGeom>
        <a:solidFill>
          <a:srgbClr val="FFFFFF"/>
        </a:solidFill>
        <a:ln w="6350">
          <a:solidFill>
            <a:srgbClr val="F2F2F2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商品图片及介绍</a:t>
          </a:r>
        </a:p>
      </xdr:txBody>
    </xdr:sp>
    <xdr:clientData/>
  </xdr:twoCellAnchor>
  <xdr:twoCellAnchor>
    <xdr:from>
      <xdr:col>3</xdr:col>
      <xdr:colOff>180975</xdr:colOff>
      <xdr:row>25</xdr:row>
      <xdr:rowOff>66675</xdr:rowOff>
    </xdr:from>
    <xdr:to>
      <xdr:col>4</xdr:col>
      <xdr:colOff>390525</xdr:colOff>
      <xdr:row>28</xdr:row>
      <xdr:rowOff>152400</xdr:rowOff>
    </xdr:to>
    <xdr:sp macro="" textlink="">
      <xdr:nvSpPr>
        <xdr:cNvPr id="2073" name="矩形 25"/>
        <xdr:cNvSpPr>
          <a:spLocks noChangeArrowheads="1"/>
        </xdr:cNvSpPr>
      </xdr:nvSpPr>
      <xdr:spPr>
        <a:xfrm>
          <a:off x="2085975" y="4352925"/>
          <a:ext cx="819150" cy="600075"/>
        </a:xfrm>
        <a:prstGeom prst="rect">
          <a:avLst/>
        </a:prstGeom>
        <a:solidFill>
          <a:srgbClr val="FFFFFF"/>
        </a:solidFill>
        <a:ln w="6350">
          <a:solidFill>
            <a:srgbClr val="F2F2F2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商品图片及介绍</a:t>
          </a:r>
        </a:p>
      </xdr:txBody>
    </xdr:sp>
    <xdr:clientData/>
  </xdr:twoCellAnchor>
  <xdr:twoCellAnchor>
    <xdr:from>
      <xdr:col>3</xdr:col>
      <xdr:colOff>466725</xdr:colOff>
      <xdr:row>4</xdr:row>
      <xdr:rowOff>95250</xdr:rowOff>
    </xdr:from>
    <xdr:to>
      <xdr:col>5</xdr:col>
      <xdr:colOff>76200</xdr:colOff>
      <xdr:row>5</xdr:row>
      <xdr:rowOff>47625</xdr:rowOff>
    </xdr:to>
    <xdr:sp macro="" textlink="">
      <xdr:nvSpPr>
        <xdr:cNvPr id="2074" name="流程图: 终止 26"/>
        <xdr:cNvSpPr>
          <a:spLocks noChangeArrowheads="1"/>
        </xdr:cNvSpPr>
      </xdr:nvSpPr>
      <xdr:spPr>
        <a:xfrm>
          <a:off x="2371725" y="781050"/>
          <a:ext cx="828675" cy="123825"/>
        </a:xfrm>
        <a:prstGeom prst="flowChartTerminator">
          <a:avLst/>
        </a:prstGeom>
        <a:solidFill>
          <a:srgbClr val="FFFFFF"/>
        </a:solidFill>
        <a:ln w="3175">
          <a:solidFill>
            <a:srgbClr val="D8D8D8"/>
          </a:solidFill>
          <a:round/>
        </a:ln>
      </xdr:spPr>
      <xdr:txBody>
        <a:bodyPr vertOverflow="clip" wrap="square" lIns="0" tIns="45720" rIns="0" bIns="45720" anchor="ctr" upright="1"/>
        <a:lstStyle/>
        <a:p>
          <a:pPr algn="ctr" rtl="0">
            <a:defRPr sz="1000"/>
          </a:pPr>
          <a:r>
            <a:rPr lang="zh-CN" altLang="en-US" sz="6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个人中心</a:t>
          </a:r>
          <a:r>
            <a:rPr lang="zh-CN" altLang="en-US" sz="600" b="0" i="0" u="none" strike="noStrike" baseline="0">
              <a:solidFill>
                <a:srgbClr val="000000"/>
              </a:solidFill>
              <a:latin typeface="Calibri" panose="020F0502020204030204"/>
              <a:ea typeface="宋体" panose="02010600030101010101" pitchFamily="7" charset="-122"/>
              <a:cs typeface="Calibri" panose="020F0502020204030204"/>
            </a:rPr>
            <a:t>    </a:t>
          </a:r>
          <a:r>
            <a:rPr lang="zh-CN" altLang="en-US" sz="6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Calibri" panose="020F0502020204030204"/>
            </a:rPr>
            <a:t>购物车</a:t>
          </a:r>
          <a:endParaRPr lang="zh-CN" altLang="en-US" sz="6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xdr:twoCellAnchor>
    <xdr:from>
      <xdr:col>1</xdr:col>
      <xdr:colOff>9525</xdr:colOff>
      <xdr:row>25</xdr:row>
      <xdr:rowOff>152400</xdr:rowOff>
    </xdr:from>
    <xdr:to>
      <xdr:col>1</xdr:col>
      <xdr:colOff>361950</xdr:colOff>
      <xdr:row>27</xdr:row>
      <xdr:rowOff>117607</xdr:rowOff>
    </xdr:to>
    <xdr:sp macro="" textlink="">
      <xdr:nvSpPr>
        <xdr:cNvPr id="2075" name="圆角矩形 27"/>
        <xdr:cNvSpPr>
          <a:spLocks noChangeArrowheads="1"/>
        </xdr:cNvSpPr>
      </xdr:nvSpPr>
      <xdr:spPr>
        <a:xfrm>
          <a:off x="695325" y="4438650"/>
          <a:ext cx="352425" cy="307975"/>
        </a:xfrm>
        <a:custGeom>
          <a:avLst/>
          <a:gdLst>
            <a:gd name="T0" fmla="*/ 0 w 352425"/>
            <a:gd name="T1" fmla="*/ 11114 h 295275"/>
            <a:gd name="T2" fmla="*/ 0 w 352425"/>
            <a:gd name="T3" fmla="*/ 11114 h 295275"/>
            <a:gd name="T4" fmla="*/ 11113 w 352425"/>
            <a:gd name="T5" fmla="*/ 0 h 295275"/>
            <a:gd name="T6" fmla="*/ 341310 w 352425"/>
            <a:gd name="T7" fmla="*/ 0 h 295275"/>
            <a:gd name="T8" fmla="*/ 341310 w 352425"/>
            <a:gd name="T9" fmla="*/ 0 h 295275"/>
            <a:gd name="T10" fmla="*/ 352424 w 352425"/>
            <a:gd name="T11" fmla="*/ 11114 h 295275"/>
            <a:gd name="T12" fmla="*/ 352425 w 352425"/>
            <a:gd name="T13" fmla="*/ 284160 h 295275"/>
            <a:gd name="T14" fmla="*/ 352425 w 352425"/>
            <a:gd name="T15" fmla="*/ 284160 h 295275"/>
            <a:gd name="T16" fmla="*/ 341311 w 352425"/>
            <a:gd name="T17" fmla="*/ 295274 h 295275"/>
            <a:gd name="T18" fmla="*/ 11114 w 352425"/>
            <a:gd name="T19" fmla="*/ 295275 h 295275"/>
            <a:gd name="T20" fmla="*/ 11114 w 352425"/>
            <a:gd name="T21" fmla="*/ 295275 h 295275"/>
            <a:gd name="T22" fmla="*/ 0 w 352425"/>
            <a:gd name="T23" fmla="*/ 284161 h 295275"/>
            <a:gd name="T24" fmla="*/ 3255 w 352425"/>
            <a:gd name="T25" fmla="*/ 3255 h 295275"/>
            <a:gd name="T26" fmla="*/ 349169 w 352425"/>
            <a:gd name="T27" fmla="*/ 292019 h 29527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352425" h="295275">
              <a:moveTo>
                <a:pt x="0" y="11114"/>
              </a:moveTo>
              <a:lnTo>
                <a:pt x="0" y="11114"/>
              </a:lnTo>
              <a:cubicBezTo>
                <a:pt x="0" y="4975"/>
                <a:pt x="4975" y="0"/>
                <a:pt x="11113" y="0"/>
              </a:cubicBezTo>
              <a:lnTo>
                <a:pt x="341310" y="0"/>
              </a:lnTo>
              <a:cubicBezTo>
                <a:pt x="347448" y="0"/>
                <a:pt x="352424" y="4975"/>
                <a:pt x="352424" y="11114"/>
              </a:cubicBezTo>
              <a:lnTo>
                <a:pt x="352425" y="284160"/>
              </a:lnTo>
              <a:cubicBezTo>
                <a:pt x="352425" y="290298"/>
                <a:pt x="347449" y="295274"/>
                <a:pt x="341311" y="295274"/>
              </a:cubicBezTo>
              <a:lnTo>
                <a:pt x="11114" y="295275"/>
              </a:lnTo>
              <a:cubicBezTo>
                <a:pt x="4975" y="295275"/>
                <a:pt x="0" y="290299"/>
                <a:pt x="0" y="284161"/>
              </a:cubicBezTo>
              <a:close/>
            </a:path>
          </a:pathLst>
        </a:custGeom>
        <a:solidFill>
          <a:srgbClr val="D8D8D8">
            <a:alpha val="82001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zh-CN" altLang="en-US" sz="6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购物车</a:t>
          </a:r>
        </a:p>
      </xdr:txBody>
    </xdr:sp>
    <xdr:clientData/>
  </xdr:twoCellAnchor>
  <xdr:twoCellAnchor editAs="oneCell">
    <xdr:from>
      <xdr:col>9</xdr:col>
      <xdr:colOff>203200</xdr:colOff>
      <xdr:row>27</xdr:row>
      <xdr:rowOff>114300</xdr:rowOff>
    </xdr:from>
    <xdr:to>
      <xdr:col>10</xdr:col>
      <xdr:colOff>101600</xdr:colOff>
      <xdr:row>28</xdr:row>
      <xdr:rowOff>152400</xdr:rowOff>
    </xdr:to>
    <xdr:pic>
      <xdr:nvPicPr>
        <xdr:cNvPr id="105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42000" y="4743450"/>
          <a:ext cx="5080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9525</xdr:colOff>
      <xdr:row>27</xdr:row>
      <xdr:rowOff>133350</xdr:rowOff>
    </xdr:from>
    <xdr:to>
      <xdr:col>1</xdr:col>
      <xdr:colOff>361950</xdr:colOff>
      <xdr:row>29</xdr:row>
      <xdr:rowOff>85725</xdr:rowOff>
    </xdr:to>
    <xdr:sp macro="" textlink="">
      <xdr:nvSpPr>
        <xdr:cNvPr id="2077" name="圆角矩形 29"/>
        <xdr:cNvSpPr>
          <a:spLocks noChangeArrowheads="1"/>
        </xdr:cNvSpPr>
      </xdr:nvSpPr>
      <xdr:spPr>
        <a:xfrm>
          <a:off x="695325" y="4762500"/>
          <a:ext cx="352425" cy="295275"/>
        </a:xfrm>
        <a:custGeom>
          <a:avLst/>
          <a:gdLst>
            <a:gd name="T0" fmla="*/ 0 w 352425"/>
            <a:gd name="T1" fmla="*/ 11114 h 295275"/>
            <a:gd name="T2" fmla="*/ 0 w 352425"/>
            <a:gd name="T3" fmla="*/ 11114 h 295275"/>
            <a:gd name="T4" fmla="*/ 11113 w 352425"/>
            <a:gd name="T5" fmla="*/ 0 h 295275"/>
            <a:gd name="T6" fmla="*/ 341310 w 352425"/>
            <a:gd name="T7" fmla="*/ 0 h 295275"/>
            <a:gd name="T8" fmla="*/ 341310 w 352425"/>
            <a:gd name="T9" fmla="*/ 0 h 295275"/>
            <a:gd name="T10" fmla="*/ 352424 w 352425"/>
            <a:gd name="T11" fmla="*/ 11114 h 295275"/>
            <a:gd name="T12" fmla="*/ 352425 w 352425"/>
            <a:gd name="T13" fmla="*/ 284160 h 295275"/>
            <a:gd name="T14" fmla="*/ 352425 w 352425"/>
            <a:gd name="T15" fmla="*/ 284160 h 295275"/>
            <a:gd name="T16" fmla="*/ 341311 w 352425"/>
            <a:gd name="T17" fmla="*/ 295274 h 295275"/>
            <a:gd name="T18" fmla="*/ 11114 w 352425"/>
            <a:gd name="T19" fmla="*/ 295275 h 295275"/>
            <a:gd name="T20" fmla="*/ 11114 w 352425"/>
            <a:gd name="T21" fmla="*/ 295275 h 295275"/>
            <a:gd name="T22" fmla="*/ 0 w 352425"/>
            <a:gd name="T23" fmla="*/ 284161 h 295275"/>
            <a:gd name="T24" fmla="*/ 3255 w 352425"/>
            <a:gd name="T25" fmla="*/ 3255 h 295275"/>
            <a:gd name="T26" fmla="*/ 349169 w 352425"/>
            <a:gd name="T27" fmla="*/ 292019 h 29527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352425" h="295275">
              <a:moveTo>
                <a:pt x="0" y="11114"/>
              </a:moveTo>
              <a:lnTo>
                <a:pt x="0" y="11114"/>
              </a:lnTo>
              <a:cubicBezTo>
                <a:pt x="0" y="4975"/>
                <a:pt x="4975" y="0"/>
                <a:pt x="11113" y="0"/>
              </a:cubicBezTo>
              <a:lnTo>
                <a:pt x="341310" y="0"/>
              </a:lnTo>
              <a:cubicBezTo>
                <a:pt x="347448" y="0"/>
                <a:pt x="352424" y="4975"/>
                <a:pt x="352424" y="11114"/>
              </a:cubicBezTo>
              <a:lnTo>
                <a:pt x="352425" y="284160"/>
              </a:lnTo>
              <a:cubicBezTo>
                <a:pt x="352425" y="290298"/>
                <a:pt x="347449" y="295274"/>
                <a:pt x="341311" y="295274"/>
              </a:cubicBezTo>
              <a:lnTo>
                <a:pt x="11114" y="295275"/>
              </a:lnTo>
              <a:cubicBezTo>
                <a:pt x="4975" y="295275"/>
                <a:pt x="0" y="290299"/>
                <a:pt x="0" y="284161"/>
              </a:cubicBezTo>
              <a:close/>
            </a:path>
          </a:pathLst>
        </a:custGeom>
        <a:solidFill>
          <a:srgbClr val="D8D8D8">
            <a:alpha val="82001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zh-CN" altLang="en-US" sz="6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收藏</a:t>
          </a:r>
        </a:p>
      </xdr:txBody>
    </xdr:sp>
    <xdr:clientData/>
  </xdr:twoCellAnchor>
  <xdr:twoCellAnchor>
    <xdr:from>
      <xdr:col>1</xdr:col>
      <xdr:colOff>9525</xdr:colOff>
      <xdr:row>24</xdr:row>
      <xdr:rowOff>9525</xdr:rowOff>
    </xdr:from>
    <xdr:to>
      <xdr:col>1</xdr:col>
      <xdr:colOff>361950</xdr:colOff>
      <xdr:row>25</xdr:row>
      <xdr:rowOff>133350</xdr:rowOff>
    </xdr:to>
    <xdr:sp macro="" textlink="">
      <xdr:nvSpPr>
        <xdr:cNvPr id="2078" name="圆角矩形 30"/>
        <xdr:cNvSpPr>
          <a:spLocks noChangeArrowheads="1"/>
        </xdr:cNvSpPr>
      </xdr:nvSpPr>
      <xdr:spPr>
        <a:xfrm>
          <a:off x="695325" y="4124325"/>
          <a:ext cx="352425" cy="295275"/>
        </a:xfrm>
        <a:custGeom>
          <a:avLst/>
          <a:gdLst>
            <a:gd name="T0" fmla="*/ 0 w 352425"/>
            <a:gd name="T1" fmla="*/ 11114 h 295275"/>
            <a:gd name="T2" fmla="*/ 0 w 352425"/>
            <a:gd name="T3" fmla="*/ 11114 h 295275"/>
            <a:gd name="T4" fmla="*/ 11113 w 352425"/>
            <a:gd name="T5" fmla="*/ 0 h 295275"/>
            <a:gd name="T6" fmla="*/ 341310 w 352425"/>
            <a:gd name="T7" fmla="*/ 0 h 295275"/>
            <a:gd name="T8" fmla="*/ 341310 w 352425"/>
            <a:gd name="T9" fmla="*/ 0 h 295275"/>
            <a:gd name="T10" fmla="*/ 352424 w 352425"/>
            <a:gd name="T11" fmla="*/ 11114 h 295275"/>
            <a:gd name="T12" fmla="*/ 352425 w 352425"/>
            <a:gd name="T13" fmla="*/ 284160 h 295275"/>
            <a:gd name="T14" fmla="*/ 352425 w 352425"/>
            <a:gd name="T15" fmla="*/ 284160 h 295275"/>
            <a:gd name="T16" fmla="*/ 341311 w 352425"/>
            <a:gd name="T17" fmla="*/ 295274 h 295275"/>
            <a:gd name="T18" fmla="*/ 11114 w 352425"/>
            <a:gd name="T19" fmla="*/ 295275 h 295275"/>
            <a:gd name="T20" fmla="*/ 11114 w 352425"/>
            <a:gd name="T21" fmla="*/ 295275 h 295275"/>
            <a:gd name="T22" fmla="*/ 0 w 352425"/>
            <a:gd name="T23" fmla="*/ 284161 h 295275"/>
            <a:gd name="T24" fmla="*/ 3255 w 352425"/>
            <a:gd name="T25" fmla="*/ 3255 h 295275"/>
            <a:gd name="T26" fmla="*/ 349169 w 352425"/>
            <a:gd name="T27" fmla="*/ 292019 h 29527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352425" h="295275">
              <a:moveTo>
                <a:pt x="0" y="11114"/>
              </a:moveTo>
              <a:lnTo>
                <a:pt x="0" y="11114"/>
              </a:lnTo>
              <a:cubicBezTo>
                <a:pt x="0" y="4975"/>
                <a:pt x="4975" y="0"/>
                <a:pt x="11113" y="0"/>
              </a:cubicBezTo>
              <a:lnTo>
                <a:pt x="341310" y="0"/>
              </a:lnTo>
              <a:cubicBezTo>
                <a:pt x="347448" y="0"/>
                <a:pt x="352424" y="4975"/>
                <a:pt x="352424" y="11114"/>
              </a:cubicBezTo>
              <a:lnTo>
                <a:pt x="352425" y="284160"/>
              </a:lnTo>
              <a:cubicBezTo>
                <a:pt x="352425" y="290298"/>
                <a:pt x="347449" y="295274"/>
                <a:pt x="341311" y="295274"/>
              </a:cubicBezTo>
              <a:lnTo>
                <a:pt x="11114" y="295275"/>
              </a:lnTo>
              <a:cubicBezTo>
                <a:pt x="4975" y="295275"/>
                <a:pt x="0" y="290299"/>
                <a:pt x="0" y="284161"/>
              </a:cubicBezTo>
              <a:close/>
            </a:path>
          </a:pathLst>
        </a:custGeom>
        <a:solidFill>
          <a:srgbClr val="D8D8D8">
            <a:alpha val="82001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zh-CN" altLang="en-US" sz="6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购物车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CCECFF"/>
        </a:solidFill>
        <a:ln w="6350">
          <a:solidFill>
            <a:schemeClr val="tx1">
              <a:lumMod val="75000"/>
              <a:lumOff val="25000"/>
            </a:schemeClr>
          </a:solidFill>
        </a:ln>
        <a:effectLst>
          <a:outerShdw blurRad="50800" dist="50800" dir="5400000" algn="ctr" rotWithShape="0">
            <a:schemeClr val="bg1"/>
          </a:outerShdw>
        </a:effectLst>
      </a:spPr>
      <a:bodyPr rtlCol="0" anchor="ctr"/>
      <a:lstStyle>
        <a:defPPr marL="0" indent="0" algn="l">
          <a:defRPr sz="1000" b="0">
            <a:solidFill>
              <a:schemeClr val="tx1"/>
            </a:solidFill>
            <a:latin typeface="+mn-lt"/>
            <a:ea typeface="+mn-ea"/>
            <a:cs typeface="+mn-cs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5"/>
  <sheetViews>
    <sheetView showGridLines="0" workbookViewId="0">
      <selection activeCell="H9" sqref="H9"/>
    </sheetView>
  </sheetViews>
  <sheetFormatPr defaultColWidth="9" defaultRowHeight="14.4"/>
  <cols>
    <col min="2" max="6" width="8" customWidth="1"/>
    <col min="8" max="12" width="8" customWidth="1"/>
  </cols>
  <sheetData>
    <row r="3" spans="1:12">
      <c r="B3" s="122" t="s">
        <v>0</v>
      </c>
      <c r="H3" s="126" t="s">
        <v>1</v>
      </c>
    </row>
    <row r="5" spans="1:12">
      <c r="A5" s="123"/>
      <c r="B5" s="124"/>
      <c r="C5" s="123"/>
      <c r="D5" s="123"/>
      <c r="E5" s="123"/>
      <c r="F5" s="123"/>
      <c r="G5" s="123"/>
      <c r="H5" s="123"/>
      <c r="I5" s="123"/>
      <c r="J5" s="123"/>
      <c r="K5" s="123"/>
      <c r="L5" s="123"/>
    </row>
    <row r="6" spans="1:12">
      <c r="A6" s="123"/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3"/>
    </row>
    <row r="7" spans="1:12">
      <c r="A7" s="123"/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</row>
    <row r="8" spans="1:12">
      <c r="A8" s="123"/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</row>
    <row r="9" spans="1:12">
      <c r="A9" s="123"/>
      <c r="B9" s="123"/>
      <c r="C9" s="123"/>
      <c r="D9" s="123"/>
      <c r="E9" s="123"/>
      <c r="F9" s="123"/>
      <c r="G9" s="123"/>
      <c r="H9" s="123"/>
      <c r="I9" s="123"/>
      <c r="J9" s="123"/>
      <c r="K9" s="123"/>
      <c r="L9" s="123"/>
    </row>
    <row r="10" spans="1:12">
      <c r="A10" s="123"/>
      <c r="B10" s="123"/>
      <c r="C10" s="123"/>
      <c r="D10" s="123"/>
      <c r="E10" s="123"/>
      <c r="F10" s="123"/>
      <c r="G10" s="123"/>
      <c r="H10" s="123"/>
      <c r="I10" s="123"/>
      <c r="J10" s="123"/>
      <c r="K10" s="123"/>
      <c r="L10" s="123"/>
    </row>
    <row r="11" spans="1:12">
      <c r="A11" s="123"/>
      <c r="B11" s="123"/>
      <c r="C11" s="123"/>
      <c r="D11" s="123"/>
      <c r="E11" s="123"/>
      <c r="F11" s="123"/>
      <c r="G11" s="123"/>
      <c r="H11" s="123"/>
      <c r="I11" s="123"/>
      <c r="J11" s="123"/>
      <c r="K11" s="123"/>
      <c r="L11" s="123"/>
    </row>
    <row r="12" spans="1:12">
      <c r="A12" s="123"/>
      <c r="B12" s="123"/>
      <c r="C12" s="123"/>
      <c r="D12" s="123"/>
      <c r="E12" s="123"/>
      <c r="F12" s="123"/>
      <c r="G12" s="123"/>
      <c r="H12" s="123"/>
      <c r="I12" s="123"/>
      <c r="J12" s="123"/>
      <c r="K12" s="123"/>
      <c r="L12" s="123"/>
    </row>
    <row r="13" spans="1:12">
      <c r="A13" s="123"/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</row>
    <row r="14" spans="1:12">
      <c r="A14" s="123"/>
      <c r="B14" s="123"/>
      <c r="C14" s="123"/>
      <c r="D14" s="123"/>
      <c r="E14" s="123"/>
      <c r="F14" s="123"/>
      <c r="G14" s="123"/>
      <c r="H14" s="123"/>
      <c r="I14" s="123"/>
      <c r="J14" s="123"/>
      <c r="K14" s="123"/>
      <c r="L14" s="123"/>
    </row>
    <row r="15" spans="1:12">
      <c r="A15" s="123"/>
      <c r="B15" s="123"/>
      <c r="C15" s="123"/>
      <c r="D15" s="123"/>
      <c r="E15" s="123"/>
      <c r="F15" s="123"/>
      <c r="G15" s="123"/>
      <c r="H15" s="123"/>
      <c r="I15" s="123"/>
      <c r="J15" s="123"/>
      <c r="K15" s="123"/>
      <c r="L15" s="123"/>
    </row>
    <row r="16" spans="1:12">
      <c r="A16" s="123"/>
      <c r="B16" s="125"/>
      <c r="C16" s="123"/>
      <c r="D16" s="123"/>
      <c r="E16" s="123"/>
      <c r="F16" s="123"/>
      <c r="G16" s="123"/>
      <c r="H16" s="123"/>
      <c r="I16" s="123"/>
      <c r="J16" s="123"/>
      <c r="K16" s="123"/>
      <c r="L16" s="123"/>
    </row>
    <row r="17" spans="1:12">
      <c r="A17" s="123"/>
      <c r="B17" s="123"/>
      <c r="C17" s="123"/>
      <c r="D17" s="123"/>
      <c r="E17" s="123"/>
      <c r="F17" s="123"/>
      <c r="G17" s="123"/>
      <c r="H17" s="123"/>
      <c r="I17" s="123"/>
      <c r="J17" s="123"/>
      <c r="K17" s="123"/>
      <c r="L17" s="123"/>
    </row>
    <row r="18" spans="1:12">
      <c r="A18" s="123"/>
      <c r="B18" s="123"/>
      <c r="C18" s="123"/>
      <c r="D18" s="123"/>
      <c r="E18" s="123"/>
      <c r="F18" s="123"/>
      <c r="G18" s="123"/>
      <c r="H18" s="123"/>
      <c r="I18" s="123"/>
      <c r="J18" s="123"/>
      <c r="K18" s="123"/>
      <c r="L18" s="123"/>
    </row>
    <row r="19" spans="1:12">
      <c r="A19" s="123"/>
      <c r="B19" s="123"/>
      <c r="C19" s="123"/>
      <c r="D19" s="123"/>
      <c r="E19" s="123"/>
      <c r="F19" s="123"/>
      <c r="G19" s="123"/>
      <c r="H19" s="123"/>
      <c r="I19" s="123"/>
      <c r="J19" s="123"/>
      <c r="K19" s="123"/>
      <c r="L19" s="123"/>
    </row>
    <row r="20" spans="1:12">
      <c r="A20" s="123"/>
      <c r="B20" s="123"/>
      <c r="C20" s="123"/>
      <c r="D20" s="123"/>
      <c r="E20" s="123"/>
      <c r="F20" s="123"/>
      <c r="G20" s="123"/>
      <c r="H20" s="123"/>
      <c r="I20" s="123"/>
      <c r="J20" s="123"/>
      <c r="K20" s="123"/>
      <c r="L20" s="123"/>
    </row>
    <row r="21" spans="1:12">
      <c r="A21" s="123"/>
      <c r="B21" s="125"/>
      <c r="C21" s="123"/>
      <c r="D21" s="123"/>
      <c r="E21" s="123"/>
      <c r="F21" s="123"/>
      <c r="G21" s="123"/>
      <c r="H21" s="123"/>
      <c r="I21" s="123"/>
      <c r="J21" s="123"/>
      <c r="K21" s="123"/>
      <c r="L21" s="123"/>
    </row>
    <row r="22" spans="1:12">
      <c r="A22" s="123"/>
      <c r="B22" s="123"/>
      <c r="C22" s="123"/>
      <c r="D22" s="123"/>
      <c r="E22" s="123"/>
      <c r="F22" s="123"/>
      <c r="G22" s="123"/>
      <c r="H22" s="123"/>
      <c r="I22" s="123"/>
      <c r="J22" s="123"/>
      <c r="K22" s="123"/>
      <c r="L22" s="123"/>
    </row>
    <row r="23" spans="1:12">
      <c r="A23" s="123"/>
      <c r="B23" s="123"/>
      <c r="C23" s="123"/>
      <c r="D23" s="123"/>
      <c r="E23" s="123"/>
      <c r="F23" s="123"/>
      <c r="G23" s="123"/>
      <c r="H23" s="123"/>
      <c r="I23" s="123"/>
      <c r="J23" s="123"/>
      <c r="K23" s="123"/>
      <c r="L23" s="123"/>
    </row>
    <row r="24" spans="1:12">
      <c r="A24" s="123"/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</row>
    <row r="25" spans="1:12">
      <c r="A25" s="123"/>
      <c r="B25" s="123"/>
      <c r="C25" s="123"/>
      <c r="D25" s="123"/>
      <c r="E25" s="123"/>
      <c r="F25" s="123"/>
      <c r="G25" s="123"/>
      <c r="H25" s="123"/>
      <c r="I25" s="123"/>
      <c r="J25" s="123"/>
      <c r="K25" s="123"/>
      <c r="L25" s="123"/>
    </row>
    <row r="26" spans="1:12">
      <c r="A26" s="123"/>
      <c r="B26" s="125"/>
      <c r="C26" s="123"/>
      <c r="D26" s="123"/>
      <c r="E26" s="123"/>
      <c r="F26" s="123"/>
      <c r="G26" s="123"/>
      <c r="H26" s="123"/>
      <c r="I26" s="123"/>
      <c r="J26" s="123"/>
      <c r="K26" s="123"/>
      <c r="L26" s="123"/>
    </row>
    <row r="27" spans="1:12">
      <c r="A27" s="123"/>
      <c r="B27" s="123"/>
      <c r="C27" s="123"/>
      <c r="D27" s="123"/>
      <c r="E27" s="123"/>
      <c r="F27" s="123"/>
      <c r="G27" s="123"/>
      <c r="H27" s="123"/>
      <c r="J27" s="123"/>
      <c r="K27" s="123"/>
      <c r="L27" s="123"/>
    </row>
    <row r="28" spans="1:12">
      <c r="A28" s="123"/>
      <c r="B28" s="123"/>
      <c r="C28" s="123"/>
      <c r="D28" s="123"/>
      <c r="E28" s="123"/>
      <c r="F28" s="123"/>
      <c r="G28" s="123"/>
      <c r="H28" s="123"/>
      <c r="I28" s="123"/>
      <c r="J28" s="123"/>
      <c r="K28" s="123"/>
      <c r="L28" s="123"/>
    </row>
    <row r="29" spans="1:12">
      <c r="A29" s="123"/>
      <c r="B29" s="123"/>
      <c r="C29" s="123"/>
      <c r="D29" s="123"/>
      <c r="E29" s="123"/>
      <c r="F29" s="123"/>
      <c r="G29" s="123"/>
    </row>
    <row r="30" spans="1:12">
      <c r="A30" s="123"/>
      <c r="B30" s="123"/>
      <c r="C30" s="123"/>
      <c r="D30" s="123"/>
      <c r="E30" s="123"/>
      <c r="F30" s="123"/>
      <c r="G30" s="123"/>
    </row>
    <row r="31" spans="1:12">
      <c r="A31" s="123"/>
      <c r="B31" s="123"/>
      <c r="C31" s="123"/>
      <c r="D31" s="123"/>
      <c r="E31" s="123"/>
      <c r="F31" s="123"/>
      <c r="G31" s="123"/>
    </row>
    <row r="32" spans="1:12">
      <c r="A32" s="123"/>
      <c r="B32" s="123"/>
      <c r="C32" s="123"/>
      <c r="D32" s="123"/>
      <c r="E32" s="123"/>
      <c r="F32" s="123"/>
      <c r="G32" s="123"/>
    </row>
    <row r="33" spans="1:7">
      <c r="A33" s="123"/>
      <c r="B33" s="123"/>
      <c r="C33" s="123"/>
      <c r="D33" s="123"/>
      <c r="E33" s="123"/>
      <c r="F33" s="123"/>
      <c r="G33" s="123"/>
    </row>
    <row r="35" spans="1:7">
      <c r="B35" t="s">
        <v>2</v>
      </c>
    </row>
  </sheetData>
  <sheetProtection formatCells="0" insertHyperlinks="0" autoFilter="0"/>
  <phoneticPr fontId="30" type="noConversion"/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2"/>
  <sheetViews>
    <sheetView showGridLines="0" topLeftCell="A262" zoomScale="114" zoomScaleNormal="114" workbookViewId="0">
      <selection activeCell="C182" sqref="B182:H183"/>
    </sheetView>
  </sheetViews>
  <sheetFormatPr defaultColWidth="9" defaultRowHeight="15.6"/>
  <cols>
    <col min="1" max="1" width="3.77734375" style="32" customWidth="1"/>
    <col min="2" max="2" width="19.44140625" style="32" customWidth="1"/>
    <col min="3" max="3" width="28.77734375" style="32" customWidth="1"/>
    <col min="4" max="4" width="16.44140625" style="32" customWidth="1"/>
    <col min="5" max="6" width="6.77734375" style="32" customWidth="1"/>
    <col min="7" max="7" width="8.44140625" style="32" customWidth="1"/>
    <col min="8" max="8" width="78.6640625" style="32" customWidth="1"/>
    <col min="9" max="9" width="140" style="32" customWidth="1"/>
    <col min="10" max="16384" width="9" style="32"/>
  </cols>
  <sheetData>
    <row r="1" spans="1:9" ht="30" customHeight="1">
      <c r="A1" s="64" t="s">
        <v>3</v>
      </c>
    </row>
    <row r="2" spans="1:9" ht="30" customHeight="1"/>
    <row r="3" spans="1:9" ht="30" customHeight="1">
      <c r="A3" s="36" t="s">
        <v>597</v>
      </c>
      <c r="B3" s="37"/>
      <c r="C3" s="37"/>
      <c r="D3" s="37"/>
      <c r="E3" s="37"/>
      <c r="F3" s="37"/>
      <c r="G3" s="37"/>
      <c r="H3" s="37"/>
      <c r="I3" s="37"/>
    </row>
    <row r="4" spans="1:9" ht="30" customHeight="1"/>
    <row r="5" spans="1:9" s="3" customFormat="1" ht="30" customHeight="1">
      <c r="B5" s="38" t="s">
        <v>25</v>
      </c>
      <c r="C5" s="39" t="s">
        <v>598</v>
      </c>
      <c r="D5" s="40"/>
      <c r="E5" s="40"/>
      <c r="F5" s="40"/>
      <c r="G5" s="40"/>
      <c r="H5" s="40"/>
      <c r="I5" s="41" t="s">
        <v>214</v>
      </c>
    </row>
    <row r="6" spans="1:9" s="3" customFormat="1" ht="30" customHeight="1">
      <c r="B6" s="41" t="s">
        <v>23</v>
      </c>
      <c r="C6" s="42" t="s">
        <v>215</v>
      </c>
      <c r="D6" s="41" t="s">
        <v>216</v>
      </c>
      <c r="E6" s="41" t="s">
        <v>217</v>
      </c>
      <c r="F6" s="41" t="s">
        <v>218</v>
      </c>
      <c r="G6" s="41" t="s">
        <v>219</v>
      </c>
      <c r="H6" s="42" t="s">
        <v>220</v>
      </c>
      <c r="I6" s="19" t="str">
        <f>LOWER(CONCATENATE("Create Table  `",MID(C5,1,FIND("|",C5)-1),"` ("))</f>
        <v>create table  `scm_order_pur` (</v>
      </c>
    </row>
    <row r="7" spans="1:9" s="2" customFormat="1" ht="30" customHeight="1">
      <c r="B7" s="13">
        <v>1</v>
      </c>
      <c r="C7" s="14" t="s">
        <v>221</v>
      </c>
      <c r="D7" s="15" t="s">
        <v>222</v>
      </c>
      <c r="E7" s="13">
        <v>0</v>
      </c>
      <c r="F7" s="13"/>
      <c r="G7" s="13" t="s">
        <v>223</v>
      </c>
      <c r="H7" s="14" t="s">
        <v>224</v>
      </c>
      <c r="I7" s="28" t="str">
        <f>CONCATENATE("`",LOWER(PROPER(C7)),"`  ",D7,,CONCATENATE(IF(LEN(E7)&gt;0," DEFAULT ",""),IF(LEN(E7)&gt;0," '",""),E7,IF(LEN(E7)&gt;0,"'","")),IF(G7="N"," NOT NULL ",""),IF(F7="Y"," AUTO_INCREMENT ",""),IF(LEN(H7)&gt;0,CONCATENATE(" COMMENT '",H7,"'"),""),",")</f>
        <v>`tenant_p_id`  bigint(20) DEFAULT  '0' NOT NULL  COMMENT '关联组织ID，默认为0',</v>
      </c>
    </row>
    <row r="8" spans="1:9" s="33" customFormat="1" ht="30" customHeight="1">
      <c r="B8" s="43">
        <v>2</v>
      </c>
      <c r="C8" s="14" t="s">
        <v>225</v>
      </c>
      <c r="D8" s="44" t="s">
        <v>222</v>
      </c>
      <c r="E8" s="43"/>
      <c r="F8" s="43"/>
      <c r="G8" s="43" t="s">
        <v>223</v>
      </c>
      <c r="H8" s="14" t="s">
        <v>226</v>
      </c>
      <c r="I8" s="28" t="str">
        <f>CONCATENATE("`",LOWER(PROPER(C8)),"`  ",D8,,CONCATENATE(IF(LEN(E8)&gt;0," DEFAULT ",""),IF(LEN(E8)&gt;0," '",""),E8,IF(LEN(E8)&gt;0,"'","")),IF(G8="N"," NOT NULL ",""),IF(F8="Y"," AUTO_INCREMENT ",""),IF(LEN(H8)&gt;0,CONCATENATE(" COMMENT '",H8,"'"),""),",")</f>
        <v>`tenant_id`  bigint(20) NOT NULL  COMMENT '组织ID',</v>
      </c>
    </row>
    <row r="9" spans="1:9" s="3" customFormat="1" ht="30" customHeight="1">
      <c r="B9" s="13">
        <v>3</v>
      </c>
      <c r="C9" s="14" t="s">
        <v>227</v>
      </c>
      <c r="D9" s="19" t="s">
        <v>222</v>
      </c>
      <c r="E9" s="25"/>
      <c r="F9" s="25" t="s">
        <v>228</v>
      </c>
      <c r="G9" s="25" t="s">
        <v>223</v>
      </c>
      <c r="H9" s="14" t="s">
        <v>505</v>
      </c>
      <c r="I9" s="28" t="str">
        <f>CONCATENATE("`",LOWER(PROPER(C9)),"`  ",D9,,CONCATENATE(IF(LEN(E9)&gt;0," DEFAULT ",""),IF(LEN(E9)&gt;0," '",""),E9,IF(LEN(E9)&gt;0,"'","")),IF(G9="N"," NOT NULL ",""),IF(F9="Y"," AUTO_INCREMENT ",""),IF(LEN(H9)&gt;0,CONCATENATE(" COMMENT '",H9,"'"),""),",")</f>
        <v>`id`  bigint(20) NOT NULL  AUTO_INCREMENT  COMMENT '主键ID',</v>
      </c>
    </row>
    <row r="10" spans="1:9" s="2" customFormat="1" ht="30" customHeight="1">
      <c r="B10" s="43">
        <v>4</v>
      </c>
      <c r="C10" s="14" t="s">
        <v>599</v>
      </c>
      <c r="D10" s="15" t="s">
        <v>231</v>
      </c>
      <c r="E10" s="13"/>
      <c r="F10" s="13"/>
      <c r="G10" s="13" t="s">
        <v>223</v>
      </c>
      <c r="H10" s="30" t="s">
        <v>600</v>
      </c>
      <c r="I10" s="26" t="str">
        <f t="shared" ref="I10:I14" si="0">CONCATENATE("`",LOWER(PROPER(C10)),"`  ",D10,,CONCATENATE(IF(LEN(E10)&gt;0," DEFAULT ",""),IF(LEN(E10)&gt;0," '",""),E10,IF(LEN(E10)&gt;0,"'","")),IF(G10="N"," NOT NULL ",""),IF(F10="Y"," AUTO_INCREMENT ",""),IF(LEN(H10)&gt;0,CONCATENATE(" COMMENT '",H10,"'"),""),",")</f>
        <v>`pur_no`  Varchar(50) NOT NULL  COMMENT '采购订单号:系统自动生成',</v>
      </c>
    </row>
    <row r="11" spans="1:9" s="2" customFormat="1" ht="30" customHeight="1">
      <c r="B11" s="13">
        <v>5</v>
      </c>
      <c r="C11" s="14" t="s">
        <v>392</v>
      </c>
      <c r="D11" s="15" t="s">
        <v>222</v>
      </c>
      <c r="E11" s="13"/>
      <c r="F11" s="13"/>
      <c r="G11" s="13" t="s">
        <v>223</v>
      </c>
      <c r="H11" s="30" t="s">
        <v>439</v>
      </c>
      <c r="I11" s="26" t="str">
        <f t="shared" si="0"/>
        <v>`vendor_id`  bigint(20) NOT NULL  COMMENT '供应商表id:来源于:scm_bas_vendor.id',</v>
      </c>
    </row>
    <row r="12" spans="1:9" s="2" customFormat="1" ht="30" customHeight="1">
      <c r="B12" s="43">
        <v>6</v>
      </c>
      <c r="C12" s="14" t="s">
        <v>323</v>
      </c>
      <c r="D12" s="15" t="s">
        <v>231</v>
      </c>
      <c r="E12" s="13"/>
      <c r="F12" s="13"/>
      <c r="G12" s="13" t="s">
        <v>223</v>
      </c>
      <c r="H12" s="30" t="s">
        <v>440</v>
      </c>
      <c r="I12" s="26" t="str">
        <f t="shared" si="0"/>
        <v>`vendor_code`  Varchar(50) NOT NULL  COMMENT '冗余字段-供应商表编码:来源于:scm_bas_vendor.vendor_name',</v>
      </c>
    </row>
    <row r="13" spans="1:9" s="2" customFormat="1" ht="30" customHeight="1">
      <c r="B13" s="13">
        <v>7</v>
      </c>
      <c r="C13" s="14" t="s">
        <v>325</v>
      </c>
      <c r="D13" s="19" t="s">
        <v>236</v>
      </c>
      <c r="E13" s="13"/>
      <c r="F13" s="13"/>
      <c r="G13" s="13" t="s">
        <v>223</v>
      </c>
      <c r="H13" s="30" t="s">
        <v>441</v>
      </c>
      <c r="I13" s="26" t="str">
        <f t="shared" si="0"/>
        <v>`vendor_name`  Varchar(100) NOT NULL  COMMENT '冗余字段-供应商表名称:来源于:scm_bas_vendor.vendor_name',</v>
      </c>
    </row>
    <row r="14" spans="1:9" s="2" customFormat="1" ht="30" customHeight="1">
      <c r="B14" s="43">
        <v>8</v>
      </c>
      <c r="C14" s="14" t="s">
        <v>536</v>
      </c>
      <c r="D14" s="19" t="s">
        <v>236</v>
      </c>
      <c r="E14" s="25"/>
      <c r="F14" s="25"/>
      <c r="G14" s="13" t="s">
        <v>223</v>
      </c>
      <c r="H14" s="14" t="s">
        <v>562</v>
      </c>
      <c r="I14" s="26" t="str">
        <f t="shared" si="0"/>
        <v>`dept_name`  Varchar(100) NOT NULL  COMMENT '业务部门;来源于scm_im_enquiry.enquiry_dept_name',</v>
      </c>
    </row>
    <row r="15" spans="1:9" s="3" customFormat="1" ht="30" customHeight="1">
      <c r="B15" s="13">
        <v>9</v>
      </c>
      <c r="C15" s="14" t="s">
        <v>601</v>
      </c>
      <c r="D15" s="19" t="s">
        <v>255</v>
      </c>
      <c r="E15" s="25"/>
      <c r="F15" s="25"/>
      <c r="G15" s="13" t="s">
        <v>223</v>
      </c>
      <c r="H15" s="14" t="s">
        <v>602</v>
      </c>
      <c r="I15" s="28" t="str">
        <f t="shared" ref="I15:I32" si="1">CONCATENATE("`",LOWER(PROPER(C15)),"`  ",D15,,CONCATENATE(IF(LEN(E15)&gt;0," DEFAULT ",""),IF(LEN(E15)&gt;0," '",""),E15,IF(LEN(E15)&gt;0,"'","")),IF(G15="N"," NOT NULL ",""),IF(F15="Y"," AUTO_INCREMENT ",""),IF(LEN(H15)&gt;0,CONCATENATE(" COMMENT '",H15,"'"),""),",")</f>
        <v>`order_date`  Datetime NOT NULL  COMMENT '订单最后答交日期',</v>
      </c>
    </row>
    <row r="16" spans="1:9" s="33" customFormat="1" ht="30" customHeight="1">
      <c r="B16" s="43">
        <v>10</v>
      </c>
      <c r="C16" s="14" t="s">
        <v>603</v>
      </c>
      <c r="D16" s="19" t="s">
        <v>246</v>
      </c>
      <c r="E16" s="43">
        <v>1</v>
      </c>
      <c r="F16" s="43"/>
      <c r="G16" s="13" t="s">
        <v>223</v>
      </c>
      <c r="H16" s="14" t="s">
        <v>604</v>
      </c>
      <c r="I16" s="28" t="str">
        <f t="shared" si="1"/>
        <v>`order_flag`  Int(1) DEFAULT  '1' NOT NULL  COMMENT '订单导入形式;1-Excel导出;2-接口导入',</v>
      </c>
    </row>
    <row r="17" spans="1:9" s="3" customFormat="1" ht="30" customHeight="1">
      <c r="B17" s="13">
        <v>11</v>
      </c>
      <c r="C17" s="14" t="s">
        <v>605</v>
      </c>
      <c r="D17" s="19" t="s">
        <v>255</v>
      </c>
      <c r="E17" s="25"/>
      <c r="F17" s="25"/>
      <c r="G17" s="13" t="s">
        <v>223</v>
      </c>
      <c r="H17" s="14" t="s">
        <v>606</v>
      </c>
      <c r="I17" s="28" t="str">
        <f t="shared" si="1"/>
        <v>`sync_date`  Datetime NOT NULL  COMMENT '同步日期(order_type为ERP订单此字段才会有值)',</v>
      </c>
    </row>
    <row r="18" spans="1:9" s="33" customFormat="1" ht="30" customHeight="1">
      <c r="B18" s="43">
        <v>12</v>
      </c>
      <c r="C18" s="14" t="s">
        <v>607</v>
      </c>
      <c r="D18" s="19" t="s">
        <v>246</v>
      </c>
      <c r="E18" s="43">
        <v>1</v>
      </c>
      <c r="F18" s="43"/>
      <c r="G18" s="13" t="s">
        <v>223</v>
      </c>
      <c r="H18" s="14" t="s">
        <v>608</v>
      </c>
      <c r="I18" s="28" t="str">
        <f t="shared" si="1"/>
        <v>`order_type`  Int(1) DEFAULT  '1' NOT NULL  COMMENT '订单类型;1-普通订单;2-样品订单;3-委外订单;4-服务订单;5-ERP订单',</v>
      </c>
    </row>
    <row r="19" spans="1:9" s="3" customFormat="1" ht="30" customHeight="1">
      <c r="B19" s="13">
        <v>13</v>
      </c>
      <c r="C19" s="14" t="s">
        <v>609</v>
      </c>
      <c r="D19" s="19" t="s">
        <v>246</v>
      </c>
      <c r="E19" s="25">
        <v>1</v>
      </c>
      <c r="F19" s="25"/>
      <c r="G19" s="13" t="s">
        <v>223</v>
      </c>
      <c r="H19" s="14" t="s">
        <v>610</v>
      </c>
      <c r="I19" s="28" t="str">
        <f t="shared" si="1"/>
        <v>`order_stat`  Int(1) DEFAULT  '1' NOT NULL  COMMENT '订单状态:1-制单,2-审核中;3-待答交;4-答交异常;5-已确认;9-已作废',</v>
      </c>
    </row>
    <row r="20" spans="1:9" s="3" customFormat="1" ht="30" customHeight="1">
      <c r="B20" s="43">
        <v>14</v>
      </c>
      <c r="C20" s="14" t="s">
        <v>611</v>
      </c>
      <c r="D20" s="19" t="s">
        <v>246</v>
      </c>
      <c r="E20" s="25">
        <v>1</v>
      </c>
      <c r="F20" s="25"/>
      <c r="G20" s="13" t="s">
        <v>223</v>
      </c>
      <c r="H20" s="14" t="s">
        <v>612</v>
      </c>
      <c r="I20" s="28" t="str">
        <f t="shared" si="1"/>
        <v>`reply_stat`  Int(1) DEFAULT  '1' NOT NULL  COMMENT '交答状态:1-未答交;2-部份答交;3-全部答交',</v>
      </c>
    </row>
    <row r="21" spans="1:9" s="3" customFormat="1" ht="30" customHeight="1">
      <c r="B21" s="13">
        <v>15</v>
      </c>
      <c r="C21" s="14" t="s">
        <v>613</v>
      </c>
      <c r="D21" s="19" t="s">
        <v>241</v>
      </c>
      <c r="E21" s="25">
        <v>0</v>
      </c>
      <c r="F21" s="25"/>
      <c r="G21" s="25" t="s">
        <v>228</v>
      </c>
      <c r="H21" s="14" t="s">
        <v>614</v>
      </c>
      <c r="I21" s="28" t="str">
        <f t="shared" si="1"/>
        <v>`change_count`  Int(10) DEFAULT  '0' COMMENT '变更次数',</v>
      </c>
    </row>
    <row r="22" spans="1:9" s="3" customFormat="1" ht="30" customHeight="1">
      <c r="B22" s="43">
        <v>16</v>
      </c>
      <c r="C22" s="14" t="s">
        <v>248</v>
      </c>
      <c r="D22" s="19" t="s">
        <v>249</v>
      </c>
      <c r="E22" s="25"/>
      <c r="F22" s="25"/>
      <c r="G22" s="25" t="s">
        <v>228</v>
      </c>
      <c r="H22" s="14" t="s">
        <v>28</v>
      </c>
      <c r="I22" s="28" t="str">
        <f t="shared" si="1"/>
        <v>`remark`  Varchar(500) COMMENT '备注',</v>
      </c>
    </row>
    <row r="23" spans="1:9" s="2" customFormat="1" ht="30" customHeight="1">
      <c r="A23" s="73"/>
      <c r="B23" s="13">
        <v>17</v>
      </c>
      <c r="C23" s="74" t="s">
        <v>615</v>
      </c>
      <c r="D23" s="19" t="s">
        <v>236</v>
      </c>
      <c r="E23" s="75"/>
      <c r="F23" s="75"/>
      <c r="G23" s="75" t="s">
        <v>223</v>
      </c>
      <c r="H23" s="76" t="s">
        <v>616</v>
      </c>
      <c r="I23" s="77" t="s">
        <v>617</v>
      </c>
    </row>
    <row r="24" spans="1:9" s="3" customFormat="1" ht="30" customHeight="1">
      <c r="B24" s="43">
        <v>18</v>
      </c>
      <c r="C24" s="14" t="s">
        <v>250</v>
      </c>
      <c r="D24" s="19" t="s">
        <v>236</v>
      </c>
      <c r="E24" s="25"/>
      <c r="F24" s="25"/>
      <c r="G24" s="25" t="s">
        <v>228</v>
      </c>
      <c r="H24" s="14" t="s">
        <v>251</v>
      </c>
      <c r="I24" s="28" t="str">
        <f t="shared" si="1"/>
        <v>`created_by_name`  Varchar(100) COMMENT '创建人名称',</v>
      </c>
    </row>
    <row r="25" spans="1:9" s="3" customFormat="1" ht="30" customHeight="1">
      <c r="B25" s="13">
        <v>19</v>
      </c>
      <c r="C25" s="14" t="s">
        <v>252</v>
      </c>
      <c r="D25" s="19" t="s">
        <v>236</v>
      </c>
      <c r="E25" s="25"/>
      <c r="F25" s="25"/>
      <c r="G25" s="25" t="s">
        <v>228</v>
      </c>
      <c r="H25" s="14" t="s">
        <v>253</v>
      </c>
      <c r="I25" s="28" t="str">
        <f t="shared" si="1"/>
        <v>`last_updated_by_name`  Varchar(100) COMMENT '更新人名称',</v>
      </c>
    </row>
    <row r="26" spans="1:9" s="3" customFormat="1" ht="30" customHeight="1">
      <c r="B26" s="43">
        <v>20</v>
      </c>
      <c r="C26" s="14" t="s">
        <v>254</v>
      </c>
      <c r="D26" s="19" t="s">
        <v>255</v>
      </c>
      <c r="E26" s="25"/>
      <c r="F26" s="25"/>
      <c r="G26" s="25" t="s">
        <v>228</v>
      </c>
      <c r="H26" s="14" t="s">
        <v>256</v>
      </c>
      <c r="I26" s="28" t="str">
        <f t="shared" si="1"/>
        <v>`creation_date`  Datetime COMMENT '创建时间',</v>
      </c>
    </row>
    <row r="27" spans="1:9" s="3" customFormat="1" ht="30" customHeight="1">
      <c r="B27" s="13">
        <v>21</v>
      </c>
      <c r="C27" s="14" t="s">
        <v>257</v>
      </c>
      <c r="D27" s="44" t="s">
        <v>222</v>
      </c>
      <c r="E27" s="25"/>
      <c r="F27" s="25"/>
      <c r="G27" s="25" t="s">
        <v>228</v>
      </c>
      <c r="H27" s="14" t="s">
        <v>258</v>
      </c>
      <c r="I27" s="28" t="str">
        <f t="shared" si="1"/>
        <v>`created_by`  bigint(20) COMMENT '创建人',</v>
      </c>
    </row>
    <row r="28" spans="1:9" s="3" customFormat="1" ht="30" customHeight="1">
      <c r="B28" s="43">
        <v>22</v>
      </c>
      <c r="C28" s="14" t="s">
        <v>259</v>
      </c>
      <c r="D28" s="19" t="s">
        <v>255</v>
      </c>
      <c r="E28" s="25"/>
      <c r="F28" s="25"/>
      <c r="G28" s="25" t="s">
        <v>228</v>
      </c>
      <c r="H28" s="14" t="s">
        <v>260</v>
      </c>
      <c r="I28" s="28" t="str">
        <f t="shared" si="1"/>
        <v>`last_update_date`  Datetime COMMENT '更新时间',</v>
      </c>
    </row>
    <row r="29" spans="1:9" s="3" customFormat="1" ht="30" customHeight="1">
      <c r="B29" s="13">
        <v>23</v>
      </c>
      <c r="C29" s="14" t="s">
        <v>261</v>
      </c>
      <c r="D29" s="44" t="s">
        <v>222</v>
      </c>
      <c r="E29" s="25"/>
      <c r="F29" s="25"/>
      <c r="G29" s="25" t="s">
        <v>228</v>
      </c>
      <c r="H29" s="14" t="s">
        <v>262</v>
      </c>
      <c r="I29" s="28" t="str">
        <f t="shared" si="1"/>
        <v>`last_updated_by`  bigint(20) COMMENT '更新人',</v>
      </c>
    </row>
    <row r="30" spans="1:9" s="3" customFormat="1" ht="30" customHeight="1">
      <c r="B30" s="43">
        <v>24</v>
      </c>
      <c r="C30" s="14" t="s">
        <v>263</v>
      </c>
      <c r="D30" s="44" t="s">
        <v>222</v>
      </c>
      <c r="E30" s="25"/>
      <c r="F30" s="25"/>
      <c r="G30" s="25" t="s">
        <v>228</v>
      </c>
      <c r="H30" s="14" t="s">
        <v>264</v>
      </c>
      <c r="I30" s="28" t="str">
        <f t="shared" si="1"/>
        <v>`last_update_login`  bigint(20) COMMENT '最后登录人',</v>
      </c>
    </row>
    <row r="31" spans="1:9" s="3" customFormat="1" ht="30" customHeight="1">
      <c r="B31" s="13">
        <v>25</v>
      </c>
      <c r="C31" s="14" t="s">
        <v>265</v>
      </c>
      <c r="D31" s="19" t="s">
        <v>241</v>
      </c>
      <c r="E31" s="25"/>
      <c r="F31" s="25">
        <v>0</v>
      </c>
      <c r="G31" s="25" t="s">
        <v>228</v>
      </c>
      <c r="H31" s="14" t="s">
        <v>266</v>
      </c>
      <c r="I31" s="28" t="str">
        <f t="shared" si="1"/>
        <v>`delete_flag`  Int(10) COMMENT '删除标志:0-否-NO;1-是-YES',</v>
      </c>
    </row>
    <row r="32" spans="1:9" s="3" customFormat="1" ht="30" customHeight="1">
      <c r="B32" s="43">
        <v>26</v>
      </c>
      <c r="C32" s="14" t="s">
        <v>267</v>
      </c>
      <c r="D32" s="19" t="s">
        <v>241</v>
      </c>
      <c r="E32" s="25"/>
      <c r="F32" s="25">
        <v>1</v>
      </c>
      <c r="G32" s="25" t="s">
        <v>228</v>
      </c>
      <c r="H32" s="14" t="s">
        <v>268</v>
      </c>
      <c r="I32" s="28" t="str">
        <f t="shared" si="1"/>
        <v>`version_num`  Int(10) COMMENT '版本号',</v>
      </c>
    </row>
    <row r="33" spans="2:9" ht="30" customHeight="1">
      <c r="B33" s="137"/>
      <c r="C33" s="138"/>
      <c r="D33" s="138"/>
      <c r="E33" s="138"/>
      <c r="F33" s="138"/>
      <c r="G33" s="138"/>
      <c r="H33" s="139"/>
      <c r="I33" s="19" t="str">
        <f>LOWER(CONCATENATE(IF(F9="Y",CONCATENATE(" Primary Key  (`",C9,"`)")," "),CONCATENATE(")ENGINE=INNODB AUTO_INCREMENT=9 DEFAULT CHARSET=utf8"," COMMENT='",MID(C5,FIND("|",C5)+1,LEN(C5)),"';")))</f>
        <v xml:space="preserve"> primary key  (`id`))engine=innodb auto_increment=9 default charset=utf8 comment='采购订单';</v>
      </c>
    </row>
    <row r="34" spans="2:9" ht="30" customHeight="1">
      <c r="B34" s="134" t="s">
        <v>269</v>
      </c>
      <c r="C34" s="14"/>
      <c r="D34" s="47"/>
      <c r="E34" s="48"/>
      <c r="F34" s="46"/>
      <c r="G34" s="46"/>
      <c r="H34" s="47"/>
      <c r="I34" s="57"/>
    </row>
    <row r="35" spans="2:9" ht="30" customHeight="1">
      <c r="B35" s="135"/>
      <c r="C35" s="14"/>
      <c r="D35" s="48"/>
      <c r="E35" s="48"/>
      <c r="F35" s="48"/>
      <c r="G35" s="48"/>
      <c r="H35" s="48"/>
      <c r="I35" s="57"/>
    </row>
    <row r="36" spans="2:9" ht="30" customHeight="1">
      <c r="B36" s="135"/>
      <c r="C36" s="14"/>
      <c r="D36" s="48"/>
      <c r="E36" s="48"/>
      <c r="F36" s="48"/>
      <c r="G36" s="48"/>
      <c r="H36" s="48"/>
      <c r="I36" s="57"/>
    </row>
    <row r="37" spans="2:9" ht="30" customHeight="1">
      <c r="B37" s="136"/>
      <c r="C37" s="14"/>
      <c r="D37" s="48"/>
      <c r="E37" s="48"/>
      <c r="F37" s="48"/>
      <c r="G37" s="48"/>
      <c r="H37" s="48"/>
      <c r="I37" s="57"/>
    </row>
    <row r="38" spans="2:9" ht="30" customHeight="1"/>
    <row r="39" spans="2:9" s="2" customFormat="1" ht="30" customHeight="1">
      <c r="B39" s="49" t="s">
        <v>25</v>
      </c>
      <c r="C39" s="39" t="s">
        <v>618</v>
      </c>
      <c r="D39" s="50"/>
      <c r="E39" s="50"/>
      <c r="F39" s="50"/>
      <c r="G39" s="50"/>
      <c r="H39" s="50"/>
      <c r="I39" s="51" t="s">
        <v>214</v>
      </c>
    </row>
    <row r="40" spans="2:9" s="2" customFormat="1" ht="30" customHeight="1">
      <c r="B40" s="51" t="s">
        <v>23</v>
      </c>
      <c r="C40" s="52" t="s">
        <v>215</v>
      </c>
      <c r="D40" s="51" t="s">
        <v>216</v>
      </c>
      <c r="E40" s="51" t="s">
        <v>217</v>
      </c>
      <c r="F40" s="51" t="s">
        <v>218</v>
      </c>
      <c r="G40" s="51" t="s">
        <v>219</v>
      </c>
      <c r="H40" s="52" t="s">
        <v>220</v>
      </c>
      <c r="I40" s="15" t="str">
        <f>LOWER(CONCATENATE("Create Table  `",MID(C39,1,FIND("|",C39)-1),"` ("))</f>
        <v>create table  `scm_order_pur_item` (</v>
      </c>
    </row>
    <row r="41" spans="2:9" s="2" customFormat="1" ht="30" customHeight="1">
      <c r="B41" s="13">
        <v>1</v>
      </c>
      <c r="C41" s="14" t="s">
        <v>221</v>
      </c>
      <c r="D41" s="15" t="s">
        <v>222</v>
      </c>
      <c r="E41" s="13">
        <v>0</v>
      </c>
      <c r="F41" s="13"/>
      <c r="G41" s="13" t="s">
        <v>223</v>
      </c>
      <c r="H41" s="14" t="s">
        <v>224</v>
      </c>
      <c r="I41" s="26" t="str">
        <f t="shared" ref="I41:I87" si="2">CONCATENATE("`",LOWER(PROPER(C41)),"`  ",D41,,CONCATENATE(IF(LEN(E41)&gt;0," DEFAULT ",""),IF(LEN(E41)&gt;0," '",""),E41,IF(LEN(E41)&gt;0,"'","")),IF(G41="N"," NOT NULL ",""),IF(F41="Y"," AUTO_INCREMENT ",""),IF(LEN(H41)&gt;0,CONCATENATE(" COMMENT '",H41,"'"),""),",")</f>
        <v>`tenant_p_id`  bigint(20) DEFAULT  '0' NOT NULL  COMMENT '关联组织ID，默认为0',</v>
      </c>
    </row>
    <row r="42" spans="2:9" s="2" customFormat="1" ht="30" customHeight="1">
      <c r="B42" s="13">
        <v>2</v>
      </c>
      <c r="C42" s="16" t="s">
        <v>225</v>
      </c>
      <c r="D42" s="15" t="s">
        <v>222</v>
      </c>
      <c r="E42" s="13"/>
      <c r="F42" s="13"/>
      <c r="G42" s="13" t="s">
        <v>223</v>
      </c>
      <c r="H42" s="16" t="s">
        <v>226</v>
      </c>
      <c r="I42" s="26" t="str">
        <f t="shared" si="2"/>
        <v>`tenant_id`  bigint(20) NOT NULL  COMMENT '组织ID',</v>
      </c>
    </row>
    <row r="43" spans="2:9" s="2" customFormat="1" ht="30" customHeight="1">
      <c r="B43" s="13">
        <v>3</v>
      </c>
      <c r="C43" s="14" t="s">
        <v>619</v>
      </c>
      <c r="D43" s="15" t="s">
        <v>231</v>
      </c>
      <c r="E43" s="13"/>
      <c r="F43" s="13"/>
      <c r="G43" s="13" t="s">
        <v>223</v>
      </c>
      <c r="H43" s="30" t="s">
        <v>620</v>
      </c>
      <c r="I43" s="26" t="str">
        <f t="shared" si="2"/>
        <v>`pur_id`  Varchar(50) NOT NULL  COMMENT '采购订单id:来源于:scm_order_pur.id',</v>
      </c>
    </row>
    <row r="44" spans="2:9" s="62" customFormat="1" ht="30" customHeight="1">
      <c r="B44" s="68">
        <v>4</v>
      </c>
      <c r="C44" s="65" t="s">
        <v>437</v>
      </c>
      <c r="D44" s="66" t="s">
        <v>222</v>
      </c>
      <c r="E44" s="68"/>
      <c r="F44" s="68" t="s">
        <v>228</v>
      </c>
      <c r="G44" s="68" t="s">
        <v>223</v>
      </c>
      <c r="H44" s="65" t="s">
        <v>23</v>
      </c>
      <c r="I44" s="71" t="str">
        <f t="shared" si="2"/>
        <v>`seq`  bigint(20) NOT NULL  AUTO_INCREMENT  COMMENT '序号',</v>
      </c>
    </row>
    <row r="45" spans="2:9" s="2" customFormat="1" ht="30" customHeight="1">
      <c r="B45" s="13">
        <v>4</v>
      </c>
      <c r="C45" s="16" t="s">
        <v>227</v>
      </c>
      <c r="D45" s="15" t="s">
        <v>222</v>
      </c>
      <c r="E45" s="13"/>
      <c r="F45" s="13" t="s">
        <v>228</v>
      </c>
      <c r="G45" s="13" t="s">
        <v>223</v>
      </c>
      <c r="H45" s="14" t="s">
        <v>505</v>
      </c>
      <c r="I45" s="26" t="str">
        <f t="shared" si="2"/>
        <v>`id`  bigint(20) NOT NULL  AUTO_INCREMENT  COMMENT '主键ID',</v>
      </c>
    </row>
    <row r="46" spans="2:9" s="2" customFormat="1" ht="30" customHeight="1">
      <c r="B46" s="13">
        <v>5</v>
      </c>
      <c r="C46" s="14" t="s">
        <v>442</v>
      </c>
      <c r="D46" s="15" t="s">
        <v>222</v>
      </c>
      <c r="E46" s="13"/>
      <c r="F46" s="13"/>
      <c r="G46" s="13" t="s">
        <v>223</v>
      </c>
      <c r="H46" s="30" t="s">
        <v>443</v>
      </c>
      <c r="I46" s="26" t="str">
        <f t="shared" si="2"/>
        <v>`goods_id`  bigint(20) NOT NULL  COMMENT '料品id:来源于:scm_bas_goods.id',</v>
      </c>
    </row>
    <row r="47" spans="2:9" s="2" customFormat="1" ht="30" customHeight="1">
      <c r="B47" s="13">
        <v>6</v>
      </c>
      <c r="C47" s="14" t="s">
        <v>233</v>
      </c>
      <c r="D47" s="15" t="s">
        <v>231</v>
      </c>
      <c r="E47" s="13"/>
      <c r="F47" s="13"/>
      <c r="G47" s="13" t="s">
        <v>223</v>
      </c>
      <c r="H47" s="30" t="s">
        <v>444</v>
      </c>
      <c r="I47" s="26" t="str">
        <f t="shared" si="2"/>
        <v>`goods_erp_code`  Varchar(50) NOT NULL  COMMENT '冗余字段-料品ERP品号:来源于:scm_bas_goods.goods_erp_code',</v>
      </c>
    </row>
    <row r="48" spans="2:9" s="2" customFormat="1" ht="30" customHeight="1">
      <c r="B48" s="13">
        <v>7</v>
      </c>
      <c r="C48" s="14" t="s">
        <v>230</v>
      </c>
      <c r="D48" s="15" t="s">
        <v>231</v>
      </c>
      <c r="E48" s="13"/>
      <c r="F48" s="13"/>
      <c r="G48" s="13" t="s">
        <v>223</v>
      </c>
      <c r="H48" s="30" t="s">
        <v>445</v>
      </c>
      <c r="I48" s="26" t="str">
        <f t="shared" si="2"/>
        <v>`goods_code`  Varchar(50) NOT NULL  COMMENT '冗余字段-料品供应商品号:来源于:scm_bas_goods.goods_code',</v>
      </c>
    </row>
    <row r="49" spans="2:9" s="2" customFormat="1" ht="30" customHeight="1">
      <c r="B49" s="13">
        <v>8</v>
      </c>
      <c r="C49" s="14" t="s">
        <v>235</v>
      </c>
      <c r="D49" s="19" t="s">
        <v>236</v>
      </c>
      <c r="E49" s="13"/>
      <c r="F49" s="13"/>
      <c r="G49" s="13" t="s">
        <v>223</v>
      </c>
      <c r="H49" s="30" t="s">
        <v>446</v>
      </c>
      <c r="I49" s="26" t="str">
        <f t="shared" si="2"/>
        <v>`goods_name`  Varchar(100) NOT NULL  COMMENT '冗余字段-料品供应商品名:来源于:scm_bas_goods.goods_name',</v>
      </c>
    </row>
    <row r="50" spans="2:9" s="2" customFormat="1" ht="30" customHeight="1">
      <c r="B50" s="13">
        <v>9</v>
      </c>
      <c r="C50" s="14" t="s">
        <v>238</v>
      </c>
      <c r="D50" s="19" t="s">
        <v>236</v>
      </c>
      <c r="E50" s="13"/>
      <c r="F50" s="13"/>
      <c r="G50" s="13" t="s">
        <v>223</v>
      </c>
      <c r="H50" s="30" t="s">
        <v>447</v>
      </c>
      <c r="I50" s="26" t="str">
        <f t="shared" si="2"/>
        <v>`goods_model`  Varchar(100) NOT NULL  COMMENT '冗余字段-料品供应商品号:来源于:scm_bas_goods.goods_model',</v>
      </c>
    </row>
    <row r="51" spans="2:9" s="2" customFormat="1" ht="30" customHeight="1">
      <c r="B51" s="13">
        <v>10</v>
      </c>
      <c r="C51" s="14" t="s">
        <v>448</v>
      </c>
      <c r="D51" s="15" t="s">
        <v>222</v>
      </c>
      <c r="E51" s="13"/>
      <c r="F51" s="13"/>
      <c r="G51" s="13" t="s">
        <v>223</v>
      </c>
      <c r="H51" s="14" t="s">
        <v>449</v>
      </c>
      <c r="I51" s="26" t="str">
        <f t="shared" si="2"/>
        <v>`uom_id`  bigint(20) NOT NULL  COMMENT '计量单位ID;来源于scm_bas_uom.id',</v>
      </c>
    </row>
    <row r="52" spans="2:9" s="2" customFormat="1" ht="30" customHeight="1">
      <c r="B52" s="13">
        <v>11</v>
      </c>
      <c r="C52" s="14" t="s">
        <v>276</v>
      </c>
      <c r="D52" s="15" t="s">
        <v>231</v>
      </c>
      <c r="E52" s="13"/>
      <c r="F52" s="13"/>
      <c r="G52" s="13" t="s">
        <v>223</v>
      </c>
      <c r="H52" s="14" t="s">
        <v>450</v>
      </c>
      <c r="I52" s="26" t="str">
        <f t="shared" si="2"/>
        <v>`uom_name`  Varchar(50) NOT NULL  COMMENT '冗余字段-计量单位名称;来源于scm_bas_uom.uom_name',</v>
      </c>
    </row>
    <row r="53" spans="2:9" s="2" customFormat="1" ht="30" customHeight="1">
      <c r="B53" s="13">
        <v>12</v>
      </c>
      <c r="C53" s="14" t="s">
        <v>351</v>
      </c>
      <c r="D53" s="15" t="s">
        <v>222</v>
      </c>
      <c r="E53" s="13"/>
      <c r="F53" s="13"/>
      <c r="G53" s="13" t="s">
        <v>223</v>
      </c>
      <c r="H53" s="14" t="s">
        <v>451</v>
      </c>
      <c r="I53" s="26" t="str">
        <f t="shared" si="2"/>
        <v>`rate_id`  bigint(20) NOT NULL  COMMENT '冗余字段;税率ID;来源于scm_bas_rate.id',</v>
      </c>
    </row>
    <row r="54" spans="2:9" s="2" customFormat="1" ht="30" customHeight="1">
      <c r="B54" s="13">
        <v>13</v>
      </c>
      <c r="C54" s="14" t="s">
        <v>286</v>
      </c>
      <c r="D54" s="15" t="s">
        <v>231</v>
      </c>
      <c r="E54" s="13"/>
      <c r="F54" s="13"/>
      <c r="G54" s="13" t="s">
        <v>223</v>
      </c>
      <c r="H54" s="14" t="s">
        <v>353</v>
      </c>
      <c r="I54" s="26" t="str">
        <f t="shared" si="2"/>
        <v>`rate_name`  Varchar(50) NOT NULL  COMMENT '冗余字段-税率名称;来源于scm_bas_rate.rate_name',</v>
      </c>
    </row>
    <row r="55" spans="2:9" s="2" customFormat="1" ht="30" customHeight="1">
      <c r="B55" s="13">
        <v>14</v>
      </c>
      <c r="C55" s="14" t="s">
        <v>288</v>
      </c>
      <c r="D55" s="44" t="s">
        <v>354</v>
      </c>
      <c r="E55" s="13"/>
      <c r="F55" s="13"/>
      <c r="G55" s="13" t="s">
        <v>223</v>
      </c>
      <c r="H55" s="14" t="s">
        <v>452</v>
      </c>
      <c r="I55" s="26" t="str">
        <f t="shared" si="2"/>
        <v>`rate_val`  bigint(20,6) NOT NULL  COMMENT '冗余字段-税率名称;来源于scm_bas_rate.rate_val',</v>
      </c>
    </row>
    <row r="56" spans="2:9" s="2" customFormat="1" ht="30" customHeight="1">
      <c r="B56" s="13">
        <v>15</v>
      </c>
      <c r="C56" s="14" t="s">
        <v>348</v>
      </c>
      <c r="D56" s="15" t="s">
        <v>222</v>
      </c>
      <c r="E56" s="13"/>
      <c r="F56" s="13"/>
      <c r="G56" s="13" t="s">
        <v>223</v>
      </c>
      <c r="H56" s="14" t="s">
        <v>453</v>
      </c>
      <c r="I56" s="26" t="str">
        <f t="shared" si="2"/>
        <v>`currency_id`  bigint(20) NOT NULL  COMMENT '冗余字段币别ID;来源于scm_bas_currency.id',</v>
      </c>
    </row>
    <row r="57" spans="2:9" s="2" customFormat="1" ht="30" customHeight="1">
      <c r="B57" s="13">
        <v>16</v>
      </c>
      <c r="C57" s="14" t="s">
        <v>315</v>
      </c>
      <c r="D57" s="15" t="s">
        <v>231</v>
      </c>
      <c r="E57" s="13"/>
      <c r="F57" s="13"/>
      <c r="G57" s="13" t="s">
        <v>223</v>
      </c>
      <c r="H57" s="14" t="s">
        <v>454</v>
      </c>
      <c r="I57" s="26" t="str">
        <f t="shared" si="2"/>
        <v>`currency_name`  Varchar(50) NOT NULL  COMMENT '冗余字段-币别名称;来源于scm_bas_currency.currency_name',</v>
      </c>
    </row>
    <row r="58" spans="2:9" s="2" customFormat="1" ht="30" customHeight="1">
      <c r="B58" s="13">
        <v>17</v>
      </c>
      <c r="C58" s="14" t="s">
        <v>519</v>
      </c>
      <c r="D58" s="19" t="s">
        <v>246</v>
      </c>
      <c r="E58" s="13">
        <v>0</v>
      </c>
      <c r="F58" s="13"/>
      <c r="G58" s="13" t="s">
        <v>223</v>
      </c>
      <c r="H58" s="14" t="s">
        <v>520</v>
      </c>
      <c r="I58" s="26" t="str">
        <f t="shared" si="2"/>
        <v>`taxes_type`  Int(1) DEFAULT  '0' NOT NULL  COMMENT '税种类型;0-无;1-应税内含;2-应税外加',</v>
      </c>
    </row>
    <row r="59" spans="2:9" s="2" customFormat="1" ht="30" customHeight="1">
      <c r="B59" s="13">
        <v>18</v>
      </c>
      <c r="C59" s="14" t="s">
        <v>358</v>
      </c>
      <c r="D59" s="19" t="s">
        <v>246</v>
      </c>
      <c r="E59" s="25"/>
      <c r="F59" s="25"/>
      <c r="G59" s="13" t="s">
        <v>223</v>
      </c>
      <c r="H59" s="14" t="s">
        <v>359</v>
      </c>
      <c r="I59" s="26" t="str">
        <f t="shared" si="2"/>
        <v>`invoice_type`  Int(1) NOT NULL  COMMENT '发票类型;1-增值税专用发票;2-普通发票;3-专业发票',</v>
      </c>
    </row>
    <row r="60" spans="2:9" s="2" customFormat="1" ht="30" customHeight="1">
      <c r="B60" s="13">
        <v>19</v>
      </c>
      <c r="C60" s="14" t="s">
        <v>521</v>
      </c>
      <c r="D60" s="44" t="s">
        <v>354</v>
      </c>
      <c r="E60" s="25"/>
      <c r="F60" s="25"/>
      <c r="G60" s="13" t="s">
        <v>223</v>
      </c>
      <c r="H60" s="14" t="s">
        <v>522</v>
      </c>
      <c r="I60" s="26" t="str">
        <f t="shared" si="2"/>
        <v>`gst_price`  bigint(20,6) NOT NULL  COMMENT '含税单价',</v>
      </c>
    </row>
    <row r="61" spans="2:9" s="2" customFormat="1" ht="30" customHeight="1">
      <c r="B61" s="13">
        <v>20</v>
      </c>
      <c r="C61" s="14" t="s">
        <v>523</v>
      </c>
      <c r="D61" s="44" t="s">
        <v>354</v>
      </c>
      <c r="E61" s="25"/>
      <c r="F61" s="25"/>
      <c r="G61" s="13" t="s">
        <v>223</v>
      </c>
      <c r="H61" s="14" t="s">
        <v>524</v>
      </c>
      <c r="I61" s="26" t="str">
        <f t="shared" si="2"/>
        <v>`tax_price`  bigint(20,6) NOT NULL  COMMENT '不含税单价',</v>
      </c>
    </row>
    <row r="62" spans="2:9" s="3" customFormat="1" ht="30" customHeight="1">
      <c r="B62" s="13">
        <v>21</v>
      </c>
      <c r="C62" s="14" t="s">
        <v>466</v>
      </c>
      <c r="D62" s="19" t="s">
        <v>246</v>
      </c>
      <c r="E62" s="25">
        <v>0</v>
      </c>
      <c r="F62" s="25"/>
      <c r="G62" s="25" t="s">
        <v>223</v>
      </c>
      <c r="H62" s="14" t="s">
        <v>467</v>
      </c>
      <c r="I62" s="28" t="str">
        <f t="shared" si="2"/>
        <v>`barcode_type`  Int(1) DEFAULT  '0' NOT NULL  COMMENT '条码控制;0-无设置;1-采购订单生成;2-送货单生成',</v>
      </c>
    </row>
    <row r="63" spans="2:9" s="3" customFormat="1" ht="30" customHeight="1">
      <c r="B63" s="43">
        <v>4</v>
      </c>
      <c r="C63" s="14" t="s">
        <v>621</v>
      </c>
      <c r="D63" s="15" t="s">
        <v>222</v>
      </c>
      <c r="E63" s="25"/>
      <c r="F63" s="25"/>
      <c r="G63" s="25" t="s">
        <v>223</v>
      </c>
      <c r="H63" s="14" t="s">
        <v>622</v>
      </c>
      <c r="I63" s="28" t="str">
        <f t="shared" si="2"/>
        <v>`warehouse_id`  bigint(20) NOT NULL  COMMENT '仓库id;来源于scm_bas_warehouse.id',</v>
      </c>
    </row>
    <row r="64" spans="2:9" s="3" customFormat="1" ht="30" customHeight="1">
      <c r="B64" s="43">
        <v>4</v>
      </c>
      <c r="C64" s="14" t="s">
        <v>280</v>
      </c>
      <c r="D64" s="19" t="s">
        <v>231</v>
      </c>
      <c r="E64" s="25"/>
      <c r="F64" s="25"/>
      <c r="G64" s="25" t="s">
        <v>223</v>
      </c>
      <c r="H64" s="14" t="s">
        <v>623</v>
      </c>
      <c r="I64" s="28" t="str">
        <f t="shared" si="2"/>
        <v>`warehouse_code`  Varchar(50) NOT NULL  COMMENT '仓库编码;来源于scm_bas_warehouse_code',</v>
      </c>
    </row>
    <row r="65" spans="2:9" s="3" customFormat="1" ht="30" customHeight="1">
      <c r="B65" s="13">
        <v>5</v>
      </c>
      <c r="C65" s="14" t="s">
        <v>282</v>
      </c>
      <c r="D65" s="19" t="s">
        <v>236</v>
      </c>
      <c r="E65" s="25"/>
      <c r="F65" s="25"/>
      <c r="G65" s="25" t="s">
        <v>223</v>
      </c>
      <c r="H65" s="14" t="s">
        <v>624</v>
      </c>
      <c r="I65" s="28" t="str">
        <f t="shared" si="2"/>
        <v>`warehouse_name`  Varchar(100) NOT NULL  COMMENT '仓库名称;来源于scm_bas_warehouse_name',</v>
      </c>
    </row>
    <row r="66" spans="2:9" s="62" customFormat="1" ht="30" customHeight="1">
      <c r="B66" s="68">
        <v>22</v>
      </c>
      <c r="C66" s="65" t="s">
        <v>625</v>
      </c>
      <c r="D66" s="66" t="s">
        <v>231</v>
      </c>
      <c r="E66" s="70"/>
      <c r="F66" s="70"/>
      <c r="G66" s="68" t="s">
        <v>223</v>
      </c>
      <c r="H66" s="65" t="s">
        <v>626</v>
      </c>
      <c r="I66" s="71" t="str">
        <f t="shared" ref="I66:I67" si="3">CONCATENATE("`",LOWER(PROPER(C66)),"`  ",D66,,CONCATENATE(IF(LEN(E66)&gt;0," DEFAULT ",""),IF(LEN(E66)&gt;0," '",""),E66,IF(LEN(E66)&gt;0,"'","")),IF(G66="N"," NOT NULL ",""),IF(F66="Y"," AUTO_INCREMENT ",""),IF(LEN(H66)&gt;0,CONCATENATE(" COMMENT '",H66,"'"),""),",")</f>
        <v>`soure_no`  Varchar(50) NOT NULL  COMMENT '来源单号',</v>
      </c>
    </row>
    <row r="67" spans="2:9" s="3" customFormat="1" ht="30" customHeight="1">
      <c r="B67" s="13">
        <v>23</v>
      </c>
      <c r="C67" s="14" t="s">
        <v>613</v>
      </c>
      <c r="D67" s="19" t="s">
        <v>241</v>
      </c>
      <c r="E67" s="25">
        <v>0</v>
      </c>
      <c r="F67" s="25"/>
      <c r="G67" s="25" t="s">
        <v>228</v>
      </c>
      <c r="H67" s="14" t="s">
        <v>614</v>
      </c>
      <c r="I67" s="28" t="str">
        <f t="shared" si="3"/>
        <v>`change_count`  Int(10) DEFAULT  '0' COMMENT '变更次数',</v>
      </c>
    </row>
    <row r="68" spans="2:9" s="2" customFormat="1" ht="30" customHeight="1">
      <c r="B68" s="13">
        <v>24</v>
      </c>
      <c r="C68" s="14" t="s">
        <v>572</v>
      </c>
      <c r="D68" s="19" t="s">
        <v>246</v>
      </c>
      <c r="E68" s="25"/>
      <c r="F68" s="25">
        <v>1</v>
      </c>
      <c r="G68" s="13" t="s">
        <v>223</v>
      </c>
      <c r="H68" s="14" t="s">
        <v>627</v>
      </c>
      <c r="I68" s="26" t="str">
        <f t="shared" si="2"/>
        <v>`item_stat`  Int(1) NOT NULL  COMMENT '行状态;1-待答复;2-交易异常;3-供方拒绝,4-已确认;',</v>
      </c>
    </row>
    <row r="69" spans="2:9" s="2" customFormat="1" ht="30" customHeight="1">
      <c r="B69" s="13">
        <v>25</v>
      </c>
      <c r="C69" s="14" t="s">
        <v>628</v>
      </c>
      <c r="D69" s="15" t="s">
        <v>255</v>
      </c>
      <c r="E69" s="13"/>
      <c r="F69" s="13"/>
      <c r="G69" s="13" t="s">
        <v>228</v>
      </c>
      <c r="H69" s="14" t="s">
        <v>629</v>
      </c>
      <c r="I69" s="26" t="str">
        <f t="shared" si="2"/>
        <v>`delivery_date`  Datetime COMMENT '订单货期',</v>
      </c>
    </row>
    <row r="70" spans="2:9" s="2" customFormat="1" ht="30" customHeight="1">
      <c r="B70" s="13">
        <v>26</v>
      </c>
      <c r="C70" s="14" t="s">
        <v>630</v>
      </c>
      <c r="D70" s="15" t="s">
        <v>255</v>
      </c>
      <c r="E70" s="13"/>
      <c r="F70" s="13"/>
      <c r="G70" s="13" t="s">
        <v>228</v>
      </c>
      <c r="H70" s="14" t="s">
        <v>631</v>
      </c>
      <c r="I70" s="26" t="str">
        <f t="shared" ref="I70:I71" si="4">CONCATENATE("`",LOWER(PROPER(C70)),"`  ",D70,,CONCATENATE(IF(LEN(E70)&gt;0," DEFAULT ",""),IF(LEN(E70)&gt;0," '",""),E70,IF(LEN(E70)&gt;0,"'","")),IF(G70="N"," NOT NULL ",""),IF(F70="Y"," AUTO_INCREMENT ",""),IF(LEN(H70)&gt;0,CONCATENATE(" COMMENT '",H70,"'"),""),",")</f>
        <v>`reply_date`  Datetime COMMENT '答交货期',</v>
      </c>
    </row>
    <row r="71" spans="2:9" s="2" customFormat="1" ht="30" customHeight="1">
      <c r="B71" s="13">
        <v>27</v>
      </c>
      <c r="C71" s="14" t="s">
        <v>632</v>
      </c>
      <c r="D71" s="15" t="s">
        <v>249</v>
      </c>
      <c r="E71" s="13"/>
      <c r="F71" s="13"/>
      <c r="G71" s="13" t="s">
        <v>228</v>
      </c>
      <c r="H71" s="14" t="s">
        <v>633</v>
      </c>
      <c r="I71" s="26" t="str">
        <f t="shared" si="4"/>
        <v>`purchase_remark`  Varchar(500) COMMENT '采购方备注',</v>
      </c>
    </row>
    <row r="72" spans="2:9" s="2" customFormat="1" ht="30" customHeight="1">
      <c r="B72" s="13">
        <v>28</v>
      </c>
      <c r="C72" s="14" t="s">
        <v>595</v>
      </c>
      <c r="D72" s="15" t="s">
        <v>249</v>
      </c>
      <c r="E72" s="13"/>
      <c r="F72" s="13"/>
      <c r="G72" s="13" t="s">
        <v>228</v>
      </c>
      <c r="H72" s="14" t="s">
        <v>634</v>
      </c>
      <c r="I72" s="26" t="str">
        <f t="shared" si="2"/>
        <v>`vendor_remark`  Varchar(500) COMMENT '供货方备注',</v>
      </c>
    </row>
    <row r="73" spans="2:9" s="63" customFormat="1" ht="30" customHeight="1">
      <c r="B73" s="68">
        <v>26</v>
      </c>
      <c r="C73" s="65" t="s">
        <v>635</v>
      </c>
      <c r="D73" s="67" t="s">
        <v>354</v>
      </c>
      <c r="E73" s="70">
        <v>0</v>
      </c>
      <c r="F73" s="70"/>
      <c r="G73" s="70" t="s">
        <v>228</v>
      </c>
      <c r="H73" s="65" t="s">
        <v>636</v>
      </c>
      <c r="I73" s="72" t="str">
        <f t="shared" si="2"/>
        <v>`make_num`  bigint(20,6) DEFAULT  '0' COMMENT '已制送货单数量',</v>
      </c>
    </row>
    <row r="74" spans="2:9" s="62" customFormat="1" ht="30" customHeight="1">
      <c r="B74" s="68">
        <v>29</v>
      </c>
      <c r="C74" s="65" t="s">
        <v>637</v>
      </c>
      <c r="D74" s="67" t="s">
        <v>354</v>
      </c>
      <c r="E74" s="70">
        <v>0</v>
      </c>
      <c r="F74" s="70"/>
      <c r="G74" s="68" t="s">
        <v>223</v>
      </c>
      <c r="H74" s="65" t="s">
        <v>638</v>
      </c>
      <c r="I74" s="71" t="str">
        <f t="shared" si="2"/>
        <v>`order_num`  bigint(20,6) DEFAULT  '0' NOT NULL  COMMENT '订单数量',</v>
      </c>
    </row>
    <row r="75" spans="2:9" s="2" customFormat="1" ht="30" customHeight="1">
      <c r="B75" s="13">
        <v>29</v>
      </c>
      <c r="C75" s="14" t="s">
        <v>639</v>
      </c>
      <c r="D75" s="44" t="s">
        <v>354</v>
      </c>
      <c r="E75" s="25">
        <v>0</v>
      </c>
      <c r="F75" s="25"/>
      <c r="G75" s="13" t="s">
        <v>223</v>
      </c>
      <c r="H75" s="14" t="s">
        <v>640</v>
      </c>
      <c r="I75" s="26" t="str">
        <f t="shared" si="2"/>
        <v>`fix_num`  bigint(20,6) DEFAULT  '0' NOT NULL  COMMENT '已送货量',</v>
      </c>
    </row>
    <row r="76" spans="2:9" s="2" customFormat="1" ht="30" customHeight="1">
      <c r="B76" s="13">
        <v>30</v>
      </c>
      <c r="C76" s="14" t="s">
        <v>641</v>
      </c>
      <c r="D76" s="44" t="s">
        <v>354</v>
      </c>
      <c r="E76" s="25">
        <v>0</v>
      </c>
      <c r="F76" s="25"/>
      <c r="G76" s="13" t="s">
        <v>223</v>
      </c>
      <c r="H76" s="14" t="s">
        <v>642</v>
      </c>
      <c r="I76" s="26" t="str">
        <f t="shared" ref="I76:I77" si="5">CONCATENATE("`",LOWER(PROPER(C76)),"`  ",D76,,CONCATENATE(IF(LEN(E76)&gt;0," DEFAULT ",""),IF(LEN(E76)&gt;0," '",""),E76,IF(LEN(E76)&gt;0,"'","")),IF(G76="N"," NOT NULL ",""),IF(F76="Y"," AUTO_INCREMENT ",""),IF(LEN(H76)&gt;0,CONCATENATE(" COMMENT '",H76,"'"),""),",")</f>
        <v>`wait_num`  bigint(20,6) DEFAULT  '0' NOT NULL  COMMENT '待送货量',</v>
      </c>
    </row>
    <row r="77" spans="2:9" s="2" customFormat="1" ht="30" customHeight="1">
      <c r="B77" s="13">
        <v>31</v>
      </c>
      <c r="C77" s="16" t="s">
        <v>254</v>
      </c>
      <c r="D77" s="15" t="s">
        <v>255</v>
      </c>
      <c r="E77" s="13"/>
      <c r="F77" s="13"/>
      <c r="G77" s="13" t="s">
        <v>228</v>
      </c>
      <c r="H77" s="16" t="s">
        <v>256</v>
      </c>
      <c r="I77" s="26" t="str">
        <f t="shared" si="5"/>
        <v>`creation_date`  Datetime COMMENT '创建时间',</v>
      </c>
    </row>
    <row r="78" spans="2:9" s="2" customFormat="1" ht="30" customHeight="1">
      <c r="B78" s="13">
        <v>32</v>
      </c>
      <c r="C78" s="14" t="s">
        <v>643</v>
      </c>
      <c r="D78" s="19" t="s">
        <v>246</v>
      </c>
      <c r="E78" s="25"/>
      <c r="F78" s="25">
        <v>1</v>
      </c>
      <c r="G78" s="13" t="s">
        <v>223</v>
      </c>
      <c r="H78" s="14" t="s">
        <v>644</v>
      </c>
      <c r="I78" s="26" t="str">
        <f t="shared" si="2"/>
        <v>`is_main`  Int(1) NOT NULL  COMMENT '是否主料;0-否;1-是',</v>
      </c>
    </row>
    <row r="79" spans="2:9" s="2" customFormat="1" ht="30" customHeight="1">
      <c r="B79" s="13">
        <v>33</v>
      </c>
      <c r="C79" s="14" t="s">
        <v>645</v>
      </c>
      <c r="D79" s="44" t="s">
        <v>354</v>
      </c>
      <c r="E79" s="25"/>
      <c r="F79" s="25">
        <v>1</v>
      </c>
      <c r="G79" s="13" t="s">
        <v>223</v>
      </c>
      <c r="H79" s="14" t="s">
        <v>646</v>
      </c>
      <c r="I79" s="26" t="str">
        <f t="shared" ref="I79:I81" si="6">CONCATENATE("`",LOWER(PROPER(C79)),"`  ",D79,,CONCATENATE(IF(LEN(E79)&gt;0," DEFAULT ",""),IF(LEN(E79)&gt;0," '",""),E79,IF(LEN(E79)&gt;0,"'","")),IF(G79="N"," NOT NULL ",""),IF(F79="Y"," AUTO_INCREMENT ",""),IF(LEN(H79)&gt;0,CONCATENATE(" COMMENT '",H79,"'"),""),",")</f>
        <v>`main_item_id`  bigint(20,6) NOT NULL  COMMENT '料品主键Id来源当前表的ID字段',</v>
      </c>
    </row>
    <row r="80" spans="2:9" s="3" customFormat="1" ht="30" customHeight="1">
      <c r="B80" s="43">
        <v>8</v>
      </c>
      <c r="C80" s="14" t="s">
        <v>250</v>
      </c>
      <c r="D80" s="19" t="s">
        <v>236</v>
      </c>
      <c r="E80" s="25"/>
      <c r="F80" s="25"/>
      <c r="G80" s="25" t="s">
        <v>228</v>
      </c>
      <c r="H80" s="14" t="s">
        <v>251</v>
      </c>
      <c r="I80" s="28" t="str">
        <f t="shared" si="6"/>
        <v>`created_by_name`  Varchar(100) COMMENT '创建人名称',</v>
      </c>
    </row>
    <row r="81" spans="2:9" s="3" customFormat="1" ht="30" customHeight="1">
      <c r="B81" s="43">
        <v>8</v>
      </c>
      <c r="C81" s="14" t="s">
        <v>252</v>
      </c>
      <c r="D81" s="19" t="s">
        <v>236</v>
      </c>
      <c r="E81" s="25"/>
      <c r="F81" s="25"/>
      <c r="G81" s="25" t="s">
        <v>228</v>
      </c>
      <c r="H81" s="14" t="s">
        <v>253</v>
      </c>
      <c r="I81" s="28" t="str">
        <f t="shared" si="6"/>
        <v>`last_updated_by_name`  Varchar(100) COMMENT '更新人名称',</v>
      </c>
    </row>
    <row r="82" spans="2:9" s="2" customFormat="1" ht="30" customHeight="1">
      <c r="B82" s="13">
        <v>34</v>
      </c>
      <c r="C82" s="16" t="s">
        <v>257</v>
      </c>
      <c r="D82" s="15" t="s">
        <v>222</v>
      </c>
      <c r="E82" s="13"/>
      <c r="F82" s="13"/>
      <c r="G82" s="13" t="s">
        <v>228</v>
      </c>
      <c r="H82" s="16" t="s">
        <v>258</v>
      </c>
      <c r="I82" s="26" t="str">
        <f t="shared" si="2"/>
        <v>`created_by`  bigint(20) COMMENT '创建人',</v>
      </c>
    </row>
    <row r="83" spans="2:9" s="2" customFormat="1" ht="30" customHeight="1">
      <c r="B83" s="13">
        <v>35</v>
      </c>
      <c r="C83" s="16" t="s">
        <v>259</v>
      </c>
      <c r="D83" s="15" t="s">
        <v>255</v>
      </c>
      <c r="E83" s="13"/>
      <c r="F83" s="13"/>
      <c r="G83" s="13" t="s">
        <v>228</v>
      </c>
      <c r="H83" s="16" t="s">
        <v>260</v>
      </c>
      <c r="I83" s="26" t="str">
        <f t="shared" si="2"/>
        <v>`last_update_date`  Datetime COMMENT '更新时间',</v>
      </c>
    </row>
    <row r="84" spans="2:9" s="2" customFormat="1" ht="30" customHeight="1">
      <c r="B84" s="13">
        <v>36</v>
      </c>
      <c r="C84" s="16" t="s">
        <v>261</v>
      </c>
      <c r="D84" s="15" t="s">
        <v>222</v>
      </c>
      <c r="E84" s="13"/>
      <c r="F84" s="13"/>
      <c r="G84" s="13" t="s">
        <v>228</v>
      </c>
      <c r="H84" s="16" t="s">
        <v>262</v>
      </c>
      <c r="I84" s="26" t="str">
        <f t="shared" si="2"/>
        <v>`last_updated_by`  bigint(20) COMMENT '更新人',</v>
      </c>
    </row>
    <row r="85" spans="2:9" s="2" customFormat="1" ht="30" customHeight="1">
      <c r="B85" s="13">
        <v>37</v>
      </c>
      <c r="C85" s="16" t="s">
        <v>263</v>
      </c>
      <c r="D85" s="15" t="s">
        <v>222</v>
      </c>
      <c r="E85" s="13"/>
      <c r="F85" s="13"/>
      <c r="G85" s="13" t="s">
        <v>228</v>
      </c>
      <c r="H85" s="16" t="s">
        <v>264</v>
      </c>
      <c r="I85" s="26" t="str">
        <f t="shared" si="2"/>
        <v>`last_update_login`  bigint(20) COMMENT '最后登录人',</v>
      </c>
    </row>
    <row r="86" spans="2:9" s="2" customFormat="1" ht="30" customHeight="1">
      <c r="B86" s="13">
        <v>38</v>
      </c>
      <c r="C86" s="16" t="s">
        <v>265</v>
      </c>
      <c r="D86" s="15" t="s">
        <v>241</v>
      </c>
      <c r="E86" s="13"/>
      <c r="F86" s="13">
        <v>0</v>
      </c>
      <c r="G86" s="13" t="s">
        <v>228</v>
      </c>
      <c r="H86" s="16" t="s">
        <v>266</v>
      </c>
      <c r="I86" s="26" t="str">
        <f t="shared" si="2"/>
        <v>`delete_flag`  Int(10) COMMENT '删除标志:0-否-NO;1-是-YES',</v>
      </c>
    </row>
    <row r="87" spans="2:9" s="2" customFormat="1" ht="30" customHeight="1">
      <c r="B87" s="13">
        <v>39</v>
      </c>
      <c r="C87" s="16" t="s">
        <v>267</v>
      </c>
      <c r="D87" s="15" t="s">
        <v>241</v>
      </c>
      <c r="E87" s="13"/>
      <c r="F87" s="13">
        <v>1</v>
      </c>
      <c r="G87" s="13" t="s">
        <v>228</v>
      </c>
      <c r="H87" s="16" t="s">
        <v>268</v>
      </c>
      <c r="I87" s="26" t="str">
        <f t="shared" si="2"/>
        <v>`version_num`  Int(10) COMMENT '版本号',</v>
      </c>
    </row>
    <row r="88" spans="2:9" s="34" customFormat="1" ht="30" customHeight="1">
      <c r="B88" s="143"/>
      <c r="C88" s="144"/>
      <c r="D88" s="144"/>
      <c r="E88" s="144"/>
      <c r="F88" s="144"/>
      <c r="G88" s="144"/>
      <c r="H88" s="145"/>
      <c r="I88" s="15" t="str">
        <f>LOWER(CONCATENATE(IF(F45="Y",CONCATENATE(" Primary Key  (`",C45,"`)")," "),CONCATENATE(")ENGINE=INNODB AUTO_INCREMENT=9 DEFAULT CHARSET=utf8"," COMMENT='",MID(C39,FIND("|",C39)+1,LEN(C39)),"';")))</f>
        <v xml:space="preserve"> primary key  (`id`))engine=innodb auto_increment=9 default charset=utf8 comment='采购订单料品表';</v>
      </c>
    </row>
    <row r="89" spans="2:9" s="34" customFormat="1" ht="30" customHeight="1">
      <c r="B89" s="140" t="s">
        <v>269</v>
      </c>
      <c r="C89" s="16"/>
      <c r="D89" s="59"/>
      <c r="E89" s="60"/>
      <c r="F89" s="58"/>
      <c r="G89" s="58"/>
      <c r="H89" s="59"/>
      <c r="I89" s="61"/>
    </row>
    <row r="90" spans="2:9" s="34" customFormat="1" ht="30" customHeight="1">
      <c r="B90" s="141"/>
      <c r="C90" s="16"/>
      <c r="D90" s="60"/>
      <c r="E90" s="60"/>
      <c r="F90" s="60"/>
      <c r="G90" s="60"/>
      <c r="H90" s="60"/>
      <c r="I90" s="61"/>
    </row>
    <row r="91" spans="2:9" s="34" customFormat="1" ht="30" customHeight="1">
      <c r="B91" s="141"/>
      <c r="C91" s="16"/>
      <c r="D91" s="60"/>
      <c r="E91" s="60"/>
      <c r="F91" s="60"/>
      <c r="G91" s="60"/>
      <c r="H91" s="60"/>
      <c r="I91" s="61"/>
    </row>
    <row r="92" spans="2:9" s="34" customFormat="1" ht="30" customHeight="1">
      <c r="B92" s="142"/>
      <c r="C92" s="16"/>
      <c r="D92" s="60"/>
      <c r="E92" s="60"/>
      <c r="F92" s="60"/>
      <c r="G92" s="60"/>
      <c r="H92" s="60"/>
      <c r="I92" s="61"/>
    </row>
    <row r="97" spans="2:9" s="3" customFormat="1" ht="30" customHeight="1">
      <c r="B97" s="38" t="s">
        <v>25</v>
      </c>
      <c r="C97" s="39" t="s">
        <v>647</v>
      </c>
      <c r="D97" s="40"/>
      <c r="E97" s="40"/>
      <c r="F97" s="40"/>
      <c r="G97" s="40"/>
      <c r="H97" s="40"/>
      <c r="I97" s="41" t="s">
        <v>214</v>
      </c>
    </row>
    <row r="98" spans="2:9" s="3" customFormat="1" ht="30" customHeight="1">
      <c r="B98" s="41" t="s">
        <v>23</v>
      </c>
      <c r="C98" s="42" t="s">
        <v>215</v>
      </c>
      <c r="D98" s="41" t="s">
        <v>216</v>
      </c>
      <c r="E98" s="41" t="s">
        <v>217</v>
      </c>
      <c r="F98" s="41" t="s">
        <v>218</v>
      </c>
      <c r="G98" s="41" t="s">
        <v>219</v>
      </c>
      <c r="H98" s="42" t="s">
        <v>220</v>
      </c>
      <c r="I98" s="19" t="str">
        <f>LOWER(CONCATENATE("Create Table  `",MID(C97,1,FIND("|",C97)-1),"` ("))</f>
        <v>create table  `scm_order_sale` (</v>
      </c>
    </row>
    <row r="99" spans="2:9" s="2" customFormat="1" ht="30" customHeight="1">
      <c r="B99" s="13">
        <v>1</v>
      </c>
      <c r="C99" s="14" t="s">
        <v>221</v>
      </c>
      <c r="D99" s="15" t="s">
        <v>222</v>
      </c>
      <c r="E99" s="13">
        <v>0</v>
      </c>
      <c r="F99" s="13"/>
      <c r="G99" s="13" t="s">
        <v>223</v>
      </c>
      <c r="H99" s="14" t="s">
        <v>224</v>
      </c>
      <c r="I99" s="28" t="str">
        <f>CONCATENATE("`",LOWER(PROPER(C99)),"`  ",D99,,CONCATENATE(IF(LEN(E99)&gt;0," DEFAULT ",""),IF(LEN(E99)&gt;0," '",""),E99,IF(LEN(E99)&gt;0,"'","")),IF(G99="N"," NOT NULL ",""),IF(F99="Y"," AUTO_INCREMENT ",""),IF(LEN(H99)&gt;0,CONCATENATE(" COMMENT '",H99,"'"),""),",")</f>
        <v>`tenant_p_id`  bigint(20) DEFAULT  '0' NOT NULL  COMMENT '关联组织ID，默认为0',</v>
      </c>
    </row>
    <row r="100" spans="2:9" s="33" customFormat="1" ht="30" customHeight="1">
      <c r="B100" s="43">
        <v>2</v>
      </c>
      <c r="C100" s="14" t="s">
        <v>225</v>
      </c>
      <c r="D100" s="44" t="s">
        <v>222</v>
      </c>
      <c r="E100" s="43"/>
      <c r="F100" s="43"/>
      <c r="G100" s="43" t="s">
        <v>223</v>
      </c>
      <c r="H100" s="14" t="s">
        <v>226</v>
      </c>
      <c r="I100" s="28" t="str">
        <f>CONCATENATE("`",LOWER(PROPER(C100)),"`  ",D100,,CONCATENATE(IF(LEN(E100)&gt;0," DEFAULT ",""),IF(LEN(E100)&gt;0," '",""),E100,IF(LEN(E100)&gt;0,"'","")),IF(G100="N"," NOT NULL ",""),IF(F100="Y"," AUTO_INCREMENT ",""),IF(LEN(H100)&gt;0,CONCATENATE(" COMMENT '",H100,"'"),""),",")</f>
        <v>`tenant_id`  bigint(20) NOT NULL  COMMENT '组织ID',</v>
      </c>
    </row>
    <row r="101" spans="2:9" s="62" customFormat="1" ht="30" customHeight="1">
      <c r="B101" s="68">
        <v>2</v>
      </c>
      <c r="C101" s="65" t="s">
        <v>648</v>
      </c>
      <c r="D101" s="66" t="s">
        <v>222</v>
      </c>
      <c r="E101" s="68"/>
      <c r="F101" s="68"/>
      <c r="G101" s="68" t="s">
        <v>223</v>
      </c>
      <c r="H101" s="65" t="s">
        <v>649</v>
      </c>
      <c r="I101" s="71" t="str">
        <f t="shared" ref="I101:I102" si="7">CONCATENATE("`",LOWER(PROPER(C101)),"`  ",D101,,CONCATENATE(IF(LEN(E101)&gt;0," DEFAULT ",""),IF(LEN(E101)&gt;0," '",""),E101,IF(LEN(E101)&gt;0,"'","")),IF(G101="N"," NOT NULL ",""),IF(F101="Y"," AUTO_INCREMENT ",""),IF(LEN(H101)&gt;0,CONCATENATE(" COMMENT '",H101,"'"),""),",")</f>
        <v>`source_tenant_id`  bigint(20) NOT NULL  COMMENT '来源组织ID；来源于销售订单的tenant_id',</v>
      </c>
    </row>
    <row r="102" spans="2:9" s="3" customFormat="1" ht="30" customHeight="1">
      <c r="B102" s="13">
        <v>3</v>
      </c>
      <c r="C102" s="14" t="s">
        <v>227</v>
      </c>
      <c r="D102" s="19" t="s">
        <v>222</v>
      </c>
      <c r="E102" s="25"/>
      <c r="F102" s="25" t="s">
        <v>228</v>
      </c>
      <c r="G102" s="25" t="s">
        <v>223</v>
      </c>
      <c r="H102" s="14" t="s">
        <v>505</v>
      </c>
      <c r="I102" s="28" t="str">
        <f t="shared" si="7"/>
        <v>`id`  bigint(20) NOT NULL  AUTO_INCREMENT  COMMENT '主键ID',</v>
      </c>
    </row>
    <row r="103" spans="2:9" s="2" customFormat="1" ht="30" customHeight="1">
      <c r="B103" s="43">
        <v>4</v>
      </c>
      <c r="C103" s="14" t="s">
        <v>650</v>
      </c>
      <c r="D103" s="15" t="s">
        <v>231</v>
      </c>
      <c r="E103" s="13"/>
      <c r="F103" s="13"/>
      <c r="G103" s="13" t="s">
        <v>223</v>
      </c>
      <c r="H103" s="30" t="s">
        <v>651</v>
      </c>
      <c r="I103" s="26" t="str">
        <f t="shared" ref="I103:I107" si="8">CONCATENATE("`",LOWER(PROPER(C103)),"`  ",D103,,CONCATENATE(IF(LEN(E103)&gt;0," DEFAULT ",""),IF(LEN(E103)&gt;0," '",""),E103,IF(LEN(E103)&gt;0,"'","")),IF(G103="N"," NOT NULL ",""),IF(F103="Y"," AUTO_INCREMENT ",""),IF(LEN(H103)&gt;0,CONCATENATE(" COMMENT '",H103,"'"),""),",")</f>
        <v>`sale_no`  Varchar(50) NOT NULL  COMMENT '销售订单号:系统自动生成',</v>
      </c>
    </row>
    <row r="104" spans="2:9" s="2" customFormat="1" ht="30" customHeight="1">
      <c r="B104" s="13">
        <v>5</v>
      </c>
      <c r="C104" s="14" t="s">
        <v>392</v>
      </c>
      <c r="D104" s="15" t="s">
        <v>222</v>
      </c>
      <c r="E104" s="13"/>
      <c r="F104" s="13"/>
      <c r="G104" s="13" t="s">
        <v>223</v>
      </c>
      <c r="H104" s="30" t="s">
        <v>439</v>
      </c>
      <c r="I104" s="26" t="str">
        <f t="shared" si="8"/>
        <v>`vendor_id`  bigint(20) NOT NULL  COMMENT '供应商表id:来源于:scm_bas_vendor.id',</v>
      </c>
    </row>
    <row r="105" spans="2:9" s="2" customFormat="1" ht="30" customHeight="1">
      <c r="B105" s="43">
        <v>6</v>
      </c>
      <c r="C105" s="14" t="s">
        <v>323</v>
      </c>
      <c r="D105" s="15" t="s">
        <v>231</v>
      </c>
      <c r="E105" s="13"/>
      <c r="F105" s="13"/>
      <c r="G105" s="13" t="s">
        <v>223</v>
      </c>
      <c r="H105" s="30" t="s">
        <v>440</v>
      </c>
      <c r="I105" s="26" t="str">
        <f t="shared" si="8"/>
        <v>`vendor_code`  Varchar(50) NOT NULL  COMMENT '冗余字段-供应商表编码:来源于:scm_bas_vendor.vendor_name',</v>
      </c>
    </row>
    <row r="106" spans="2:9" s="2" customFormat="1" ht="30" customHeight="1">
      <c r="B106" s="13">
        <v>7</v>
      </c>
      <c r="C106" s="14" t="s">
        <v>325</v>
      </c>
      <c r="D106" s="19" t="s">
        <v>236</v>
      </c>
      <c r="E106" s="13"/>
      <c r="F106" s="13"/>
      <c r="G106" s="13" t="s">
        <v>223</v>
      </c>
      <c r="H106" s="30" t="s">
        <v>441</v>
      </c>
      <c r="I106" s="26" t="str">
        <f t="shared" si="8"/>
        <v>`vendor_name`  Varchar(100) NOT NULL  COMMENT '冗余字段-供应商表名称:来源于:scm_bas_vendor.vendor_name',</v>
      </c>
    </row>
    <row r="107" spans="2:9" s="2" customFormat="1" ht="30" customHeight="1">
      <c r="B107" s="43">
        <v>8</v>
      </c>
      <c r="C107" s="14" t="s">
        <v>536</v>
      </c>
      <c r="D107" s="19" t="s">
        <v>236</v>
      </c>
      <c r="E107" s="25"/>
      <c r="F107" s="25"/>
      <c r="G107" s="13" t="s">
        <v>223</v>
      </c>
      <c r="H107" s="14" t="s">
        <v>562</v>
      </c>
      <c r="I107" s="26" t="str">
        <f t="shared" si="8"/>
        <v>`dept_name`  Varchar(100) NOT NULL  COMMENT '业务部门;来源于scm_im_enquiry.enquiry_dept_name',</v>
      </c>
    </row>
    <row r="108" spans="2:9" s="3" customFormat="1" ht="30" customHeight="1">
      <c r="B108" s="13">
        <v>9</v>
      </c>
      <c r="C108" s="14" t="s">
        <v>601</v>
      </c>
      <c r="D108" s="19" t="s">
        <v>255</v>
      </c>
      <c r="E108" s="25"/>
      <c r="F108" s="25"/>
      <c r="G108" s="13" t="s">
        <v>223</v>
      </c>
      <c r="H108" s="14" t="s">
        <v>602</v>
      </c>
      <c r="I108" s="28" t="str">
        <f t="shared" ref="I108:I125" si="9">CONCATENATE("`",LOWER(PROPER(C108)),"`  ",D108,,CONCATENATE(IF(LEN(E108)&gt;0," DEFAULT ",""),IF(LEN(E108)&gt;0," '",""),E108,IF(LEN(E108)&gt;0,"'","")),IF(G108="N"," NOT NULL ",""),IF(F108="Y"," AUTO_INCREMENT ",""),IF(LEN(H108)&gt;0,CONCATENATE(" COMMENT '",H108,"'"),""),",")</f>
        <v>`order_date`  Datetime NOT NULL  COMMENT '订单最后答交日期',</v>
      </c>
    </row>
    <row r="109" spans="2:9" s="3" customFormat="1" ht="30" customHeight="1">
      <c r="B109" s="43">
        <v>10</v>
      </c>
      <c r="C109" s="14" t="s">
        <v>605</v>
      </c>
      <c r="D109" s="19" t="s">
        <v>255</v>
      </c>
      <c r="E109" s="25"/>
      <c r="F109" s="25"/>
      <c r="G109" s="13" t="s">
        <v>223</v>
      </c>
      <c r="H109" s="14" t="s">
        <v>606</v>
      </c>
      <c r="I109" s="28" t="str">
        <f t="shared" si="9"/>
        <v>`sync_date`  Datetime NOT NULL  COMMENT '同步日期(order_type为ERP订单此字段才会有值)',</v>
      </c>
    </row>
    <row r="110" spans="2:9" s="33" customFormat="1" ht="30" customHeight="1">
      <c r="B110" s="13">
        <v>11</v>
      </c>
      <c r="C110" s="14" t="s">
        <v>607</v>
      </c>
      <c r="D110" s="19" t="s">
        <v>246</v>
      </c>
      <c r="E110" s="43">
        <v>1</v>
      </c>
      <c r="F110" s="43"/>
      <c r="G110" s="13" t="s">
        <v>223</v>
      </c>
      <c r="H110" s="14" t="s">
        <v>608</v>
      </c>
      <c r="I110" s="28" t="str">
        <f t="shared" si="9"/>
        <v>`order_type`  Int(1) DEFAULT  '1' NOT NULL  COMMENT '订单类型;1-普通订单;2-样品订单;3-委外订单;4-服务订单;5-ERP订单',</v>
      </c>
    </row>
    <row r="111" spans="2:9" s="3" customFormat="1" ht="30" customHeight="1">
      <c r="B111" s="43">
        <v>12</v>
      </c>
      <c r="C111" s="14" t="s">
        <v>609</v>
      </c>
      <c r="D111" s="19" t="s">
        <v>246</v>
      </c>
      <c r="E111" s="25">
        <v>1</v>
      </c>
      <c r="F111" s="25"/>
      <c r="G111" s="13" t="s">
        <v>223</v>
      </c>
      <c r="H111" s="14" t="s">
        <v>652</v>
      </c>
      <c r="I111" s="28" t="str">
        <f t="shared" si="9"/>
        <v>`order_stat`  Int(1) DEFAULT  '1' NOT NULL  COMMENT '订单状态:1-待审核;2-待答交;3-答交异常;4-已确认;9-已作废',</v>
      </c>
    </row>
    <row r="112" spans="2:9" s="3" customFormat="1" ht="30" customHeight="1">
      <c r="B112" s="13">
        <v>13</v>
      </c>
      <c r="C112" s="14" t="s">
        <v>611</v>
      </c>
      <c r="D112" s="19" t="s">
        <v>246</v>
      </c>
      <c r="E112" s="25">
        <v>1</v>
      </c>
      <c r="F112" s="25"/>
      <c r="G112" s="13" t="s">
        <v>223</v>
      </c>
      <c r="H112" s="14" t="s">
        <v>612</v>
      </c>
      <c r="I112" s="28" t="str">
        <f t="shared" si="9"/>
        <v>`reply_stat`  Int(1) DEFAULT  '1' NOT NULL  COMMENT '交答状态:1-未答交;2-部份答交;3-全部答交',</v>
      </c>
    </row>
    <row r="113" spans="1:9" s="3" customFormat="1" ht="30" customHeight="1">
      <c r="B113" s="43">
        <v>14</v>
      </c>
      <c r="C113" s="14" t="s">
        <v>653</v>
      </c>
      <c r="D113" s="44" t="s">
        <v>354</v>
      </c>
      <c r="E113" s="25">
        <v>0</v>
      </c>
      <c r="F113" s="25"/>
      <c r="G113" s="25" t="s">
        <v>228</v>
      </c>
      <c r="H113" s="14" t="s">
        <v>638</v>
      </c>
      <c r="I113" s="28" t="str">
        <f t="shared" si="9"/>
        <v>`order_sum`  bigint(20,6) DEFAULT  '0' COMMENT '订单数量',</v>
      </c>
    </row>
    <row r="114" spans="1:9" s="3" customFormat="1" ht="30" customHeight="1">
      <c r="B114" s="13">
        <v>15</v>
      </c>
      <c r="C114" s="14" t="s">
        <v>613</v>
      </c>
      <c r="D114" s="19" t="s">
        <v>241</v>
      </c>
      <c r="E114" s="25">
        <v>0</v>
      </c>
      <c r="F114" s="25"/>
      <c r="G114" s="25" t="s">
        <v>228</v>
      </c>
      <c r="H114" s="14" t="s">
        <v>614</v>
      </c>
      <c r="I114" s="28" t="str">
        <f t="shared" si="9"/>
        <v>`change_count`  Int(10) DEFAULT  '0' COMMENT '变更次数',</v>
      </c>
    </row>
    <row r="115" spans="1:9" s="62" customFormat="1" ht="30" customHeight="1">
      <c r="A115" s="78"/>
      <c r="B115" s="79">
        <v>6</v>
      </c>
      <c r="C115" s="80" t="s">
        <v>615</v>
      </c>
      <c r="D115" s="67" t="s">
        <v>236</v>
      </c>
      <c r="E115" s="81"/>
      <c r="F115" s="81"/>
      <c r="G115" s="81" t="s">
        <v>223</v>
      </c>
      <c r="H115" s="82" t="s">
        <v>654</v>
      </c>
      <c r="I115" s="83" t="s">
        <v>617</v>
      </c>
    </row>
    <row r="116" spans="1:9" s="3" customFormat="1" ht="30" customHeight="1">
      <c r="B116" s="43">
        <v>16</v>
      </c>
      <c r="C116" s="14" t="s">
        <v>248</v>
      </c>
      <c r="D116" s="19" t="s">
        <v>249</v>
      </c>
      <c r="E116" s="25"/>
      <c r="F116" s="25"/>
      <c r="G116" s="25" t="s">
        <v>228</v>
      </c>
      <c r="H116" s="14" t="s">
        <v>28</v>
      </c>
      <c r="I116" s="28" t="str">
        <f t="shared" si="9"/>
        <v>`remark`  Varchar(500) COMMENT '备注',</v>
      </c>
    </row>
    <row r="117" spans="1:9" s="3" customFormat="1" ht="30" customHeight="1">
      <c r="B117" s="43">
        <v>8</v>
      </c>
      <c r="C117" s="14" t="s">
        <v>250</v>
      </c>
      <c r="D117" s="19" t="s">
        <v>236</v>
      </c>
      <c r="E117" s="25"/>
      <c r="F117" s="25"/>
      <c r="G117" s="25" t="s">
        <v>228</v>
      </c>
      <c r="H117" s="14" t="s">
        <v>251</v>
      </c>
      <c r="I117" s="28" t="str">
        <f t="shared" si="9"/>
        <v>`created_by_name`  Varchar(100) COMMENT '创建人名称',</v>
      </c>
    </row>
    <row r="118" spans="1:9" s="3" customFormat="1" ht="30" customHeight="1">
      <c r="B118" s="43">
        <v>8</v>
      </c>
      <c r="C118" s="14" t="s">
        <v>252</v>
      </c>
      <c r="D118" s="19" t="s">
        <v>236</v>
      </c>
      <c r="E118" s="25"/>
      <c r="F118" s="25"/>
      <c r="G118" s="25" t="s">
        <v>228</v>
      </c>
      <c r="H118" s="14" t="s">
        <v>253</v>
      </c>
      <c r="I118" s="28" t="str">
        <f t="shared" si="9"/>
        <v>`last_updated_by_name`  Varchar(100) COMMENT '更新人名称',</v>
      </c>
    </row>
    <row r="119" spans="1:9" s="3" customFormat="1" ht="30" customHeight="1">
      <c r="B119" s="13">
        <v>17</v>
      </c>
      <c r="C119" s="14" t="s">
        <v>254</v>
      </c>
      <c r="D119" s="19" t="s">
        <v>255</v>
      </c>
      <c r="E119" s="25"/>
      <c r="F119" s="25"/>
      <c r="G119" s="25" t="s">
        <v>228</v>
      </c>
      <c r="H119" s="14" t="s">
        <v>256</v>
      </c>
      <c r="I119" s="28" t="str">
        <f t="shared" si="9"/>
        <v>`creation_date`  Datetime COMMENT '创建时间',</v>
      </c>
    </row>
    <row r="120" spans="1:9" s="3" customFormat="1" ht="30" customHeight="1">
      <c r="B120" s="43">
        <v>18</v>
      </c>
      <c r="C120" s="14" t="s">
        <v>257</v>
      </c>
      <c r="D120" s="44" t="s">
        <v>222</v>
      </c>
      <c r="E120" s="25"/>
      <c r="F120" s="25"/>
      <c r="G120" s="25" t="s">
        <v>228</v>
      </c>
      <c r="H120" s="14" t="s">
        <v>258</v>
      </c>
      <c r="I120" s="28" t="str">
        <f t="shared" si="9"/>
        <v>`created_by`  bigint(20) COMMENT '创建人',</v>
      </c>
    </row>
    <row r="121" spans="1:9" s="3" customFormat="1" ht="30" customHeight="1">
      <c r="B121" s="13">
        <v>19</v>
      </c>
      <c r="C121" s="14" t="s">
        <v>259</v>
      </c>
      <c r="D121" s="19" t="s">
        <v>255</v>
      </c>
      <c r="E121" s="25"/>
      <c r="F121" s="25"/>
      <c r="G121" s="25" t="s">
        <v>228</v>
      </c>
      <c r="H121" s="14" t="s">
        <v>260</v>
      </c>
      <c r="I121" s="28" t="str">
        <f t="shared" si="9"/>
        <v>`last_update_date`  Datetime COMMENT '更新时间',</v>
      </c>
    </row>
    <row r="122" spans="1:9" s="3" customFormat="1" ht="30" customHeight="1">
      <c r="B122" s="43">
        <v>20</v>
      </c>
      <c r="C122" s="14" t="s">
        <v>261</v>
      </c>
      <c r="D122" s="44" t="s">
        <v>222</v>
      </c>
      <c r="E122" s="25"/>
      <c r="F122" s="25"/>
      <c r="G122" s="25" t="s">
        <v>228</v>
      </c>
      <c r="H122" s="14" t="s">
        <v>262</v>
      </c>
      <c r="I122" s="28" t="str">
        <f t="shared" si="9"/>
        <v>`last_updated_by`  bigint(20) COMMENT '更新人',</v>
      </c>
    </row>
    <row r="123" spans="1:9" s="3" customFormat="1" ht="30" customHeight="1">
      <c r="B123" s="13">
        <v>21</v>
      </c>
      <c r="C123" s="14" t="s">
        <v>263</v>
      </c>
      <c r="D123" s="44" t="s">
        <v>222</v>
      </c>
      <c r="E123" s="25"/>
      <c r="F123" s="25"/>
      <c r="G123" s="25" t="s">
        <v>228</v>
      </c>
      <c r="H123" s="14" t="s">
        <v>264</v>
      </c>
      <c r="I123" s="28" t="str">
        <f t="shared" si="9"/>
        <v>`last_update_login`  bigint(20) COMMENT '最后登录人',</v>
      </c>
    </row>
    <row r="124" spans="1:9" s="3" customFormat="1" ht="30" customHeight="1">
      <c r="B124" s="43">
        <v>22</v>
      </c>
      <c r="C124" s="14" t="s">
        <v>265</v>
      </c>
      <c r="D124" s="19" t="s">
        <v>241</v>
      </c>
      <c r="E124" s="25"/>
      <c r="F124" s="25">
        <v>0</v>
      </c>
      <c r="G124" s="25" t="s">
        <v>228</v>
      </c>
      <c r="H124" s="14" t="s">
        <v>266</v>
      </c>
      <c r="I124" s="28" t="str">
        <f t="shared" si="9"/>
        <v>`delete_flag`  Int(10) COMMENT '删除标志:0-否-NO;1-是-YES',</v>
      </c>
    </row>
    <row r="125" spans="1:9" s="3" customFormat="1" ht="30" customHeight="1">
      <c r="B125" s="13">
        <v>23</v>
      </c>
      <c r="C125" s="14" t="s">
        <v>267</v>
      </c>
      <c r="D125" s="19" t="s">
        <v>241</v>
      </c>
      <c r="E125" s="25"/>
      <c r="F125" s="25">
        <v>1</v>
      </c>
      <c r="G125" s="25" t="s">
        <v>228</v>
      </c>
      <c r="H125" s="14" t="s">
        <v>268</v>
      </c>
      <c r="I125" s="28" t="str">
        <f t="shared" si="9"/>
        <v>`version_num`  Int(10) COMMENT '版本号',</v>
      </c>
    </row>
    <row r="126" spans="1:9" ht="30" customHeight="1">
      <c r="B126" s="137"/>
      <c r="C126" s="138"/>
      <c r="D126" s="138"/>
      <c r="E126" s="138"/>
      <c r="F126" s="138"/>
      <c r="G126" s="138"/>
      <c r="H126" s="139"/>
      <c r="I126" s="19" t="str">
        <f>LOWER(CONCATENATE(IF(F102="Y",CONCATENATE(" Primary Key  (`",C102,"`)")," "),CONCATENATE(")ENGINE=INNODB AUTO_INCREMENT=9 DEFAULT CHARSET=utf8"," COMMENT='",MID(C97,FIND("|",C97)+1,LEN(C97)),"';")))</f>
        <v xml:space="preserve"> primary key  (`id`))engine=innodb auto_increment=9 default charset=utf8 comment='销售订单';</v>
      </c>
    </row>
    <row r="127" spans="1:9" ht="30" customHeight="1">
      <c r="B127" s="134" t="s">
        <v>269</v>
      </c>
      <c r="C127" s="14"/>
      <c r="D127" s="47"/>
      <c r="E127" s="48"/>
      <c r="F127" s="46"/>
      <c r="G127" s="46"/>
      <c r="H127" s="47"/>
      <c r="I127" s="57"/>
    </row>
    <row r="128" spans="1:9" ht="30" customHeight="1">
      <c r="B128" s="135"/>
      <c r="C128" s="14"/>
      <c r="D128" s="48"/>
      <c r="E128" s="48"/>
      <c r="F128" s="48"/>
      <c r="G128" s="48"/>
      <c r="H128" s="48"/>
      <c r="I128" s="57"/>
    </row>
    <row r="129" spans="2:9" ht="30" customHeight="1">
      <c r="B129" s="135"/>
      <c r="C129" s="14"/>
      <c r="D129" s="48"/>
      <c r="E129" s="48"/>
      <c r="F129" s="48"/>
      <c r="G129" s="48"/>
      <c r="H129" s="48"/>
      <c r="I129" s="57"/>
    </row>
    <row r="130" spans="2:9" ht="30" customHeight="1">
      <c r="B130" s="136"/>
      <c r="C130" s="14"/>
      <c r="D130" s="48"/>
      <c r="E130" s="48"/>
      <c r="F130" s="48"/>
      <c r="G130" s="48"/>
      <c r="H130" s="48"/>
      <c r="I130" s="57"/>
    </row>
    <row r="131" spans="2:9" ht="30" customHeight="1"/>
    <row r="132" spans="2:9" s="2" customFormat="1" ht="30" customHeight="1">
      <c r="B132" s="49" t="s">
        <v>25</v>
      </c>
      <c r="C132" s="39" t="s">
        <v>655</v>
      </c>
      <c r="D132" s="50"/>
      <c r="E132" s="50"/>
      <c r="F132" s="50"/>
      <c r="G132" s="50"/>
      <c r="H132" s="50"/>
      <c r="I132" s="51" t="s">
        <v>214</v>
      </c>
    </row>
    <row r="133" spans="2:9" s="2" customFormat="1" ht="30" customHeight="1">
      <c r="B133" s="51" t="s">
        <v>23</v>
      </c>
      <c r="C133" s="52" t="s">
        <v>215</v>
      </c>
      <c r="D133" s="51" t="s">
        <v>216</v>
      </c>
      <c r="E133" s="51" t="s">
        <v>217</v>
      </c>
      <c r="F133" s="51" t="s">
        <v>218</v>
      </c>
      <c r="G133" s="51" t="s">
        <v>219</v>
      </c>
      <c r="H133" s="52" t="s">
        <v>220</v>
      </c>
      <c r="I133" s="15" t="str">
        <f>LOWER(CONCATENATE("Create Table  `",MID(C132,1,FIND("|",C132)-1),"` ("))</f>
        <v>create table  `scm_order_sale_item` (</v>
      </c>
    </row>
    <row r="134" spans="2:9" s="2" customFormat="1" ht="30" customHeight="1">
      <c r="B134" s="13">
        <v>1</v>
      </c>
      <c r="C134" s="14" t="s">
        <v>221</v>
      </c>
      <c r="D134" s="15" t="s">
        <v>222</v>
      </c>
      <c r="E134" s="13">
        <v>0</v>
      </c>
      <c r="F134" s="13"/>
      <c r="G134" s="13" t="s">
        <v>223</v>
      </c>
      <c r="H134" s="14" t="s">
        <v>224</v>
      </c>
      <c r="I134" s="26" t="str">
        <f t="shared" ref="I134:I161" si="10">CONCATENATE("`",LOWER(PROPER(C134)),"`  ",D134,,CONCATENATE(IF(LEN(E134)&gt;0," DEFAULT ",""),IF(LEN(E134)&gt;0," '",""),E134,IF(LEN(E134)&gt;0,"'","")),IF(G134="N"," NOT NULL ",""),IF(F134="Y"," AUTO_INCREMENT ",""),IF(LEN(H134)&gt;0,CONCATENATE(" COMMENT '",H134,"'"),""),",")</f>
        <v>`tenant_p_id`  bigint(20) DEFAULT  '0' NOT NULL  COMMENT '关联组织ID，默认为0',</v>
      </c>
    </row>
    <row r="135" spans="2:9" s="2" customFormat="1" ht="30" customHeight="1">
      <c r="B135" s="13">
        <v>2</v>
      </c>
      <c r="C135" s="16" t="s">
        <v>225</v>
      </c>
      <c r="D135" s="15" t="s">
        <v>222</v>
      </c>
      <c r="E135" s="13"/>
      <c r="F135" s="13"/>
      <c r="G135" s="13" t="s">
        <v>223</v>
      </c>
      <c r="H135" s="16" t="s">
        <v>226</v>
      </c>
      <c r="I135" s="26" t="str">
        <f t="shared" si="10"/>
        <v>`tenant_id`  bigint(20) NOT NULL  COMMENT '组织ID',</v>
      </c>
    </row>
    <row r="136" spans="2:9" s="2" customFormat="1" ht="30" customHeight="1">
      <c r="B136" s="13">
        <v>3</v>
      </c>
      <c r="C136" s="14" t="s">
        <v>656</v>
      </c>
      <c r="D136" s="15" t="s">
        <v>222</v>
      </c>
      <c r="E136" s="13"/>
      <c r="F136" s="13"/>
      <c r="G136" s="13" t="s">
        <v>223</v>
      </c>
      <c r="H136" s="30" t="s">
        <v>657</v>
      </c>
      <c r="I136" s="26" t="str">
        <f t="shared" si="10"/>
        <v>`sale_id`  bigint(20) NOT NULL  COMMENT '销售订单主表id:来源于:scm_order_sale.id',</v>
      </c>
    </row>
    <row r="137" spans="2:9" s="2" customFormat="1" ht="30" customHeight="1">
      <c r="B137" s="13">
        <v>4</v>
      </c>
      <c r="C137" s="14" t="s">
        <v>619</v>
      </c>
      <c r="D137" s="15" t="s">
        <v>222</v>
      </c>
      <c r="E137" s="13"/>
      <c r="F137" s="13"/>
      <c r="G137" s="13" t="s">
        <v>223</v>
      </c>
      <c r="H137" s="30" t="s">
        <v>658</v>
      </c>
      <c r="I137" s="26" t="str">
        <f t="shared" si="10"/>
        <v>`pur_id`  bigint(20) NOT NULL  COMMENT '采购订单主表id:来源于:scm_order_sale.id',</v>
      </c>
    </row>
    <row r="138" spans="2:9" s="2" customFormat="1" ht="30" customHeight="1">
      <c r="B138" s="13">
        <v>5</v>
      </c>
      <c r="C138" s="14" t="s">
        <v>659</v>
      </c>
      <c r="D138" s="15" t="s">
        <v>222</v>
      </c>
      <c r="E138" s="13"/>
      <c r="F138" s="13"/>
      <c r="G138" s="13" t="s">
        <v>223</v>
      </c>
      <c r="H138" s="30" t="s">
        <v>660</v>
      </c>
      <c r="I138" s="26" t="str">
        <f t="shared" si="10"/>
        <v>`pur_item_id`  bigint(20) NOT NULL  COMMENT '采购订单料品表id:来源于:scm_order_sale_item.id',</v>
      </c>
    </row>
    <row r="139" spans="2:9" s="62" customFormat="1" ht="30" customHeight="1">
      <c r="B139" s="13">
        <v>6</v>
      </c>
      <c r="C139" s="65" t="s">
        <v>437</v>
      </c>
      <c r="D139" s="66" t="s">
        <v>222</v>
      </c>
      <c r="E139" s="68"/>
      <c r="F139" s="68" t="s">
        <v>228</v>
      </c>
      <c r="G139" s="68" t="s">
        <v>223</v>
      </c>
      <c r="H139" s="65" t="s">
        <v>23</v>
      </c>
      <c r="I139" s="71" t="str">
        <f t="shared" si="10"/>
        <v>`seq`  bigint(20) NOT NULL  AUTO_INCREMENT  COMMENT '序号',</v>
      </c>
    </row>
    <row r="140" spans="2:9" s="2" customFormat="1" ht="30" customHeight="1">
      <c r="B140" s="13">
        <v>7</v>
      </c>
      <c r="C140" s="16" t="s">
        <v>227</v>
      </c>
      <c r="D140" s="15" t="s">
        <v>222</v>
      </c>
      <c r="E140" s="13"/>
      <c r="F140" s="13" t="s">
        <v>228</v>
      </c>
      <c r="G140" s="13" t="s">
        <v>223</v>
      </c>
      <c r="H140" s="14" t="s">
        <v>505</v>
      </c>
      <c r="I140" s="26" t="str">
        <f t="shared" si="10"/>
        <v>`id`  bigint(20) NOT NULL  AUTO_INCREMENT  COMMENT '主键ID',</v>
      </c>
    </row>
    <row r="141" spans="2:9" s="2" customFormat="1" ht="30" customHeight="1">
      <c r="B141" s="13">
        <v>8</v>
      </c>
      <c r="C141" s="14" t="s">
        <v>442</v>
      </c>
      <c r="D141" s="15" t="s">
        <v>222</v>
      </c>
      <c r="E141" s="13"/>
      <c r="F141" s="13"/>
      <c r="G141" s="13" t="s">
        <v>223</v>
      </c>
      <c r="H141" s="30" t="s">
        <v>443</v>
      </c>
      <c r="I141" s="26" t="str">
        <f t="shared" si="10"/>
        <v>`goods_id`  bigint(20) NOT NULL  COMMENT '料品id:来源于:scm_bas_goods.id',</v>
      </c>
    </row>
    <row r="142" spans="2:9" s="2" customFormat="1" ht="30" customHeight="1">
      <c r="B142" s="13">
        <v>9</v>
      </c>
      <c r="C142" s="14" t="s">
        <v>233</v>
      </c>
      <c r="D142" s="15" t="s">
        <v>231</v>
      </c>
      <c r="E142" s="13"/>
      <c r="F142" s="13"/>
      <c r="G142" s="13" t="s">
        <v>223</v>
      </c>
      <c r="H142" s="30" t="s">
        <v>444</v>
      </c>
      <c r="I142" s="26" t="str">
        <f t="shared" si="10"/>
        <v>`goods_erp_code`  Varchar(50) NOT NULL  COMMENT '冗余字段-料品ERP品号:来源于:scm_bas_goods.goods_erp_code',</v>
      </c>
    </row>
    <row r="143" spans="2:9" s="2" customFormat="1" ht="30" customHeight="1">
      <c r="B143" s="13">
        <v>10</v>
      </c>
      <c r="C143" s="14" t="s">
        <v>230</v>
      </c>
      <c r="D143" s="15" t="s">
        <v>231</v>
      </c>
      <c r="E143" s="13"/>
      <c r="F143" s="13"/>
      <c r="G143" s="13" t="s">
        <v>223</v>
      </c>
      <c r="H143" s="30" t="s">
        <v>445</v>
      </c>
      <c r="I143" s="26" t="str">
        <f t="shared" si="10"/>
        <v>`goods_code`  Varchar(50) NOT NULL  COMMENT '冗余字段-料品供应商品号:来源于:scm_bas_goods.goods_code',</v>
      </c>
    </row>
    <row r="144" spans="2:9" s="2" customFormat="1" ht="30" customHeight="1">
      <c r="B144" s="13">
        <v>11</v>
      </c>
      <c r="C144" s="14" t="s">
        <v>235</v>
      </c>
      <c r="D144" s="19" t="s">
        <v>236</v>
      </c>
      <c r="E144" s="13"/>
      <c r="F144" s="13"/>
      <c r="G144" s="13" t="s">
        <v>223</v>
      </c>
      <c r="H144" s="30" t="s">
        <v>446</v>
      </c>
      <c r="I144" s="26" t="str">
        <f t="shared" si="10"/>
        <v>`goods_name`  Varchar(100) NOT NULL  COMMENT '冗余字段-料品供应商品名:来源于:scm_bas_goods.goods_name',</v>
      </c>
    </row>
    <row r="145" spans="2:9" s="2" customFormat="1" ht="30" customHeight="1">
      <c r="B145" s="13">
        <v>12</v>
      </c>
      <c r="C145" s="14" t="s">
        <v>238</v>
      </c>
      <c r="D145" s="19" t="s">
        <v>236</v>
      </c>
      <c r="E145" s="13"/>
      <c r="F145" s="13"/>
      <c r="G145" s="13" t="s">
        <v>223</v>
      </c>
      <c r="H145" s="30" t="s">
        <v>447</v>
      </c>
      <c r="I145" s="26" t="str">
        <f t="shared" si="10"/>
        <v>`goods_model`  Varchar(100) NOT NULL  COMMENT '冗余字段-料品供应商品号:来源于:scm_bas_goods.goods_model',</v>
      </c>
    </row>
    <row r="146" spans="2:9" s="2" customFormat="1" ht="30" customHeight="1">
      <c r="B146" s="13">
        <v>13</v>
      </c>
      <c r="C146" s="14" t="s">
        <v>448</v>
      </c>
      <c r="D146" s="15" t="s">
        <v>222</v>
      </c>
      <c r="E146" s="13"/>
      <c r="F146" s="13"/>
      <c r="G146" s="13" t="s">
        <v>223</v>
      </c>
      <c r="H146" s="14" t="s">
        <v>449</v>
      </c>
      <c r="I146" s="26" t="str">
        <f t="shared" si="10"/>
        <v>`uom_id`  bigint(20) NOT NULL  COMMENT '计量单位ID;来源于scm_bas_uom.id',</v>
      </c>
    </row>
    <row r="147" spans="2:9" s="2" customFormat="1" ht="30" customHeight="1">
      <c r="B147" s="13">
        <v>14</v>
      </c>
      <c r="C147" s="14" t="s">
        <v>276</v>
      </c>
      <c r="D147" s="15" t="s">
        <v>231</v>
      </c>
      <c r="E147" s="13"/>
      <c r="F147" s="13"/>
      <c r="G147" s="13" t="s">
        <v>223</v>
      </c>
      <c r="H147" s="14" t="s">
        <v>450</v>
      </c>
      <c r="I147" s="26" t="str">
        <f t="shared" si="10"/>
        <v>`uom_name`  Varchar(50) NOT NULL  COMMENT '冗余字段-计量单位名称;来源于scm_bas_uom.uom_name',</v>
      </c>
    </row>
    <row r="148" spans="2:9" s="2" customFormat="1" ht="30" customHeight="1">
      <c r="B148" s="13">
        <v>15</v>
      </c>
      <c r="C148" s="14" t="s">
        <v>351</v>
      </c>
      <c r="D148" s="15" t="s">
        <v>222</v>
      </c>
      <c r="E148" s="13"/>
      <c r="F148" s="13"/>
      <c r="G148" s="13" t="s">
        <v>223</v>
      </c>
      <c r="H148" s="14" t="s">
        <v>451</v>
      </c>
      <c r="I148" s="26" t="str">
        <f t="shared" si="10"/>
        <v>`rate_id`  bigint(20) NOT NULL  COMMENT '冗余字段;税率ID;来源于scm_bas_rate.id',</v>
      </c>
    </row>
    <row r="149" spans="2:9" s="2" customFormat="1" ht="30" customHeight="1">
      <c r="B149" s="13">
        <v>16</v>
      </c>
      <c r="C149" s="14" t="s">
        <v>286</v>
      </c>
      <c r="D149" s="15" t="s">
        <v>231</v>
      </c>
      <c r="E149" s="13"/>
      <c r="F149" s="13"/>
      <c r="G149" s="13" t="s">
        <v>223</v>
      </c>
      <c r="H149" s="14" t="s">
        <v>353</v>
      </c>
      <c r="I149" s="26" t="str">
        <f t="shared" si="10"/>
        <v>`rate_name`  Varchar(50) NOT NULL  COMMENT '冗余字段-税率名称;来源于scm_bas_rate.rate_name',</v>
      </c>
    </row>
    <row r="150" spans="2:9" s="2" customFormat="1" ht="30" customHeight="1">
      <c r="B150" s="13">
        <v>17</v>
      </c>
      <c r="C150" s="14" t="s">
        <v>288</v>
      </c>
      <c r="D150" s="44" t="s">
        <v>354</v>
      </c>
      <c r="E150" s="13"/>
      <c r="F150" s="13"/>
      <c r="G150" s="13" t="s">
        <v>223</v>
      </c>
      <c r="H150" s="14" t="s">
        <v>452</v>
      </c>
      <c r="I150" s="26" t="str">
        <f t="shared" si="10"/>
        <v>`rate_val`  bigint(20,6) NOT NULL  COMMENT '冗余字段-税率名称;来源于scm_bas_rate.rate_val',</v>
      </c>
    </row>
    <row r="151" spans="2:9" s="2" customFormat="1" ht="30" customHeight="1">
      <c r="B151" s="13">
        <v>18</v>
      </c>
      <c r="C151" s="14" t="s">
        <v>348</v>
      </c>
      <c r="D151" s="15" t="s">
        <v>222</v>
      </c>
      <c r="E151" s="13"/>
      <c r="F151" s="13"/>
      <c r="G151" s="13" t="s">
        <v>223</v>
      </c>
      <c r="H151" s="14" t="s">
        <v>453</v>
      </c>
      <c r="I151" s="26" t="str">
        <f t="shared" si="10"/>
        <v>`currency_id`  bigint(20) NOT NULL  COMMENT '冗余字段币别ID;来源于scm_bas_currency.id',</v>
      </c>
    </row>
    <row r="152" spans="2:9" s="2" customFormat="1" ht="30" customHeight="1">
      <c r="B152" s="13">
        <v>19</v>
      </c>
      <c r="C152" s="14" t="s">
        <v>315</v>
      </c>
      <c r="D152" s="15" t="s">
        <v>231</v>
      </c>
      <c r="E152" s="13"/>
      <c r="F152" s="13"/>
      <c r="G152" s="13" t="s">
        <v>223</v>
      </c>
      <c r="H152" s="14" t="s">
        <v>454</v>
      </c>
      <c r="I152" s="26" t="str">
        <f t="shared" si="10"/>
        <v>`currency_name`  Varchar(50) NOT NULL  COMMENT '冗余字段-币别名称;来源于scm_bas_currency.currency_name',</v>
      </c>
    </row>
    <row r="153" spans="2:9" s="2" customFormat="1" ht="30" customHeight="1">
      <c r="B153" s="13">
        <v>20</v>
      </c>
      <c r="C153" s="14" t="s">
        <v>519</v>
      </c>
      <c r="D153" s="19" t="s">
        <v>246</v>
      </c>
      <c r="E153" s="13">
        <v>0</v>
      </c>
      <c r="F153" s="13"/>
      <c r="G153" s="13" t="s">
        <v>223</v>
      </c>
      <c r="H153" s="14" t="s">
        <v>520</v>
      </c>
      <c r="I153" s="26" t="str">
        <f t="shared" si="10"/>
        <v>`taxes_type`  Int(1) DEFAULT  '0' NOT NULL  COMMENT '税种类型;0-无;1-应税内含;2-应税外加',</v>
      </c>
    </row>
    <row r="154" spans="2:9" s="2" customFormat="1" ht="30" customHeight="1">
      <c r="B154" s="13">
        <v>21</v>
      </c>
      <c r="C154" s="14" t="s">
        <v>358</v>
      </c>
      <c r="D154" s="19" t="s">
        <v>246</v>
      </c>
      <c r="E154" s="25"/>
      <c r="F154" s="25"/>
      <c r="G154" s="13" t="s">
        <v>223</v>
      </c>
      <c r="H154" s="14" t="s">
        <v>359</v>
      </c>
      <c r="I154" s="26" t="str">
        <f t="shared" si="10"/>
        <v>`invoice_type`  Int(1) NOT NULL  COMMENT '发票类型;1-增值税专用发票;2-普通发票;3-专业发票',</v>
      </c>
    </row>
    <row r="155" spans="2:9" s="2" customFormat="1" ht="30" customHeight="1">
      <c r="B155" s="13">
        <v>22</v>
      </c>
      <c r="C155" s="14" t="s">
        <v>521</v>
      </c>
      <c r="D155" s="44" t="s">
        <v>354</v>
      </c>
      <c r="E155" s="25"/>
      <c r="F155" s="25"/>
      <c r="G155" s="13" t="s">
        <v>223</v>
      </c>
      <c r="H155" s="14" t="s">
        <v>522</v>
      </c>
      <c r="I155" s="26" t="str">
        <f t="shared" si="10"/>
        <v>`gst_price`  bigint(20,6) NOT NULL  COMMENT '含税单价',</v>
      </c>
    </row>
    <row r="156" spans="2:9" s="2" customFormat="1" ht="30" customHeight="1">
      <c r="B156" s="13">
        <v>23</v>
      </c>
      <c r="C156" s="14" t="s">
        <v>523</v>
      </c>
      <c r="D156" s="44" t="s">
        <v>354</v>
      </c>
      <c r="E156" s="25"/>
      <c r="F156" s="25"/>
      <c r="G156" s="13" t="s">
        <v>223</v>
      </c>
      <c r="H156" s="14" t="s">
        <v>524</v>
      </c>
      <c r="I156" s="26" t="str">
        <f t="shared" si="10"/>
        <v>`tax_price`  bigint(20,6) NOT NULL  COMMENT '不含税单价',</v>
      </c>
    </row>
    <row r="157" spans="2:9" s="3" customFormat="1" ht="30" customHeight="1">
      <c r="B157" s="13">
        <v>24</v>
      </c>
      <c r="C157" s="14" t="s">
        <v>466</v>
      </c>
      <c r="D157" s="19" t="s">
        <v>246</v>
      </c>
      <c r="E157" s="25">
        <v>0</v>
      </c>
      <c r="F157" s="25"/>
      <c r="G157" s="25" t="s">
        <v>223</v>
      </c>
      <c r="H157" s="14" t="s">
        <v>467</v>
      </c>
      <c r="I157" s="28" t="str">
        <f t="shared" si="10"/>
        <v>`barcode_type`  Int(1) DEFAULT  '0' NOT NULL  COMMENT '条码控制;0-无设置;1-采购订单生成;2-送货单生成',</v>
      </c>
    </row>
    <row r="158" spans="2:9" s="2" customFormat="1" ht="30" customHeight="1">
      <c r="B158" s="13">
        <v>25</v>
      </c>
      <c r="C158" s="14" t="s">
        <v>625</v>
      </c>
      <c r="D158" s="15" t="s">
        <v>231</v>
      </c>
      <c r="E158" s="25"/>
      <c r="F158" s="25"/>
      <c r="G158" s="13" t="s">
        <v>223</v>
      </c>
      <c r="H158" s="14" t="s">
        <v>626</v>
      </c>
      <c r="I158" s="26" t="str">
        <f t="shared" si="10"/>
        <v>`soure_no`  Varchar(50) NOT NULL  COMMENT '来源单号',</v>
      </c>
    </row>
    <row r="159" spans="2:9" s="63" customFormat="1" ht="30" customHeight="1">
      <c r="B159" s="68">
        <v>26</v>
      </c>
      <c r="C159" s="65" t="s">
        <v>635</v>
      </c>
      <c r="D159" s="67" t="s">
        <v>354</v>
      </c>
      <c r="E159" s="70">
        <v>0</v>
      </c>
      <c r="F159" s="70"/>
      <c r="G159" s="70" t="s">
        <v>228</v>
      </c>
      <c r="H159" s="65" t="s">
        <v>636</v>
      </c>
      <c r="I159" s="72" t="str">
        <f t="shared" si="10"/>
        <v>`make_num`  bigint(20,6) DEFAULT  '0' COMMENT '已制送货单数量',</v>
      </c>
    </row>
    <row r="160" spans="2:9" s="3" customFormat="1" ht="30" customHeight="1">
      <c r="B160" s="13">
        <v>26</v>
      </c>
      <c r="C160" s="14" t="s">
        <v>653</v>
      </c>
      <c r="D160" s="44" t="s">
        <v>354</v>
      </c>
      <c r="E160" s="25">
        <v>0</v>
      </c>
      <c r="F160" s="25"/>
      <c r="G160" s="25" t="s">
        <v>228</v>
      </c>
      <c r="H160" s="14" t="s">
        <v>638</v>
      </c>
      <c r="I160" s="28" t="str">
        <f t="shared" si="10"/>
        <v>`order_sum`  bigint(20,6) DEFAULT  '0' COMMENT '订单数量',</v>
      </c>
    </row>
    <row r="161" spans="2:9" s="3" customFormat="1" ht="30" customHeight="1">
      <c r="B161" s="13">
        <v>27</v>
      </c>
      <c r="C161" s="14" t="s">
        <v>613</v>
      </c>
      <c r="D161" s="19" t="s">
        <v>241</v>
      </c>
      <c r="E161" s="25">
        <v>0</v>
      </c>
      <c r="F161" s="25"/>
      <c r="G161" s="25" t="s">
        <v>228</v>
      </c>
      <c r="H161" s="14" t="s">
        <v>614</v>
      </c>
      <c r="I161" s="28" t="str">
        <f t="shared" si="10"/>
        <v>`change_count`  Int(10) DEFAULT  '0' COMMENT '变更次数',</v>
      </c>
    </row>
    <row r="162" spans="2:9" s="2" customFormat="1" ht="30" customHeight="1">
      <c r="B162" s="13">
        <v>28</v>
      </c>
      <c r="C162" s="14" t="s">
        <v>572</v>
      </c>
      <c r="D162" s="19" t="s">
        <v>246</v>
      </c>
      <c r="E162" s="25"/>
      <c r="F162" s="25">
        <v>1</v>
      </c>
      <c r="G162" s="13" t="s">
        <v>223</v>
      </c>
      <c r="H162" s="14" t="s">
        <v>661</v>
      </c>
      <c r="I162" s="26" t="str">
        <f t="shared" ref="I162:I182" si="11">CONCATENATE("`",LOWER(PROPER(C162)),"`  ",D162,,CONCATENATE(IF(LEN(E162)&gt;0," DEFAULT ",""),IF(LEN(E162)&gt;0," '",""),E162,IF(LEN(E162)&gt;0,"'","")),IF(G162="N"," NOT NULL ",""),IF(F162="Y"," AUTO_INCREMENT ",""),IF(LEN(H162)&gt;0,CONCATENATE(" COMMENT '",H162,"'"),""),",")</f>
        <v>`item_stat`  Int(1) NOT NULL  COMMENT '行状态;1-待答复;2-交易异常;3-已确认;',</v>
      </c>
    </row>
    <row r="163" spans="2:9" s="2" customFormat="1" ht="30" customHeight="1">
      <c r="B163" s="13">
        <v>29</v>
      </c>
      <c r="C163" s="14" t="s">
        <v>628</v>
      </c>
      <c r="D163" s="15" t="s">
        <v>255</v>
      </c>
      <c r="E163" s="13"/>
      <c r="F163" s="13"/>
      <c r="G163" s="13" t="s">
        <v>228</v>
      </c>
      <c r="H163" s="14" t="s">
        <v>629</v>
      </c>
      <c r="I163" s="26" t="str">
        <f t="shared" si="11"/>
        <v>`delivery_date`  Datetime COMMENT '订单货期',</v>
      </c>
    </row>
    <row r="164" spans="2:9" s="2" customFormat="1" ht="30" customHeight="1">
      <c r="B164" s="13">
        <v>30</v>
      </c>
      <c r="C164" s="14" t="s">
        <v>630</v>
      </c>
      <c r="D164" s="15" t="s">
        <v>255</v>
      </c>
      <c r="E164" s="13"/>
      <c r="F164" s="13"/>
      <c r="G164" s="13" t="s">
        <v>228</v>
      </c>
      <c r="H164" s="14" t="s">
        <v>631</v>
      </c>
      <c r="I164" s="26" t="str">
        <f t="shared" si="11"/>
        <v>`reply_date`  Datetime COMMENT '答交货期',</v>
      </c>
    </row>
    <row r="165" spans="2:9" s="2" customFormat="1" ht="30" customHeight="1">
      <c r="B165" s="13">
        <v>31</v>
      </c>
      <c r="C165" s="14" t="s">
        <v>632</v>
      </c>
      <c r="D165" s="15" t="s">
        <v>249</v>
      </c>
      <c r="E165" s="13"/>
      <c r="F165" s="13"/>
      <c r="G165" s="13" t="s">
        <v>228</v>
      </c>
      <c r="H165" s="14" t="s">
        <v>633</v>
      </c>
      <c r="I165" s="26" t="str">
        <f t="shared" si="11"/>
        <v>`purchase_remark`  Varchar(500) COMMENT '采购方备注',</v>
      </c>
    </row>
    <row r="166" spans="2:9" s="2" customFormat="1" ht="30" customHeight="1">
      <c r="B166" s="13">
        <v>32</v>
      </c>
      <c r="C166" s="14" t="s">
        <v>595</v>
      </c>
      <c r="D166" s="15" t="s">
        <v>249</v>
      </c>
      <c r="E166" s="13"/>
      <c r="F166" s="13"/>
      <c r="G166" s="13" t="s">
        <v>228</v>
      </c>
      <c r="H166" s="14" t="s">
        <v>634</v>
      </c>
      <c r="I166" s="26" t="str">
        <f t="shared" si="11"/>
        <v>`vendor_remark`  Varchar(500) COMMENT '供货方备注',</v>
      </c>
    </row>
    <row r="167" spans="2:9" s="2" customFormat="1" ht="30" customHeight="1">
      <c r="B167" s="13">
        <v>33</v>
      </c>
      <c r="C167" s="14" t="s">
        <v>639</v>
      </c>
      <c r="D167" s="44" t="s">
        <v>354</v>
      </c>
      <c r="E167" s="25">
        <v>0</v>
      </c>
      <c r="F167" s="25"/>
      <c r="G167" s="13" t="s">
        <v>223</v>
      </c>
      <c r="H167" s="14" t="s">
        <v>640</v>
      </c>
      <c r="I167" s="26" t="str">
        <f t="shared" si="11"/>
        <v>`fix_num`  bigint(20,6) DEFAULT  '0' NOT NULL  COMMENT '已送货量',</v>
      </c>
    </row>
    <row r="168" spans="2:9" s="2" customFormat="1" ht="30" customHeight="1">
      <c r="B168" s="13">
        <v>34</v>
      </c>
      <c r="C168" s="14" t="s">
        <v>641</v>
      </c>
      <c r="D168" s="44" t="s">
        <v>354</v>
      </c>
      <c r="E168" s="25">
        <v>0</v>
      </c>
      <c r="F168" s="25"/>
      <c r="G168" s="13" t="s">
        <v>223</v>
      </c>
      <c r="H168" s="14" t="s">
        <v>642</v>
      </c>
      <c r="I168" s="26" t="str">
        <f t="shared" si="11"/>
        <v>`wait_num`  bigint(20,6) DEFAULT  '0' NOT NULL  COMMENT '待送货量',</v>
      </c>
    </row>
    <row r="169" spans="2:9" s="3" customFormat="1" ht="30" customHeight="1">
      <c r="B169" s="13">
        <v>35</v>
      </c>
      <c r="C169" s="14" t="s">
        <v>621</v>
      </c>
      <c r="D169" s="15" t="s">
        <v>222</v>
      </c>
      <c r="E169" s="25"/>
      <c r="F169" s="25"/>
      <c r="G169" s="25" t="s">
        <v>223</v>
      </c>
      <c r="H169" s="14" t="s">
        <v>622</v>
      </c>
      <c r="I169" s="28" t="str">
        <f t="shared" si="11"/>
        <v>`warehouse_id`  bigint(20) NOT NULL  COMMENT '仓库id;来源于scm_bas_warehouse.id',</v>
      </c>
    </row>
    <row r="170" spans="2:9" s="3" customFormat="1" ht="30" customHeight="1">
      <c r="B170" s="13">
        <v>36</v>
      </c>
      <c r="C170" s="14" t="s">
        <v>280</v>
      </c>
      <c r="D170" s="19" t="s">
        <v>231</v>
      </c>
      <c r="E170" s="25"/>
      <c r="F170" s="25"/>
      <c r="G170" s="25" t="s">
        <v>223</v>
      </c>
      <c r="H170" s="14" t="s">
        <v>623</v>
      </c>
      <c r="I170" s="28" t="str">
        <f t="shared" si="11"/>
        <v>`warehouse_code`  Varchar(50) NOT NULL  COMMENT '仓库编码;来源于scm_bas_warehouse_code',</v>
      </c>
    </row>
    <row r="171" spans="2:9" s="3" customFormat="1" ht="30" customHeight="1">
      <c r="B171" s="13">
        <v>37</v>
      </c>
      <c r="C171" s="14" t="s">
        <v>282</v>
      </c>
      <c r="D171" s="19" t="s">
        <v>236</v>
      </c>
      <c r="E171" s="25"/>
      <c r="F171" s="25"/>
      <c r="G171" s="25" t="s">
        <v>223</v>
      </c>
      <c r="H171" s="14" t="s">
        <v>624</v>
      </c>
      <c r="I171" s="28" t="str">
        <f t="shared" si="11"/>
        <v>`warehouse_name`  Varchar(100) NOT NULL  COMMENT '仓库名称;来源于scm_bas_warehouse_name',</v>
      </c>
    </row>
    <row r="172" spans="2:9" s="2" customFormat="1" ht="30" customHeight="1">
      <c r="B172" s="13">
        <v>38</v>
      </c>
      <c r="C172" s="14" t="s">
        <v>643</v>
      </c>
      <c r="D172" s="19" t="s">
        <v>246</v>
      </c>
      <c r="E172" s="25"/>
      <c r="F172" s="25">
        <v>1</v>
      </c>
      <c r="G172" s="13" t="s">
        <v>223</v>
      </c>
      <c r="H172" s="14" t="s">
        <v>644</v>
      </c>
      <c r="I172" s="26" t="str">
        <f t="shared" si="11"/>
        <v>`is_main`  Int(1) NOT NULL  COMMENT '是否主料;0-否;1-是',</v>
      </c>
    </row>
    <row r="173" spans="2:9" s="2" customFormat="1" ht="30" customHeight="1">
      <c r="B173" s="13">
        <v>39</v>
      </c>
      <c r="C173" s="14" t="s">
        <v>645</v>
      </c>
      <c r="D173" s="44" t="s">
        <v>354</v>
      </c>
      <c r="E173" s="25"/>
      <c r="F173" s="25">
        <v>1</v>
      </c>
      <c r="G173" s="13" t="s">
        <v>223</v>
      </c>
      <c r="H173" s="14" t="s">
        <v>662</v>
      </c>
      <c r="I173" s="26" t="str">
        <f t="shared" si="11"/>
        <v>`main_item_id`  bigint(20,6) NOT NULL  COMMENT '主料主键Id来源当前表的ID字段',</v>
      </c>
    </row>
    <row r="174" spans="2:9" s="3" customFormat="1" ht="30" customHeight="1">
      <c r="B174" s="13">
        <v>40</v>
      </c>
      <c r="C174" s="14" t="s">
        <v>250</v>
      </c>
      <c r="D174" s="19" t="s">
        <v>236</v>
      </c>
      <c r="E174" s="25"/>
      <c r="F174" s="25"/>
      <c r="G174" s="25" t="s">
        <v>228</v>
      </c>
      <c r="H174" s="14" t="s">
        <v>251</v>
      </c>
      <c r="I174" s="28" t="str">
        <f t="shared" si="11"/>
        <v>`created_by_name`  Varchar(100) COMMENT '创建人名称',</v>
      </c>
    </row>
    <row r="175" spans="2:9" s="3" customFormat="1" ht="30" customHeight="1">
      <c r="B175" s="13">
        <v>41</v>
      </c>
      <c r="C175" s="14" t="s">
        <v>252</v>
      </c>
      <c r="D175" s="19" t="s">
        <v>236</v>
      </c>
      <c r="E175" s="25"/>
      <c r="F175" s="25"/>
      <c r="G175" s="25" t="s">
        <v>228</v>
      </c>
      <c r="H175" s="14" t="s">
        <v>253</v>
      </c>
      <c r="I175" s="28" t="str">
        <f t="shared" si="11"/>
        <v>`last_updated_by_name`  Varchar(100) COMMENT '更新人名称',</v>
      </c>
    </row>
    <row r="176" spans="2:9" s="2" customFormat="1" ht="30" customHeight="1">
      <c r="B176" s="13">
        <v>42</v>
      </c>
      <c r="C176" s="16" t="s">
        <v>254</v>
      </c>
      <c r="D176" s="15" t="s">
        <v>255</v>
      </c>
      <c r="E176" s="13"/>
      <c r="F176" s="13"/>
      <c r="G176" s="13" t="s">
        <v>228</v>
      </c>
      <c r="H176" s="16" t="s">
        <v>256</v>
      </c>
      <c r="I176" s="26" t="str">
        <f t="shared" si="11"/>
        <v>`creation_date`  Datetime COMMENT '创建时间',</v>
      </c>
    </row>
    <row r="177" spans="2:9" s="2" customFormat="1" ht="30" customHeight="1">
      <c r="B177" s="13">
        <v>43</v>
      </c>
      <c r="C177" s="16" t="s">
        <v>257</v>
      </c>
      <c r="D177" s="15" t="s">
        <v>222</v>
      </c>
      <c r="E177" s="13"/>
      <c r="F177" s="13"/>
      <c r="G177" s="13" t="s">
        <v>228</v>
      </c>
      <c r="H177" s="16" t="s">
        <v>258</v>
      </c>
      <c r="I177" s="26" t="str">
        <f t="shared" si="11"/>
        <v>`created_by`  bigint(20) COMMENT '创建人',</v>
      </c>
    </row>
    <row r="178" spans="2:9" s="2" customFormat="1" ht="30" customHeight="1">
      <c r="B178" s="13">
        <v>44</v>
      </c>
      <c r="C178" s="16" t="s">
        <v>259</v>
      </c>
      <c r="D178" s="15" t="s">
        <v>255</v>
      </c>
      <c r="E178" s="13"/>
      <c r="F178" s="13"/>
      <c r="G178" s="13" t="s">
        <v>228</v>
      </c>
      <c r="H178" s="16" t="s">
        <v>260</v>
      </c>
      <c r="I178" s="26" t="str">
        <f t="shared" si="11"/>
        <v>`last_update_date`  Datetime COMMENT '更新时间',</v>
      </c>
    </row>
    <row r="179" spans="2:9" s="2" customFormat="1" ht="30" customHeight="1">
      <c r="B179" s="13">
        <v>45</v>
      </c>
      <c r="C179" s="16" t="s">
        <v>261</v>
      </c>
      <c r="D179" s="15" t="s">
        <v>222</v>
      </c>
      <c r="E179" s="13"/>
      <c r="F179" s="13"/>
      <c r="G179" s="13" t="s">
        <v>228</v>
      </c>
      <c r="H179" s="16" t="s">
        <v>262</v>
      </c>
      <c r="I179" s="26" t="str">
        <f t="shared" si="11"/>
        <v>`last_updated_by`  bigint(20) COMMENT '更新人',</v>
      </c>
    </row>
    <row r="180" spans="2:9" s="2" customFormat="1" ht="30" customHeight="1">
      <c r="B180" s="13">
        <v>46</v>
      </c>
      <c r="C180" s="16" t="s">
        <v>263</v>
      </c>
      <c r="D180" s="15" t="s">
        <v>222</v>
      </c>
      <c r="E180" s="13"/>
      <c r="F180" s="13"/>
      <c r="G180" s="13" t="s">
        <v>228</v>
      </c>
      <c r="H180" s="16" t="s">
        <v>264</v>
      </c>
      <c r="I180" s="26" t="str">
        <f t="shared" si="11"/>
        <v>`last_update_login`  bigint(20) COMMENT '最后登录人',</v>
      </c>
    </row>
    <row r="181" spans="2:9" s="2" customFormat="1" ht="30" customHeight="1">
      <c r="B181" s="13">
        <v>47</v>
      </c>
      <c r="C181" s="16" t="s">
        <v>265</v>
      </c>
      <c r="D181" s="15" t="s">
        <v>241</v>
      </c>
      <c r="E181" s="13"/>
      <c r="F181" s="13">
        <v>0</v>
      </c>
      <c r="G181" s="13" t="s">
        <v>228</v>
      </c>
      <c r="H181" s="16" t="s">
        <v>266</v>
      </c>
      <c r="I181" s="26" t="str">
        <f t="shared" si="11"/>
        <v>`delete_flag`  Int(10) COMMENT '删除标志:0-否-NO;1-是-YES',</v>
      </c>
    </row>
    <row r="182" spans="2:9" s="2" customFormat="1" ht="30" customHeight="1">
      <c r="B182" s="13">
        <v>48</v>
      </c>
      <c r="C182" s="16" t="s">
        <v>267</v>
      </c>
      <c r="D182" s="15" t="s">
        <v>241</v>
      </c>
      <c r="E182" s="13"/>
      <c r="F182" s="13">
        <v>1</v>
      </c>
      <c r="G182" s="13" t="s">
        <v>228</v>
      </c>
      <c r="H182" s="16" t="s">
        <v>268</v>
      </c>
      <c r="I182" s="26" t="str">
        <f t="shared" si="11"/>
        <v>`version_num`  Int(10) COMMENT '版本号',</v>
      </c>
    </row>
    <row r="183" spans="2:9" s="34" customFormat="1" ht="30" customHeight="1">
      <c r="B183" s="143"/>
      <c r="C183" s="144"/>
      <c r="D183" s="144"/>
      <c r="E183" s="144"/>
      <c r="F183" s="144"/>
      <c r="G183" s="144"/>
      <c r="H183" s="145"/>
      <c r="I183" s="15" t="str">
        <f>LOWER(CONCATENATE(IF(F140="Y",CONCATENATE(" Primary Key  (`",C140,"`)")," "),CONCATENATE(")ENGINE=INNODB AUTO_INCREMENT=9 DEFAULT CHARSET=utf8"," COMMENT='",MID(C132,FIND("|",C132)+1,LEN(C132)),"';")))</f>
        <v xml:space="preserve"> primary key  (`id`))engine=innodb auto_increment=9 default charset=utf8 comment='销售订单料品表';</v>
      </c>
    </row>
    <row r="184" spans="2:9" s="34" customFormat="1" ht="30" customHeight="1">
      <c r="B184" s="140" t="s">
        <v>269</v>
      </c>
      <c r="C184" s="16"/>
      <c r="D184" s="59"/>
      <c r="E184" s="60"/>
      <c r="F184" s="58"/>
      <c r="G184" s="58"/>
      <c r="H184" s="59"/>
      <c r="I184" s="61"/>
    </row>
    <row r="185" spans="2:9" s="34" customFormat="1" ht="30" customHeight="1">
      <c r="B185" s="141"/>
      <c r="C185" s="16"/>
      <c r="D185" s="60"/>
      <c r="E185" s="60"/>
      <c r="F185" s="60"/>
      <c r="G185" s="60"/>
      <c r="H185" s="60"/>
      <c r="I185" s="61"/>
    </row>
    <row r="186" spans="2:9" s="34" customFormat="1" ht="30" customHeight="1">
      <c r="B186" s="141"/>
      <c r="C186" s="16"/>
      <c r="D186" s="60"/>
      <c r="E186" s="60"/>
      <c r="F186" s="60"/>
      <c r="G186" s="60"/>
      <c r="H186" s="60"/>
      <c r="I186" s="61"/>
    </row>
    <row r="187" spans="2:9" s="34" customFormat="1" ht="30" customHeight="1">
      <c r="B187" s="142"/>
      <c r="C187" s="16"/>
      <c r="D187" s="60"/>
      <c r="E187" s="60"/>
      <c r="F187" s="60"/>
      <c r="G187" s="60"/>
      <c r="H187" s="60"/>
      <c r="I187" s="61"/>
    </row>
    <row r="191" spans="2:9" s="3" customFormat="1" ht="30" customHeight="1">
      <c r="B191" s="38" t="s">
        <v>25</v>
      </c>
      <c r="C191" s="39" t="s">
        <v>663</v>
      </c>
      <c r="D191" s="40"/>
      <c r="E191" s="40"/>
      <c r="F191" s="40"/>
      <c r="G191" s="40"/>
      <c r="H191" s="40"/>
      <c r="I191" s="41" t="s">
        <v>214</v>
      </c>
    </row>
    <row r="192" spans="2:9" s="3" customFormat="1" ht="30" customHeight="1">
      <c r="B192" s="41" t="s">
        <v>23</v>
      </c>
      <c r="C192" s="42" t="s">
        <v>215</v>
      </c>
      <c r="D192" s="41" t="s">
        <v>216</v>
      </c>
      <c r="E192" s="41" t="s">
        <v>217</v>
      </c>
      <c r="F192" s="41" t="s">
        <v>218</v>
      </c>
      <c r="G192" s="41" t="s">
        <v>219</v>
      </c>
      <c r="H192" s="42" t="s">
        <v>220</v>
      </c>
      <c r="I192" s="19" t="str">
        <f>LOWER(CONCATENATE("Create Table  `",MID(C191,1,FIND("|",C191)-1),"` ("))</f>
        <v>create table  `scm_order_change_pur` (</v>
      </c>
    </row>
    <row r="193" spans="2:9" s="2" customFormat="1" ht="30" customHeight="1">
      <c r="B193" s="13">
        <v>1</v>
      </c>
      <c r="C193" s="14" t="s">
        <v>221</v>
      </c>
      <c r="D193" s="15" t="s">
        <v>222</v>
      </c>
      <c r="E193" s="13">
        <v>0</v>
      </c>
      <c r="F193" s="13"/>
      <c r="G193" s="13" t="s">
        <v>223</v>
      </c>
      <c r="H193" s="14" t="s">
        <v>224</v>
      </c>
      <c r="I193" s="28" t="str">
        <f>CONCATENATE("`",LOWER(PROPER(C193)),"`  ",D193,,CONCATENATE(IF(LEN(E193)&gt;0," DEFAULT ",""),IF(LEN(E193)&gt;0," '",""),E193,IF(LEN(E193)&gt;0,"'","")),IF(G193="N"," NOT NULL ",""),IF(F193="Y"," AUTO_INCREMENT ",""),IF(LEN(H193)&gt;0,CONCATENATE(" COMMENT '",H193,"'"),""),",")</f>
        <v>`tenant_p_id`  bigint(20) DEFAULT  '0' NOT NULL  COMMENT '关联组织ID，默认为0',</v>
      </c>
    </row>
    <row r="194" spans="2:9" s="33" customFormat="1" ht="30" customHeight="1">
      <c r="B194" s="43">
        <v>2</v>
      </c>
      <c r="C194" s="14" t="s">
        <v>225</v>
      </c>
      <c r="D194" s="44" t="s">
        <v>222</v>
      </c>
      <c r="E194" s="43"/>
      <c r="F194" s="43"/>
      <c r="G194" s="43" t="s">
        <v>223</v>
      </c>
      <c r="H194" s="14" t="s">
        <v>226</v>
      </c>
      <c r="I194" s="28" t="str">
        <f>CONCATENATE("`",LOWER(PROPER(C194)),"`  ",D194,,CONCATENATE(IF(LEN(E194)&gt;0," DEFAULT ",""),IF(LEN(E194)&gt;0," '",""),E194,IF(LEN(E194)&gt;0,"'","")),IF(G194="N"," NOT NULL ",""),IF(F194="Y"," AUTO_INCREMENT ",""),IF(LEN(H194)&gt;0,CONCATENATE(" COMMENT '",H194,"'"),""),",")</f>
        <v>`tenant_id`  bigint(20) NOT NULL  COMMENT '组织ID',</v>
      </c>
    </row>
    <row r="195" spans="2:9" s="3" customFormat="1" ht="30" customHeight="1">
      <c r="B195" s="13">
        <v>3</v>
      </c>
      <c r="C195" s="14" t="s">
        <v>227</v>
      </c>
      <c r="D195" s="19" t="s">
        <v>222</v>
      </c>
      <c r="E195" s="25"/>
      <c r="F195" s="25" t="s">
        <v>228</v>
      </c>
      <c r="G195" s="25" t="s">
        <v>223</v>
      </c>
      <c r="H195" s="14" t="s">
        <v>505</v>
      </c>
      <c r="I195" s="28" t="str">
        <f>CONCATENATE("`",LOWER(PROPER(C195)),"`  ",D195,,CONCATENATE(IF(LEN(E195)&gt;0," DEFAULT ",""),IF(LEN(E195)&gt;0," '",""),E195,IF(LEN(E195)&gt;0,"'","")),IF(G195="N"," NOT NULL ",""),IF(F195="Y"," AUTO_INCREMENT ",""),IF(LEN(H195)&gt;0,CONCATENATE(" COMMENT '",H195,"'"),""),",")</f>
        <v>`id`  bigint(20) NOT NULL  AUTO_INCREMENT  COMMENT '主键ID',</v>
      </c>
    </row>
    <row r="196" spans="2:9" s="2" customFormat="1" ht="30" customHeight="1">
      <c r="B196" s="13">
        <v>4</v>
      </c>
      <c r="C196" s="14" t="s">
        <v>664</v>
      </c>
      <c r="D196" s="15" t="s">
        <v>231</v>
      </c>
      <c r="E196" s="13"/>
      <c r="F196" s="13"/>
      <c r="G196" s="13" t="s">
        <v>223</v>
      </c>
      <c r="H196" s="30" t="s">
        <v>665</v>
      </c>
      <c r="I196" s="26" t="str">
        <f t="shared" ref="I196:I202" si="12">CONCATENATE("`",LOWER(PROPER(C196)),"`  ",D196,,CONCATENATE(IF(LEN(E196)&gt;0," DEFAULT ",""),IF(LEN(E196)&gt;0," '",""),E196,IF(LEN(E196)&gt;0,"'","")),IF(G196="N"," NOT NULL ",""),IF(F196="Y"," AUTO_INCREMENT ",""),IF(LEN(H196)&gt;0,CONCATENATE(" COMMENT '",H196,"'"),""),",")</f>
        <v>`change_no`  Varchar(50) NOT NULL  COMMENT '采购变更订单号:系统自动生成',</v>
      </c>
    </row>
    <row r="197" spans="2:9" s="2" customFormat="1" ht="30" customHeight="1">
      <c r="B197" s="43">
        <v>5</v>
      </c>
      <c r="C197" s="14" t="s">
        <v>619</v>
      </c>
      <c r="D197" s="15" t="s">
        <v>222</v>
      </c>
      <c r="E197" s="13"/>
      <c r="F197" s="13"/>
      <c r="G197" s="13" t="s">
        <v>223</v>
      </c>
      <c r="H197" s="30" t="s">
        <v>666</v>
      </c>
      <c r="I197" s="26" t="str">
        <f t="shared" ref="I197:I198" si="13">CONCATENATE("`",LOWER(PROPER(C197)),"`  ",D197,,CONCATENATE(IF(LEN(E197)&gt;0," DEFAULT ",""),IF(LEN(E197)&gt;0," '",""),E197,IF(LEN(E197)&gt;0,"'","")),IF(G197="N"," NOT NULL ",""),IF(F197="Y"," AUTO_INCREMENT ",""),IF(LEN(H197)&gt;0,CONCATENATE(" COMMENT '",H197,"'"),""),",")</f>
        <v>`pur_id`  bigint(20) NOT NULL  COMMENT '采购订单表id:来源于:scm_order_pur.id',</v>
      </c>
    </row>
    <row r="198" spans="2:9" s="2" customFormat="1" ht="30" customHeight="1">
      <c r="B198" s="13">
        <v>6</v>
      </c>
      <c r="C198" s="14" t="s">
        <v>667</v>
      </c>
      <c r="D198" s="15" t="s">
        <v>231</v>
      </c>
      <c r="E198" s="13"/>
      <c r="F198" s="13"/>
      <c r="G198" s="13" t="s">
        <v>223</v>
      </c>
      <c r="H198" s="30" t="s">
        <v>668</v>
      </c>
      <c r="I198" s="26" t="str">
        <f t="shared" si="13"/>
        <v>`pur_code`  Varchar(50) NOT NULL  COMMENT '冗余字段-采购订单编码:来源于:scm_order_pur.pur_code',</v>
      </c>
    </row>
    <row r="199" spans="2:9" s="2" customFormat="1" ht="30" customHeight="1">
      <c r="B199" s="43">
        <v>5</v>
      </c>
      <c r="C199" s="14" t="s">
        <v>392</v>
      </c>
      <c r="D199" s="15" t="s">
        <v>222</v>
      </c>
      <c r="E199" s="13"/>
      <c r="F199" s="13"/>
      <c r="G199" s="13" t="s">
        <v>223</v>
      </c>
      <c r="H199" s="30" t="s">
        <v>439</v>
      </c>
      <c r="I199" s="26" t="str">
        <f t="shared" si="12"/>
        <v>`vendor_id`  bigint(20) NOT NULL  COMMENT '供应商表id:来源于:scm_bas_vendor.id',</v>
      </c>
    </row>
    <row r="200" spans="2:9" s="2" customFormat="1" ht="30" customHeight="1">
      <c r="B200" s="13">
        <v>6</v>
      </c>
      <c r="C200" s="14" t="s">
        <v>323</v>
      </c>
      <c r="D200" s="15" t="s">
        <v>231</v>
      </c>
      <c r="E200" s="13"/>
      <c r="F200" s="13"/>
      <c r="G200" s="13" t="s">
        <v>223</v>
      </c>
      <c r="H200" s="30" t="s">
        <v>440</v>
      </c>
      <c r="I200" s="26" t="str">
        <f t="shared" si="12"/>
        <v>`vendor_code`  Varchar(50) NOT NULL  COMMENT '冗余字段-供应商表编码:来源于:scm_bas_vendor.vendor_name',</v>
      </c>
    </row>
    <row r="201" spans="2:9" s="2" customFormat="1" ht="30" customHeight="1">
      <c r="B201" s="13">
        <v>7</v>
      </c>
      <c r="C201" s="14" t="s">
        <v>325</v>
      </c>
      <c r="D201" s="19" t="s">
        <v>236</v>
      </c>
      <c r="E201" s="13"/>
      <c r="F201" s="13"/>
      <c r="G201" s="13" t="s">
        <v>223</v>
      </c>
      <c r="H201" s="30" t="s">
        <v>441</v>
      </c>
      <c r="I201" s="26" t="str">
        <f t="shared" si="12"/>
        <v>`vendor_name`  Varchar(100) NOT NULL  COMMENT '冗余字段-供应商表名称:来源于:scm_bas_vendor.vendor_name',</v>
      </c>
    </row>
    <row r="202" spans="2:9" s="2" customFormat="1" ht="30" customHeight="1">
      <c r="B202" s="43">
        <v>8</v>
      </c>
      <c r="C202" s="14" t="s">
        <v>536</v>
      </c>
      <c r="D202" s="19" t="s">
        <v>236</v>
      </c>
      <c r="E202" s="25"/>
      <c r="F202" s="25"/>
      <c r="G202" s="13" t="s">
        <v>223</v>
      </c>
      <c r="H202" s="14" t="s">
        <v>562</v>
      </c>
      <c r="I202" s="26" t="str">
        <f t="shared" si="12"/>
        <v>`dept_name`  Varchar(100) NOT NULL  COMMENT '业务部门;来源于scm_im_enquiry.enquiry_dept_name',</v>
      </c>
    </row>
    <row r="203" spans="2:9" s="3" customFormat="1" ht="30" customHeight="1">
      <c r="B203" s="13">
        <v>9</v>
      </c>
      <c r="C203" s="14" t="s">
        <v>601</v>
      </c>
      <c r="D203" s="19" t="s">
        <v>255</v>
      </c>
      <c r="E203" s="25"/>
      <c r="F203" s="25"/>
      <c r="G203" s="13" t="s">
        <v>223</v>
      </c>
      <c r="H203" s="14" t="s">
        <v>602</v>
      </c>
      <c r="I203" s="28" t="str">
        <f t="shared" ref="I203:I216" si="14">CONCATENATE("`",LOWER(PROPER(C203)),"`  ",D203,,CONCATENATE(IF(LEN(E203)&gt;0," DEFAULT ",""),IF(LEN(E203)&gt;0," '",""),E203,IF(LEN(E203)&gt;0,"'","")),IF(G203="N"," NOT NULL ",""),IF(F203="Y"," AUTO_INCREMENT ",""),IF(LEN(H203)&gt;0,CONCATENATE(" COMMENT '",H203,"'"),""),",")</f>
        <v>`order_date`  Datetime NOT NULL  COMMENT '订单最后答交日期',</v>
      </c>
    </row>
    <row r="204" spans="2:9" s="3" customFormat="1" ht="30" customHeight="1">
      <c r="B204" s="43">
        <v>11</v>
      </c>
      <c r="C204" s="14" t="s">
        <v>605</v>
      </c>
      <c r="D204" s="19" t="s">
        <v>255</v>
      </c>
      <c r="E204" s="25"/>
      <c r="F204" s="25"/>
      <c r="G204" s="13" t="s">
        <v>223</v>
      </c>
      <c r="H204" s="14" t="s">
        <v>606</v>
      </c>
      <c r="I204" s="28" t="str">
        <f t="shared" si="14"/>
        <v>`sync_date`  Datetime NOT NULL  COMMENT '同步日期(order_type为ERP订单此字段才会有值)',</v>
      </c>
    </row>
    <row r="205" spans="2:9" s="33" customFormat="1" ht="30" customHeight="1">
      <c r="B205" s="13">
        <v>12</v>
      </c>
      <c r="C205" s="14" t="s">
        <v>607</v>
      </c>
      <c r="D205" s="19" t="s">
        <v>246</v>
      </c>
      <c r="E205" s="43">
        <v>1</v>
      </c>
      <c r="F205" s="43"/>
      <c r="G205" s="13" t="s">
        <v>223</v>
      </c>
      <c r="H205" s="14" t="s">
        <v>608</v>
      </c>
      <c r="I205" s="28" t="str">
        <f t="shared" si="14"/>
        <v>`order_type`  Int(1) DEFAULT  '1' NOT NULL  COMMENT '订单类型;1-普通订单;2-样品订单;3-委外订单;4-服务订单;5-ERP订单',</v>
      </c>
    </row>
    <row r="206" spans="2:9" s="3" customFormat="1" ht="30" customHeight="1">
      <c r="B206" s="13">
        <v>13</v>
      </c>
      <c r="C206" s="14" t="s">
        <v>609</v>
      </c>
      <c r="D206" s="19" t="s">
        <v>246</v>
      </c>
      <c r="E206" s="25">
        <v>1</v>
      </c>
      <c r="F206" s="25"/>
      <c r="G206" s="13" t="s">
        <v>223</v>
      </c>
      <c r="H206" s="14" t="s">
        <v>669</v>
      </c>
      <c r="I206" s="28" t="str">
        <f t="shared" si="14"/>
        <v>`order_stat`  Int(1) DEFAULT  '1' NOT NULL  COMMENT '订单状态:1-待发布;2-待答交;3-待确认;4-已确认;9-已作废',</v>
      </c>
    </row>
    <row r="207" spans="2:9" s="3" customFormat="1" ht="30" customHeight="1">
      <c r="B207" s="13">
        <v>15</v>
      </c>
      <c r="C207" s="14" t="s">
        <v>248</v>
      </c>
      <c r="D207" s="19" t="s">
        <v>249</v>
      </c>
      <c r="E207" s="25"/>
      <c r="F207" s="25"/>
      <c r="G207" s="25" t="s">
        <v>228</v>
      </c>
      <c r="H207" s="14" t="s">
        <v>28</v>
      </c>
      <c r="I207" s="28" t="str">
        <f t="shared" si="14"/>
        <v>`remark`  Varchar(500) COMMENT '备注',</v>
      </c>
    </row>
    <row r="208" spans="2:9" s="3" customFormat="1" ht="30" customHeight="1">
      <c r="B208" s="43">
        <v>8</v>
      </c>
      <c r="C208" s="14" t="s">
        <v>250</v>
      </c>
      <c r="D208" s="19" t="s">
        <v>236</v>
      </c>
      <c r="E208" s="25"/>
      <c r="F208" s="25"/>
      <c r="G208" s="25" t="s">
        <v>228</v>
      </c>
      <c r="H208" s="14" t="s">
        <v>251</v>
      </c>
      <c r="I208" s="28" t="str">
        <f t="shared" si="14"/>
        <v>`created_by_name`  Varchar(100) COMMENT '创建人名称',</v>
      </c>
    </row>
    <row r="209" spans="2:9" s="3" customFormat="1" ht="30" customHeight="1">
      <c r="B209" s="43">
        <v>8</v>
      </c>
      <c r="C209" s="14" t="s">
        <v>252</v>
      </c>
      <c r="D209" s="19" t="s">
        <v>236</v>
      </c>
      <c r="E209" s="25"/>
      <c r="F209" s="25"/>
      <c r="G209" s="25" t="s">
        <v>228</v>
      </c>
      <c r="H209" s="14" t="s">
        <v>253</v>
      </c>
      <c r="I209" s="28" t="str">
        <f t="shared" si="14"/>
        <v>`last_updated_by_name`  Varchar(100) COMMENT '更新人名称',</v>
      </c>
    </row>
    <row r="210" spans="2:9" s="3" customFormat="1" ht="30" customHeight="1">
      <c r="B210" s="13">
        <v>16</v>
      </c>
      <c r="C210" s="14" t="s">
        <v>254</v>
      </c>
      <c r="D210" s="19" t="s">
        <v>255</v>
      </c>
      <c r="E210" s="25"/>
      <c r="F210" s="25"/>
      <c r="G210" s="25" t="s">
        <v>228</v>
      </c>
      <c r="H210" s="14" t="s">
        <v>256</v>
      </c>
      <c r="I210" s="28" t="str">
        <f t="shared" si="14"/>
        <v>`creation_date`  Datetime COMMENT '创建时间',</v>
      </c>
    </row>
    <row r="211" spans="2:9" s="3" customFormat="1" ht="30" customHeight="1">
      <c r="B211" s="43">
        <v>17</v>
      </c>
      <c r="C211" s="14" t="s">
        <v>257</v>
      </c>
      <c r="D211" s="44" t="s">
        <v>222</v>
      </c>
      <c r="E211" s="25"/>
      <c r="F211" s="25"/>
      <c r="G211" s="25" t="s">
        <v>228</v>
      </c>
      <c r="H211" s="14" t="s">
        <v>258</v>
      </c>
      <c r="I211" s="28" t="str">
        <f t="shared" si="14"/>
        <v>`created_by`  bigint(20) COMMENT '创建人',</v>
      </c>
    </row>
    <row r="212" spans="2:9" s="3" customFormat="1" ht="30" customHeight="1">
      <c r="B212" s="13">
        <v>18</v>
      </c>
      <c r="C212" s="14" t="s">
        <v>259</v>
      </c>
      <c r="D212" s="19" t="s">
        <v>255</v>
      </c>
      <c r="E212" s="25"/>
      <c r="F212" s="25"/>
      <c r="G212" s="25" t="s">
        <v>228</v>
      </c>
      <c r="H212" s="14" t="s">
        <v>260</v>
      </c>
      <c r="I212" s="28" t="str">
        <f t="shared" si="14"/>
        <v>`last_update_date`  Datetime COMMENT '更新时间',</v>
      </c>
    </row>
    <row r="213" spans="2:9" s="3" customFormat="1" ht="30" customHeight="1">
      <c r="B213" s="13">
        <v>19</v>
      </c>
      <c r="C213" s="14" t="s">
        <v>261</v>
      </c>
      <c r="D213" s="44" t="s">
        <v>222</v>
      </c>
      <c r="E213" s="25"/>
      <c r="F213" s="25"/>
      <c r="G213" s="25" t="s">
        <v>228</v>
      </c>
      <c r="H213" s="14" t="s">
        <v>262</v>
      </c>
      <c r="I213" s="28" t="str">
        <f t="shared" si="14"/>
        <v>`last_updated_by`  bigint(20) COMMENT '更新人',</v>
      </c>
    </row>
    <row r="214" spans="2:9" s="3" customFormat="1" ht="30" customHeight="1">
      <c r="B214" s="43">
        <v>20</v>
      </c>
      <c r="C214" s="14" t="s">
        <v>263</v>
      </c>
      <c r="D214" s="44" t="s">
        <v>222</v>
      </c>
      <c r="E214" s="25"/>
      <c r="F214" s="25"/>
      <c r="G214" s="25" t="s">
        <v>228</v>
      </c>
      <c r="H214" s="14" t="s">
        <v>264</v>
      </c>
      <c r="I214" s="28" t="str">
        <f t="shared" si="14"/>
        <v>`last_update_login`  bigint(20) COMMENT '最后登录人',</v>
      </c>
    </row>
    <row r="215" spans="2:9" s="3" customFormat="1" ht="30" customHeight="1">
      <c r="B215" s="13">
        <v>21</v>
      </c>
      <c r="C215" s="14" t="s">
        <v>265</v>
      </c>
      <c r="D215" s="19" t="s">
        <v>241</v>
      </c>
      <c r="E215" s="25"/>
      <c r="F215" s="25">
        <v>0</v>
      </c>
      <c r="G215" s="25" t="s">
        <v>228</v>
      </c>
      <c r="H215" s="14" t="s">
        <v>266</v>
      </c>
      <c r="I215" s="28" t="str">
        <f t="shared" si="14"/>
        <v>`delete_flag`  Int(10) COMMENT '删除标志:0-否-NO;1-是-YES',</v>
      </c>
    </row>
    <row r="216" spans="2:9" s="3" customFormat="1" ht="30" customHeight="1">
      <c r="B216" s="13">
        <v>22</v>
      </c>
      <c r="C216" s="14" t="s">
        <v>267</v>
      </c>
      <c r="D216" s="19" t="s">
        <v>241</v>
      </c>
      <c r="E216" s="25"/>
      <c r="F216" s="25">
        <v>1</v>
      </c>
      <c r="G216" s="25" t="s">
        <v>228</v>
      </c>
      <c r="H216" s="14" t="s">
        <v>268</v>
      </c>
      <c r="I216" s="28" t="str">
        <f t="shared" si="14"/>
        <v>`version_num`  Int(10) COMMENT '版本号',</v>
      </c>
    </row>
    <row r="217" spans="2:9" ht="30" customHeight="1">
      <c r="B217" s="137"/>
      <c r="C217" s="138"/>
      <c r="D217" s="138"/>
      <c r="E217" s="138"/>
      <c r="F217" s="138"/>
      <c r="G217" s="138"/>
      <c r="H217" s="139"/>
      <c r="I217" s="19" t="str">
        <f>LOWER(CONCATENATE(IF(F195="Y",CONCATENATE(" Primary Key  (`",C195,"`)")," "),CONCATENATE(")ENGINE=INNODB AUTO_INCREMENT=9 DEFAULT CHARSET=utf8"," COMMENT='",MID(C191,FIND("|",C191)+1,LEN(C191)),"';")))</f>
        <v xml:space="preserve"> primary key  (`id`))engine=innodb auto_increment=9 default charset=utf8 comment='采购变更单';</v>
      </c>
    </row>
    <row r="218" spans="2:9" ht="30" customHeight="1">
      <c r="B218" s="134" t="s">
        <v>269</v>
      </c>
      <c r="C218" s="14"/>
      <c r="D218" s="47"/>
      <c r="E218" s="48"/>
      <c r="F218" s="46"/>
      <c r="G218" s="46"/>
      <c r="H218" s="47"/>
      <c r="I218" s="57"/>
    </row>
    <row r="219" spans="2:9" ht="30" customHeight="1">
      <c r="B219" s="135"/>
      <c r="C219" s="14"/>
      <c r="D219" s="48"/>
      <c r="E219" s="48"/>
      <c r="F219" s="48"/>
      <c r="G219" s="48"/>
      <c r="H219" s="48"/>
      <c r="I219" s="57"/>
    </row>
    <row r="220" spans="2:9" ht="30" customHeight="1">
      <c r="B220" s="135"/>
      <c r="C220" s="14"/>
      <c r="D220" s="48"/>
      <c r="E220" s="48"/>
      <c r="F220" s="48"/>
      <c r="G220" s="48"/>
      <c r="H220" s="48"/>
      <c r="I220" s="57"/>
    </row>
    <row r="221" spans="2:9" ht="30" customHeight="1">
      <c r="B221" s="136"/>
      <c r="C221" s="14"/>
      <c r="D221" s="48"/>
      <c r="E221" s="48"/>
      <c r="F221" s="48"/>
      <c r="G221" s="48"/>
      <c r="H221" s="48"/>
      <c r="I221" s="57"/>
    </row>
    <row r="222" spans="2:9" ht="30" customHeight="1"/>
    <row r="223" spans="2:9" s="2" customFormat="1" ht="30" customHeight="1">
      <c r="B223" s="49" t="s">
        <v>25</v>
      </c>
      <c r="C223" s="39" t="s">
        <v>670</v>
      </c>
      <c r="D223" s="50"/>
      <c r="E223" s="50"/>
      <c r="F223" s="50"/>
      <c r="G223" s="50"/>
      <c r="H223" s="50"/>
      <c r="I223" s="51" t="s">
        <v>214</v>
      </c>
    </row>
    <row r="224" spans="2:9" s="2" customFormat="1" ht="30" customHeight="1">
      <c r="B224" s="51" t="s">
        <v>23</v>
      </c>
      <c r="C224" s="52" t="s">
        <v>215</v>
      </c>
      <c r="D224" s="51" t="s">
        <v>216</v>
      </c>
      <c r="E224" s="51" t="s">
        <v>217</v>
      </c>
      <c r="F224" s="51" t="s">
        <v>218</v>
      </c>
      <c r="G224" s="51" t="s">
        <v>219</v>
      </c>
      <c r="H224" s="52" t="s">
        <v>220</v>
      </c>
      <c r="I224" s="15" t="str">
        <f>LOWER(CONCATENATE("Create Table  `",MID(C223,1,FIND("|",C223)-1),"` ("))</f>
        <v>create table  `scm_order_change_pur_item` (</v>
      </c>
    </row>
    <row r="225" spans="2:9" s="2" customFormat="1" ht="30" customHeight="1">
      <c r="B225" s="13">
        <v>1</v>
      </c>
      <c r="C225" s="14" t="s">
        <v>221</v>
      </c>
      <c r="D225" s="15" t="s">
        <v>222</v>
      </c>
      <c r="E225" s="13">
        <v>0</v>
      </c>
      <c r="F225" s="13"/>
      <c r="G225" s="13" t="s">
        <v>223</v>
      </c>
      <c r="H225" s="14" t="s">
        <v>224</v>
      </c>
      <c r="I225" s="26" t="str">
        <f t="shared" ref="I225:I252" si="15">CONCATENATE("`",LOWER(PROPER(C225)),"`  ",D225,,CONCATENATE(IF(LEN(E225)&gt;0," DEFAULT ",""),IF(LEN(E225)&gt;0," '",""),E225,IF(LEN(E225)&gt;0,"'","")),IF(G225="N"," NOT NULL ",""),IF(F225="Y"," AUTO_INCREMENT ",""),IF(LEN(H225)&gt;0,CONCATENATE(" COMMENT '",H225,"'"),""),",")</f>
        <v>`tenant_p_id`  bigint(20) DEFAULT  '0' NOT NULL  COMMENT '关联组织ID，默认为0',</v>
      </c>
    </row>
    <row r="226" spans="2:9" s="2" customFormat="1" ht="30" customHeight="1">
      <c r="B226" s="13">
        <v>2</v>
      </c>
      <c r="C226" s="16" t="s">
        <v>225</v>
      </c>
      <c r="D226" s="15" t="s">
        <v>222</v>
      </c>
      <c r="E226" s="13"/>
      <c r="F226" s="13"/>
      <c r="G226" s="13" t="s">
        <v>223</v>
      </c>
      <c r="H226" s="16" t="s">
        <v>226</v>
      </c>
      <c r="I226" s="26" t="str">
        <f t="shared" si="15"/>
        <v>`tenant_id`  bigint(20) NOT NULL  COMMENT '组织ID',</v>
      </c>
    </row>
    <row r="227" spans="2:9" s="2" customFormat="1" ht="30" customHeight="1">
      <c r="B227" s="13">
        <v>3</v>
      </c>
      <c r="C227" s="14" t="s">
        <v>619</v>
      </c>
      <c r="D227" s="15" t="s">
        <v>231</v>
      </c>
      <c r="E227" s="13"/>
      <c r="F227" s="13"/>
      <c r="G227" s="13" t="s">
        <v>223</v>
      </c>
      <c r="H227" s="30" t="s">
        <v>514</v>
      </c>
      <c r="I227" s="26" t="str">
        <f t="shared" si="15"/>
        <v>`pur_id`  Varchar(50) NOT NULL  COMMENT '询价id:来源于:scm_im_enquiry.id',</v>
      </c>
    </row>
    <row r="228" spans="2:9" s="2" customFormat="1" ht="30" customHeight="1">
      <c r="B228" s="13">
        <v>4</v>
      </c>
      <c r="C228" s="16" t="s">
        <v>227</v>
      </c>
      <c r="D228" s="15" t="s">
        <v>222</v>
      </c>
      <c r="E228" s="13"/>
      <c r="F228" s="13" t="s">
        <v>228</v>
      </c>
      <c r="G228" s="13" t="s">
        <v>223</v>
      </c>
      <c r="H228" s="14" t="s">
        <v>505</v>
      </c>
      <c r="I228" s="26" t="str">
        <f t="shared" si="15"/>
        <v>`id`  bigint(20) NOT NULL  AUTO_INCREMENT  COMMENT '主键ID',</v>
      </c>
    </row>
    <row r="229" spans="2:9" s="2" customFormat="1" ht="30" customHeight="1">
      <c r="B229" s="13">
        <v>5</v>
      </c>
      <c r="C229" s="14" t="s">
        <v>619</v>
      </c>
      <c r="D229" s="15" t="s">
        <v>222</v>
      </c>
      <c r="E229" s="13"/>
      <c r="F229" s="13"/>
      <c r="G229" s="13" t="s">
        <v>223</v>
      </c>
      <c r="H229" s="30" t="s">
        <v>666</v>
      </c>
      <c r="I229" s="26" t="str">
        <f t="shared" si="15"/>
        <v>`pur_id`  bigint(20) NOT NULL  COMMENT '采购订单表id:来源于:scm_order_pur.id',</v>
      </c>
    </row>
    <row r="230" spans="2:9" s="2" customFormat="1" ht="30" customHeight="1">
      <c r="B230" s="13">
        <v>6</v>
      </c>
      <c r="C230" s="14" t="s">
        <v>667</v>
      </c>
      <c r="D230" s="15" t="s">
        <v>231</v>
      </c>
      <c r="E230" s="13"/>
      <c r="F230" s="13"/>
      <c r="G230" s="13" t="s">
        <v>223</v>
      </c>
      <c r="H230" s="30" t="s">
        <v>668</v>
      </c>
      <c r="I230" s="26" t="str">
        <f t="shared" si="15"/>
        <v>`pur_code`  Varchar(50) NOT NULL  COMMENT '冗余字段-采购订单编码:来源于:scm_order_pur.pur_code',</v>
      </c>
    </row>
    <row r="231" spans="2:9" s="2" customFormat="1" ht="30" customHeight="1">
      <c r="B231" s="13">
        <v>7</v>
      </c>
      <c r="C231" s="14" t="s">
        <v>659</v>
      </c>
      <c r="D231" s="15" t="s">
        <v>222</v>
      </c>
      <c r="E231" s="13"/>
      <c r="F231" s="13"/>
      <c r="G231" s="13" t="s">
        <v>223</v>
      </c>
      <c r="H231" s="30" t="s">
        <v>671</v>
      </c>
      <c r="I231" s="26" t="str">
        <f t="shared" si="15"/>
        <v>`pur_item_id`  bigint(20) NOT NULL  COMMENT '采购订单料品表id:来源于:scm_order_pur_item.id',</v>
      </c>
    </row>
    <row r="232" spans="2:9" s="2" customFormat="1" ht="30" customHeight="1">
      <c r="B232" s="13">
        <v>8</v>
      </c>
      <c r="C232" s="14" t="s">
        <v>442</v>
      </c>
      <c r="D232" s="15" t="s">
        <v>222</v>
      </c>
      <c r="E232" s="13"/>
      <c r="F232" s="13"/>
      <c r="G232" s="13" t="s">
        <v>223</v>
      </c>
      <c r="H232" s="30" t="s">
        <v>672</v>
      </c>
      <c r="I232" s="26" t="str">
        <f t="shared" si="15"/>
        <v>`goods_id`  bigint(20) NOT NULL  COMMENT '冗余字段-料品id:来源于:scm_bas_goods.id',</v>
      </c>
    </row>
    <row r="233" spans="2:9" s="2" customFormat="1" ht="30" customHeight="1">
      <c r="B233" s="13">
        <v>9</v>
      </c>
      <c r="C233" s="14" t="s">
        <v>233</v>
      </c>
      <c r="D233" s="15" t="s">
        <v>231</v>
      </c>
      <c r="E233" s="13"/>
      <c r="F233" s="13"/>
      <c r="G233" s="13" t="s">
        <v>223</v>
      </c>
      <c r="H233" s="30" t="s">
        <v>444</v>
      </c>
      <c r="I233" s="26" t="str">
        <f t="shared" si="15"/>
        <v>`goods_erp_code`  Varchar(50) NOT NULL  COMMENT '冗余字段-料品ERP品号:来源于:scm_bas_goods.goods_erp_code',</v>
      </c>
    </row>
    <row r="234" spans="2:9" s="2" customFormat="1" ht="30" customHeight="1">
      <c r="B234" s="13">
        <v>10</v>
      </c>
      <c r="C234" s="14" t="s">
        <v>230</v>
      </c>
      <c r="D234" s="15" t="s">
        <v>231</v>
      </c>
      <c r="E234" s="13"/>
      <c r="F234" s="13"/>
      <c r="G234" s="13" t="s">
        <v>223</v>
      </c>
      <c r="H234" s="30" t="s">
        <v>445</v>
      </c>
      <c r="I234" s="26" t="str">
        <f t="shared" si="15"/>
        <v>`goods_code`  Varchar(50) NOT NULL  COMMENT '冗余字段-料品供应商品号:来源于:scm_bas_goods.goods_code',</v>
      </c>
    </row>
    <row r="235" spans="2:9" s="2" customFormat="1" ht="30" customHeight="1">
      <c r="B235" s="13">
        <v>11</v>
      </c>
      <c r="C235" s="14" t="s">
        <v>235</v>
      </c>
      <c r="D235" s="19" t="s">
        <v>236</v>
      </c>
      <c r="E235" s="13"/>
      <c r="F235" s="13"/>
      <c r="G235" s="13" t="s">
        <v>223</v>
      </c>
      <c r="H235" s="30" t="s">
        <v>446</v>
      </c>
      <c r="I235" s="26" t="str">
        <f t="shared" si="15"/>
        <v>`goods_name`  Varchar(100) NOT NULL  COMMENT '冗余字段-料品供应商品名:来源于:scm_bas_goods.goods_name',</v>
      </c>
    </row>
    <row r="236" spans="2:9" s="2" customFormat="1" ht="30" customHeight="1">
      <c r="B236" s="13">
        <v>12</v>
      </c>
      <c r="C236" s="14" t="s">
        <v>238</v>
      </c>
      <c r="D236" s="19" t="s">
        <v>236</v>
      </c>
      <c r="E236" s="13"/>
      <c r="F236" s="13"/>
      <c r="G236" s="13" t="s">
        <v>223</v>
      </c>
      <c r="H236" s="30" t="s">
        <v>447</v>
      </c>
      <c r="I236" s="26" t="str">
        <f t="shared" si="15"/>
        <v>`goods_model`  Varchar(100) NOT NULL  COMMENT '冗余字段-料品供应商品号:来源于:scm_bas_goods.goods_model',</v>
      </c>
    </row>
    <row r="237" spans="2:9" s="2" customFormat="1" ht="30" customHeight="1">
      <c r="B237" s="13">
        <v>13</v>
      </c>
      <c r="C237" s="14" t="s">
        <v>448</v>
      </c>
      <c r="D237" s="15" t="s">
        <v>222</v>
      </c>
      <c r="E237" s="13"/>
      <c r="F237" s="13"/>
      <c r="G237" s="13" t="s">
        <v>223</v>
      </c>
      <c r="H237" s="14" t="s">
        <v>673</v>
      </c>
      <c r="I237" s="26" t="str">
        <f t="shared" si="15"/>
        <v>`uom_id`  bigint(20) NOT NULL  COMMENT '冗余字段-计量单位ID;来源于scm_bas_uom.id',</v>
      </c>
    </row>
    <row r="238" spans="2:9" s="2" customFormat="1" ht="30" customHeight="1">
      <c r="B238" s="13">
        <v>14</v>
      </c>
      <c r="C238" s="14" t="s">
        <v>276</v>
      </c>
      <c r="D238" s="15" t="s">
        <v>231</v>
      </c>
      <c r="E238" s="13"/>
      <c r="F238" s="13"/>
      <c r="G238" s="13" t="s">
        <v>223</v>
      </c>
      <c r="H238" s="14" t="s">
        <v>450</v>
      </c>
      <c r="I238" s="26" t="str">
        <f t="shared" si="15"/>
        <v>`uom_name`  Varchar(50) NOT NULL  COMMENT '冗余字段-计量单位名称;来源于scm_bas_uom.uom_name',</v>
      </c>
    </row>
    <row r="239" spans="2:9" s="2" customFormat="1" ht="30" customHeight="1">
      <c r="B239" s="13">
        <v>15</v>
      </c>
      <c r="C239" s="14" t="s">
        <v>351</v>
      </c>
      <c r="D239" s="15" t="s">
        <v>222</v>
      </c>
      <c r="E239" s="13"/>
      <c r="F239" s="13"/>
      <c r="G239" s="13" t="s">
        <v>223</v>
      </c>
      <c r="H239" s="14" t="s">
        <v>451</v>
      </c>
      <c r="I239" s="26" t="str">
        <f t="shared" si="15"/>
        <v>`rate_id`  bigint(20) NOT NULL  COMMENT '冗余字段;税率ID;来源于scm_bas_rate.id',</v>
      </c>
    </row>
    <row r="240" spans="2:9" s="2" customFormat="1" ht="30" customHeight="1">
      <c r="B240" s="13">
        <v>16</v>
      </c>
      <c r="C240" s="14" t="s">
        <v>286</v>
      </c>
      <c r="D240" s="15" t="s">
        <v>231</v>
      </c>
      <c r="E240" s="13"/>
      <c r="F240" s="13"/>
      <c r="G240" s="13" t="s">
        <v>223</v>
      </c>
      <c r="H240" s="14" t="s">
        <v>353</v>
      </c>
      <c r="I240" s="26" t="str">
        <f t="shared" si="15"/>
        <v>`rate_name`  Varchar(50) NOT NULL  COMMENT '冗余字段-税率名称;来源于scm_bas_rate.rate_name',</v>
      </c>
    </row>
    <row r="241" spans="2:9" s="2" customFormat="1" ht="30" customHeight="1">
      <c r="B241" s="13">
        <v>17</v>
      </c>
      <c r="C241" s="14" t="s">
        <v>288</v>
      </c>
      <c r="D241" s="44" t="s">
        <v>354</v>
      </c>
      <c r="E241" s="13"/>
      <c r="F241" s="13"/>
      <c r="G241" s="13" t="s">
        <v>223</v>
      </c>
      <c r="H241" s="14" t="s">
        <v>452</v>
      </c>
      <c r="I241" s="26" t="str">
        <f t="shared" si="15"/>
        <v>`rate_val`  bigint(20,6) NOT NULL  COMMENT '冗余字段-税率名称;来源于scm_bas_rate.rate_val',</v>
      </c>
    </row>
    <row r="242" spans="2:9" s="2" customFormat="1" ht="30" customHeight="1">
      <c r="B242" s="13">
        <v>18</v>
      </c>
      <c r="C242" s="14" t="s">
        <v>348</v>
      </c>
      <c r="D242" s="15" t="s">
        <v>222</v>
      </c>
      <c r="E242" s="13"/>
      <c r="F242" s="13"/>
      <c r="G242" s="13" t="s">
        <v>223</v>
      </c>
      <c r="H242" s="14" t="s">
        <v>453</v>
      </c>
      <c r="I242" s="26" t="str">
        <f t="shared" si="15"/>
        <v>`currency_id`  bigint(20) NOT NULL  COMMENT '冗余字段币别ID;来源于scm_bas_currency.id',</v>
      </c>
    </row>
    <row r="243" spans="2:9" s="2" customFormat="1" ht="30" customHeight="1">
      <c r="B243" s="13">
        <v>19</v>
      </c>
      <c r="C243" s="14" t="s">
        <v>315</v>
      </c>
      <c r="D243" s="15" t="s">
        <v>231</v>
      </c>
      <c r="E243" s="13"/>
      <c r="F243" s="13"/>
      <c r="G243" s="13" t="s">
        <v>223</v>
      </c>
      <c r="H243" s="14" t="s">
        <v>454</v>
      </c>
      <c r="I243" s="26" t="str">
        <f t="shared" si="15"/>
        <v>`currency_name`  Varchar(50) NOT NULL  COMMENT '冗余字段-币别名称;来源于scm_bas_currency.currency_name',</v>
      </c>
    </row>
    <row r="244" spans="2:9" s="2" customFormat="1" ht="30" customHeight="1">
      <c r="B244" s="13">
        <v>20</v>
      </c>
      <c r="C244" s="14" t="s">
        <v>519</v>
      </c>
      <c r="D244" s="19" t="s">
        <v>246</v>
      </c>
      <c r="E244" s="13">
        <v>0</v>
      </c>
      <c r="F244" s="13"/>
      <c r="G244" s="13" t="s">
        <v>223</v>
      </c>
      <c r="H244" s="14" t="s">
        <v>520</v>
      </c>
      <c r="I244" s="26" t="str">
        <f t="shared" si="15"/>
        <v>`taxes_type`  Int(1) DEFAULT  '0' NOT NULL  COMMENT '税种类型;0-无;1-应税内含;2-应税外加',</v>
      </c>
    </row>
    <row r="245" spans="2:9" s="2" customFormat="1" ht="30" customHeight="1">
      <c r="B245" s="13">
        <v>21</v>
      </c>
      <c r="C245" s="14" t="s">
        <v>358</v>
      </c>
      <c r="D245" s="19" t="s">
        <v>246</v>
      </c>
      <c r="E245" s="25"/>
      <c r="F245" s="25"/>
      <c r="G245" s="13" t="s">
        <v>223</v>
      </c>
      <c r="H245" s="14" t="s">
        <v>674</v>
      </c>
      <c r="I245" s="26" t="str">
        <f t="shared" si="15"/>
        <v>`invoice_type`  Int(1) NOT NULL  COMMENT '冗余字段-发票类型;1-增值税专用发票;2-普通发票;3-专业发票',</v>
      </c>
    </row>
    <row r="246" spans="2:9" s="2" customFormat="1" ht="30" customHeight="1">
      <c r="B246" s="13">
        <v>22</v>
      </c>
      <c r="C246" s="14" t="s">
        <v>521</v>
      </c>
      <c r="D246" s="44" t="s">
        <v>354</v>
      </c>
      <c r="E246" s="25"/>
      <c r="F246" s="25"/>
      <c r="G246" s="13" t="s">
        <v>223</v>
      </c>
      <c r="H246" s="14" t="s">
        <v>675</v>
      </c>
      <c r="I246" s="26" t="str">
        <f t="shared" si="15"/>
        <v>`gst_price`  bigint(20,6) NOT NULL  COMMENT '冗余字段-含税单价',</v>
      </c>
    </row>
    <row r="247" spans="2:9" s="2" customFormat="1" ht="30" customHeight="1">
      <c r="B247" s="13">
        <v>23</v>
      </c>
      <c r="C247" s="14" t="s">
        <v>523</v>
      </c>
      <c r="D247" s="44" t="s">
        <v>354</v>
      </c>
      <c r="E247" s="25"/>
      <c r="F247" s="25"/>
      <c r="G247" s="13" t="s">
        <v>223</v>
      </c>
      <c r="H247" s="14" t="s">
        <v>676</v>
      </c>
      <c r="I247" s="26" t="str">
        <f t="shared" si="15"/>
        <v>`tax_price`  bigint(20,6) NOT NULL  COMMENT '冗余字段-不含税单价',</v>
      </c>
    </row>
    <row r="248" spans="2:9" s="3" customFormat="1" ht="30" customHeight="1">
      <c r="B248" s="13">
        <v>24</v>
      </c>
      <c r="C248" s="14" t="s">
        <v>466</v>
      </c>
      <c r="D248" s="19" t="s">
        <v>246</v>
      </c>
      <c r="E248" s="25">
        <v>0</v>
      </c>
      <c r="F248" s="25"/>
      <c r="G248" s="25" t="s">
        <v>223</v>
      </c>
      <c r="H248" s="14" t="s">
        <v>677</v>
      </c>
      <c r="I248" s="28" t="str">
        <f t="shared" si="15"/>
        <v>`barcode_type`  Int(1) DEFAULT  '0' NOT NULL  COMMENT '冗余字段-条码控制;0-无设置;1-采购订单生成;2-送货单生成',</v>
      </c>
    </row>
    <row r="249" spans="2:9" s="3" customFormat="1" ht="30" customHeight="1">
      <c r="B249" s="13">
        <v>25</v>
      </c>
      <c r="C249" s="14" t="s">
        <v>678</v>
      </c>
      <c r="D249" s="19" t="s">
        <v>328</v>
      </c>
      <c r="E249" s="25"/>
      <c r="F249" s="25"/>
      <c r="G249" s="25" t="s">
        <v>228</v>
      </c>
      <c r="H249" s="14" t="s">
        <v>679</v>
      </c>
      <c r="I249" s="28" t="str">
        <f t="shared" si="15"/>
        <v>`doc_name`  Varchar(200) COMMENT '冗余字段-文档名称',</v>
      </c>
    </row>
    <row r="250" spans="2:9" s="3" customFormat="1" ht="30" customHeight="1">
      <c r="B250" s="13">
        <v>26</v>
      </c>
      <c r="C250" s="14" t="s">
        <v>680</v>
      </c>
      <c r="D250" s="19" t="s">
        <v>249</v>
      </c>
      <c r="E250" s="25"/>
      <c r="F250" s="25"/>
      <c r="G250" s="25" t="s">
        <v>228</v>
      </c>
      <c r="H250" s="14" t="s">
        <v>681</v>
      </c>
      <c r="I250" s="28" t="str">
        <f t="shared" si="15"/>
        <v>`doc_url`  Varchar(500) COMMENT '冗余字段-文档URL',</v>
      </c>
    </row>
    <row r="251" spans="2:9" s="3" customFormat="1" ht="30" customHeight="1">
      <c r="B251" s="13">
        <v>27</v>
      </c>
      <c r="C251" s="14" t="s">
        <v>653</v>
      </c>
      <c r="D251" s="44" t="s">
        <v>354</v>
      </c>
      <c r="E251" s="25">
        <v>0</v>
      </c>
      <c r="F251" s="25"/>
      <c r="G251" s="25" t="s">
        <v>228</v>
      </c>
      <c r="H251" s="14" t="s">
        <v>682</v>
      </c>
      <c r="I251" s="28" t="str">
        <f t="shared" si="15"/>
        <v>`order_sum`  bigint(20,6) DEFAULT  '0' COMMENT '冗余字段-订单数量',</v>
      </c>
    </row>
    <row r="252" spans="2:9" s="2" customFormat="1" ht="30" customHeight="1">
      <c r="B252" s="13">
        <v>28</v>
      </c>
      <c r="C252" s="14" t="s">
        <v>625</v>
      </c>
      <c r="D252" s="15" t="s">
        <v>231</v>
      </c>
      <c r="E252" s="25"/>
      <c r="F252" s="25"/>
      <c r="G252" s="13" t="s">
        <v>223</v>
      </c>
      <c r="H252" s="14" t="s">
        <v>683</v>
      </c>
      <c r="I252" s="26" t="str">
        <f t="shared" si="15"/>
        <v>`soure_no`  Varchar(50) NOT NULL  COMMENT '冗余字段-来源单号',</v>
      </c>
    </row>
    <row r="253" spans="2:9" s="2" customFormat="1" ht="30" customHeight="1">
      <c r="B253" s="13">
        <v>29</v>
      </c>
      <c r="C253" s="14" t="s">
        <v>628</v>
      </c>
      <c r="D253" s="15" t="s">
        <v>255</v>
      </c>
      <c r="E253" s="13"/>
      <c r="F253" s="13"/>
      <c r="G253" s="13" t="s">
        <v>228</v>
      </c>
      <c r="H253" s="14" t="s">
        <v>684</v>
      </c>
      <c r="I253" s="26" t="str">
        <f t="shared" ref="I253:I267" si="16">CONCATENATE("`",LOWER(PROPER(C253)),"`  ",D253,,CONCATENATE(IF(LEN(E253)&gt;0," DEFAULT ",""),IF(LEN(E253)&gt;0," '",""),E253,IF(LEN(E253)&gt;0,"'","")),IF(G253="N"," NOT NULL ",""),IF(F253="Y"," AUTO_INCREMENT ",""),IF(LEN(H253)&gt;0,CONCATENATE(" COMMENT '",H253,"'"),""),",")</f>
        <v>`delivery_date`  Datetime COMMENT '冗余字段-订单货期',</v>
      </c>
    </row>
    <row r="254" spans="2:9" s="2" customFormat="1" ht="30" customHeight="1">
      <c r="B254" s="13">
        <v>30</v>
      </c>
      <c r="C254" s="14" t="s">
        <v>630</v>
      </c>
      <c r="D254" s="15" t="s">
        <v>255</v>
      </c>
      <c r="E254" s="13"/>
      <c r="F254" s="13"/>
      <c r="G254" s="13" t="s">
        <v>228</v>
      </c>
      <c r="H254" s="14" t="s">
        <v>685</v>
      </c>
      <c r="I254" s="26" t="str">
        <f t="shared" si="16"/>
        <v>`reply_date`  Datetime COMMENT '冗余字段-答交货期',</v>
      </c>
    </row>
    <row r="255" spans="2:9" s="2" customFormat="1" ht="30" customHeight="1">
      <c r="B255" s="13">
        <v>31</v>
      </c>
      <c r="C255" s="14" t="s">
        <v>653</v>
      </c>
      <c r="D255" s="44" t="s">
        <v>354</v>
      </c>
      <c r="E255" s="25">
        <v>0</v>
      </c>
      <c r="F255" s="25"/>
      <c r="G255" s="25" t="s">
        <v>228</v>
      </c>
      <c r="H255" s="14" t="s">
        <v>686</v>
      </c>
      <c r="I255" s="26" t="str">
        <f t="shared" si="16"/>
        <v>`order_sum`  bigint(20,6) DEFAULT  '0' COMMENT '(变更)订单数量',</v>
      </c>
    </row>
    <row r="256" spans="2:9" s="2" customFormat="1" ht="30" customHeight="1">
      <c r="B256" s="13">
        <v>32</v>
      </c>
      <c r="C256" s="14" t="s">
        <v>687</v>
      </c>
      <c r="D256" s="15" t="s">
        <v>255</v>
      </c>
      <c r="E256" s="13"/>
      <c r="F256" s="13"/>
      <c r="G256" s="13" t="s">
        <v>228</v>
      </c>
      <c r="H256" s="14" t="s">
        <v>688</v>
      </c>
      <c r="I256" s="26" t="str">
        <f t="shared" si="16"/>
        <v>`change_reply_date`  Datetime COMMENT '(变更)答交货期',</v>
      </c>
    </row>
    <row r="257" spans="2:9" s="2" customFormat="1" ht="30" customHeight="1">
      <c r="B257" s="13">
        <v>33</v>
      </c>
      <c r="C257" s="14" t="s">
        <v>632</v>
      </c>
      <c r="D257" s="15" t="s">
        <v>249</v>
      </c>
      <c r="E257" s="13"/>
      <c r="F257" s="13"/>
      <c r="G257" s="13" t="s">
        <v>228</v>
      </c>
      <c r="H257" s="14" t="s">
        <v>689</v>
      </c>
      <c r="I257" s="26" t="str">
        <f t="shared" si="16"/>
        <v>`purchase_remark`  Varchar(500) COMMENT '冗余字段-采购方备注',</v>
      </c>
    </row>
    <row r="258" spans="2:9" s="2" customFormat="1" ht="30" customHeight="1">
      <c r="B258" s="13">
        <v>34</v>
      </c>
      <c r="C258" s="14" t="s">
        <v>595</v>
      </c>
      <c r="D258" s="15" t="s">
        <v>249</v>
      </c>
      <c r="E258" s="13"/>
      <c r="F258" s="13"/>
      <c r="G258" s="13" t="s">
        <v>228</v>
      </c>
      <c r="H258" s="14" t="s">
        <v>690</v>
      </c>
      <c r="I258" s="26" t="str">
        <f t="shared" si="16"/>
        <v>`vendor_remark`  Varchar(500) COMMENT '冗余字段-供货方备注',</v>
      </c>
    </row>
    <row r="259" spans="2:9" s="3" customFormat="1" ht="30" customHeight="1">
      <c r="B259" s="43">
        <v>8</v>
      </c>
      <c r="C259" s="14" t="s">
        <v>250</v>
      </c>
      <c r="D259" s="19" t="s">
        <v>236</v>
      </c>
      <c r="E259" s="25"/>
      <c r="F259" s="25"/>
      <c r="G259" s="25" t="s">
        <v>228</v>
      </c>
      <c r="H259" s="14" t="s">
        <v>251</v>
      </c>
      <c r="I259" s="28" t="str">
        <f t="shared" si="16"/>
        <v>`created_by_name`  Varchar(100) COMMENT '创建人名称',</v>
      </c>
    </row>
    <row r="260" spans="2:9" s="3" customFormat="1" ht="30" customHeight="1">
      <c r="B260" s="43">
        <v>8</v>
      </c>
      <c r="C260" s="14" t="s">
        <v>252</v>
      </c>
      <c r="D260" s="19" t="s">
        <v>236</v>
      </c>
      <c r="E260" s="25"/>
      <c r="F260" s="25"/>
      <c r="G260" s="25" t="s">
        <v>228</v>
      </c>
      <c r="H260" s="14" t="s">
        <v>253</v>
      </c>
      <c r="I260" s="28" t="str">
        <f t="shared" si="16"/>
        <v>`last_updated_by_name`  Varchar(100) COMMENT '更新人名称',</v>
      </c>
    </row>
    <row r="261" spans="2:9" s="2" customFormat="1" ht="30" customHeight="1">
      <c r="B261" s="13">
        <v>35</v>
      </c>
      <c r="C261" s="16" t="s">
        <v>254</v>
      </c>
      <c r="D261" s="15" t="s">
        <v>255</v>
      </c>
      <c r="E261" s="13"/>
      <c r="F261" s="13"/>
      <c r="G261" s="13" t="s">
        <v>228</v>
      </c>
      <c r="H261" s="16" t="s">
        <v>256</v>
      </c>
      <c r="I261" s="26" t="str">
        <f t="shared" si="16"/>
        <v>`creation_date`  Datetime COMMENT '创建时间',</v>
      </c>
    </row>
    <row r="262" spans="2:9" s="2" customFormat="1" ht="30" customHeight="1">
      <c r="B262" s="13">
        <v>36</v>
      </c>
      <c r="C262" s="16" t="s">
        <v>257</v>
      </c>
      <c r="D262" s="15" t="s">
        <v>222</v>
      </c>
      <c r="E262" s="13"/>
      <c r="F262" s="13"/>
      <c r="G262" s="13" t="s">
        <v>228</v>
      </c>
      <c r="H262" s="16" t="s">
        <v>258</v>
      </c>
      <c r="I262" s="26" t="str">
        <f t="shared" si="16"/>
        <v>`created_by`  bigint(20) COMMENT '创建人',</v>
      </c>
    </row>
    <row r="263" spans="2:9" s="2" customFormat="1" ht="30" customHeight="1">
      <c r="B263" s="13">
        <v>37</v>
      </c>
      <c r="C263" s="16" t="s">
        <v>259</v>
      </c>
      <c r="D263" s="15" t="s">
        <v>255</v>
      </c>
      <c r="E263" s="13"/>
      <c r="F263" s="13"/>
      <c r="G263" s="13" t="s">
        <v>228</v>
      </c>
      <c r="H263" s="16" t="s">
        <v>260</v>
      </c>
      <c r="I263" s="26" t="str">
        <f t="shared" si="16"/>
        <v>`last_update_date`  Datetime COMMENT '更新时间',</v>
      </c>
    </row>
    <row r="264" spans="2:9" s="2" customFormat="1" ht="30" customHeight="1">
      <c r="B264" s="13">
        <v>38</v>
      </c>
      <c r="C264" s="16" t="s">
        <v>261</v>
      </c>
      <c r="D264" s="15" t="s">
        <v>222</v>
      </c>
      <c r="E264" s="13"/>
      <c r="F264" s="13"/>
      <c r="G264" s="13" t="s">
        <v>228</v>
      </c>
      <c r="H264" s="16" t="s">
        <v>262</v>
      </c>
      <c r="I264" s="26" t="str">
        <f t="shared" si="16"/>
        <v>`last_updated_by`  bigint(20) COMMENT '更新人',</v>
      </c>
    </row>
    <row r="265" spans="2:9" s="2" customFormat="1" ht="30" customHeight="1">
      <c r="B265" s="13">
        <v>39</v>
      </c>
      <c r="C265" s="16" t="s">
        <v>263</v>
      </c>
      <c r="D265" s="15" t="s">
        <v>222</v>
      </c>
      <c r="E265" s="13"/>
      <c r="F265" s="13"/>
      <c r="G265" s="13" t="s">
        <v>228</v>
      </c>
      <c r="H265" s="16" t="s">
        <v>264</v>
      </c>
      <c r="I265" s="26" t="str">
        <f t="shared" si="16"/>
        <v>`last_update_login`  bigint(20) COMMENT '最后登录人',</v>
      </c>
    </row>
    <row r="266" spans="2:9" s="2" customFormat="1" ht="30" customHeight="1">
      <c r="B266" s="13">
        <v>40</v>
      </c>
      <c r="C266" s="16" t="s">
        <v>265</v>
      </c>
      <c r="D266" s="15" t="s">
        <v>241</v>
      </c>
      <c r="E266" s="13"/>
      <c r="F266" s="13">
        <v>0</v>
      </c>
      <c r="G266" s="13" t="s">
        <v>228</v>
      </c>
      <c r="H266" s="16" t="s">
        <v>266</v>
      </c>
      <c r="I266" s="26" t="str">
        <f t="shared" si="16"/>
        <v>`delete_flag`  Int(10) COMMENT '删除标志:0-否-NO;1-是-YES',</v>
      </c>
    </row>
    <row r="267" spans="2:9" s="2" customFormat="1" ht="30" customHeight="1">
      <c r="B267" s="13">
        <v>41</v>
      </c>
      <c r="C267" s="16" t="s">
        <v>267</v>
      </c>
      <c r="D267" s="15" t="s">
        <v>241</v>
      </c>
      <c r="E267" s="13"/>
      <c r="F267" s="13">
        <v>1</v>
      </c>
      <c r="G267" s="13" t="s">
        <v>228</v>
      </c>
      <c r="H267" s="16" t="s">
        <v>268</v>
      </c>
      <c r="I267" s="26" t="str">
        <f t="shared" si="16"/>
        <v>`version_num`  Int(10) COMMENT '版本号',</v>
      </c>
    </row>
    <row r="268" spans="2:9" s="34" customFormat="1" ht="30" customHeight="1">
      <c r="B268" s="143"/>
      <c r="C268" s="144"/>
      <c r="D268" s="144"/>
      <c r="E268" s="144"/>
      <c r="F268" s="144"/>
      <c r="G268" s="144"/>
      <c r="H268" s="145"/>
      <c r="I268" s="15" t="str">
        <f>LOWER(CONCATENATE(IF(F228="Y",CONCATENATE(" Primary Key  (`",C228,"`)")," "),CONCATENATE(")ENGINE=INNODB AUTO_INCREMENT=9 DEFAULT CHARSET=utf8"," COMMENT='",MID(C223,FIND("|",C223)+1,LEN(C223)),"';")))</f>
        <v xml:space="preserve"> primary key  (`id`))engine=innodb auto_increment=9 default charset=utf8 comment='采购变更料品表';</v>
      </c>
    </row>
    <row r="269" spans="2:9" s="34" customFormat="1" ht="30" customHeight="1">
      <c r="B269" s="140" t="s">
        <v>269</v>
      </c>
      <c r="C269" s="16"/>
      <c r="D269" s="59"/>
      <c r="E269" s="60"/>
      <c r="F269" s="58"/>
      <c r="G269" s="58"/>
      <c r="H269" s="59"/>
      <c r="I269" s="61"/>
    </row>
    <row r="270" spans="2:9" s="34" customFormat="1" ht="30" customHeight="1">
      <c r="B270" s="141"/>
      <c r="C270" s="16"/>
      <c r="D270" s="60"/>
      <c r="E270" s="60"/>
      <c r="F270" s="60"/>
      <c r="G270" s="60"/>
      <c r="H270" s="60"/>
      <c r="I270" s="61"/>
    </row>
    <row r="271" spans="2:9" s="34" customFormat="1" ht="30" customHeight="1">
      <c r="B271" s="141"/>
      <c r="C271" s="16"/>
      <c r="D271" s="60"/>
      <c r="E271" s="60"/>
      <c r="F271" s="60"/>
      <c r="G271" s="60"/>
      <c r="H271" s="60"/>
      <c r="I271" s="61"/>
    </row>
    <row r="272" spans="2:9" s="34" customFormat="1" ht="30" customHeight="1">
      <c r="B272" s="142"/>
      <c r="C272" s="16"/>
      <c r="D272" s="60"/>
      <c r="E272" s="60"/>
      <c r="F272" s="60"/>
      <c r="G272" s="60"/>
      <c r="H272" s="60"/>
      <c r="I272" s="61"/>
    </row>
  </sheetData>
  <sheetProtection formatCells="0" formatColumns="0" formatRows="0" insertColumns="0" insertRows="0" insertHyperlinks="0" deleteColumns="0" deleteRows="0" sort="0" autoFilter="0" pivotTables="0"/>
  <mergeCells count="12">
    <mergeCell ref="B33:H33"/>
    <mergeCell ref="B88:H88"/>
    <mergeCell ref="B126:H126"/>
    <mergeCell ref="B183:H183"/>
    <mergeCell ref="B217:H217"/>
    <mergeCell ref="B269:B272"/>
    <mergeCell ref="B268:H268"/>
    <mergeCell ref="B34:B37"/>
    <mergeCell ref="B89:B92"/>
    <mergeCell ref="B127:B130"/>
    <mergeCell ref="B184:B187"/>
    <mergeCell ref="B218:B221"/>
  </mergeCells>
  <phoneticPr fontId="30" type="noConversion"/>
  <hyperlinks>
    <hyperlink ref="A1" location="目录!A1" display="返回目录"/>
  </hyperlink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1"/>
  <sheetViews>
    <sheetView showGridLines="0" tabSelected="1" topLeftCell="A362" zoomScale="70" zoomScaleNormal="70" workbookViewId="0">
      <selection activeCell="H375" sqref="H375:H399"/>
    </sheetView>
  </sheetViews>
  <sheetFormatPr defaultColWidth="9" defaultRowHeight="15.6"/>
  <cols>
    <col min="1" max="1" width="3.77734375" style="32" customWidth="1"/>
    <col min="2" max="2" width="19.44140625" style="32" customWidth="1"/>
    <col min="3" max="3" width="40.109375" style="32" customWidth="1"/>
    <col min="4" max="4" width="16.44140625" style="32" customWidth="1"/>
    <col min="5" max="7" width="8.44140625" style="32" customWidth="1"/>
    <col min="8" max="8" width="67.33203125" style="32" customWidth="1"/>
    <col min="9" max="9" width="128" style="32" customWidth="1"/>
    <col min="10" max="10" width="101.77734375" style="32" customWidth="1"/>
    <col min="11" max="11" width="40.109375" style="32" customWidth="1"/>
    <col min="12" max="12" width="90.109375" style="32" customWidth="1"/>
    <col min="13" max="16384" width="9" style="32"/>
  </cols>
  <sheetData>
    <row r="1" spans="1:9" ht="30" customHeight="1">
      <c r="A1" s="64" t="s">
        <v>3</v>
      </c>
    </row>
    <row r="2" spans="1:9" ht="30" customHeight="1"/>
    <row r="3" spans="1:9" ht="30" customHeight="1">
      <c r="A3" s="36" t="s">
        <v>691</v>
      </c>
      <c r="B3" s="37"/>
      <c r="C3" s="37"/>
      <c r="D3" s="37"/>
      <c r="E3" s="37"/>
      <c r="F3" s="37"/>
      <c r="G3" s="37"/>
      <c r="H3" s="37"/>
      <c r="I3" s="37"/>
    </row>
    <row r="4" spans="1:9" s="3" customFormat="1" ht="30" customHeight="1">
      <c r="B4" s="38" t="s">
        <v>25</v>
      </c>
      <c r="C4" s="39" t="s">
        <v>692</v>
      </c>
      <c r="D4" s="40"/>
      <c r="E4" s="40"/>
      <c r="F4" s="40"/>
      <c r="G4" s="40"/>
      <c r="H4" s="40"/>
      <c r="I4" s="41" t="s">
        <v>214</v>
      </c>
    </row>
    <row r="5" spans="1:9" s="3" customFormat="1" ht="30" customHeight="1">
      <c r="B5" s="41" t="s">
        <v>23</v>
      </c>
      <c r="C5" s="42" t="s">
        <v>215</v>
      </c>
      <c r="D5" s="41" t="s">
        <v>216</v>
      </c>
      <c r="E5" s="41" t="s">
        <v>217</v>
      </c>
      <c r="F5" s="41" t="s">
        <v>218</v>
      </c>
      <c r="G5" s="41" t="s">
        <v>219</v>
      </c>
      <c r="H5" s="42" t="s">
        <v>220</v>
      </c>
      <c r="I5" s="19" t="str">
        <f>LOWER(CONCATENATE("Create Table  `",MID(C4,1,FIND("|",C4)-1),"` ("))</f>
        <v>create table  `scm_dm_delivery_plan` (</v>
      </c>
    </row>
    <row r="6" spans="1:9" s="2" customFormat="1" ht="30" customHeight="1">
      <c r="B6" s="13">
        <v>1</v>
      </c>
      <c r="C6" s="14" t="s">
        <v>221</v>
      </c>
      <c r="D6" s="15" t="s">
        <v>222</v>
      </c>
      <c r="E6" s="13">
        <v>0</v>
      </c>
      <c r="F6" s="13"/>
      <c r="G6" s="13" t="s">
        <v>223</v>
      </c>
      <c r="H6" s="14" t="s">
        <v>224</v>
      </c>
      <c r="I6" s="28" t="str">
        <f>CONCATENATE("`",LOWER(PROPER(C6)),"`  ",D6,,CONCATENATE(IF(LEN(E6)&gt;0," DEFAULT ",""),IF(LEN(E6)&gt;0," '",""),E6,IF(LEN(E6)&gt;0,"'","")),IF(G6="N"," NOT NULL ",""),IF(F6="Y"," AUTO_INCREMENT ",""),IF(LEN(H6)&gt;0,CONCATENATE(" COMMENT '",H6,"'"),""),",")</f>
        <v>`tenant_p_id`  bigint(20) DEFAULT  '0' NOT NULL  COMMENT '关联组织ID，默认为0',</v>
      </c>
    </row>
    <row r="7" spans="1:9" s="33" customFormat="1" ht="30" customHeight="1">
      <c r="B7" s="43">
        <v>2</v>
      </c>
      <c r="C7" s="14" t="s">
        <v>225</v>
      </c>
      <c r="D7" s="44" t="s">
        <v>222</v>
      </c>
      <c r="E7" s="43"/>
      <c r="F7" s="43"/>
      <c r="G7" s="43" t="s">
        <v>223</v>
      </c>
      <c r="H7" s="14" t="s">
        <v>226</v>
      </c>
      <c r="I7" s="28" t="str">
        <f>CONCATENATE("`",LOWER(PROPER(C7)),"`  ",D7,,CONCATENATE(IF(LEN(E7)&gt;0," DEFAULT ",""),IF(LEN(E7)&gt;0," '",""),E7,IF(LEN(E7)&gt;0,"'","")),IF(G7="N"," NOT NULL ",""),IF(F7="Y"," AUTO_INCREMENT ",""),IF(LEN(H7)&gt;0,CONCATENATE(" COMMENT '",H7,"'"),""),",")</f>
        <v>`tenant_id`  bigint(20) NOT NULL  COMMENT '组织ID',</v>
      </c>
    </row>
    <row r="8" spans="1:9" s="3" customFormat="1" ht="30" customHeight="1">
      <c r="B8" s="13">
        <v>3</v>
      </c>
      <c r="C8" s="14" t="s">
        <v>227</v>
      </c>
      <c r="D8" s="19" t="s">
        <v>222</v>
      </c>
      <c r="E8" s="25"/>
      <c r="F8" s="25" t="s">
        <v>228</v>
      </c>
      <c r="G8" s="25" t="s">
        <v>223</v>
      </c>
      <c r="H8" s="14" t="s">
        <v>505</v>
      </c>
      <c r="I8" s="28" t="str">
        <f>CONCATENATE("`",LOWER(PROPER(C8)),"`  ",D8,,CONCATENATE(IF(LEN(E8)&gt;0," DEFAULT ",""),IF(LEN(E8)&gt;0," '",""),E8,IF(LEN(E8)&gt;0,"'","")),IF(G8="N"," NOT NULL ",""),IF(F8="Y"," AUTO_INCREMENT ",""),IF(LEN(H8)&gt;0,CONCATENATE(" COMMENT '",H8,"'"),""),",")</f>
        <v>`id`  bigint(20) NOT NULL  AUTO_INCREMENT  COMMENT '主键ID',</v>
      </c>
    </row>
    <row r="9" spans="1:9" s="2" customFormat="1" ht="30" customHeight="1">
      <c r="B9" s="43">
        <v>4</v>
      </c>
      <c r="C9" s="14" t="s">
        <v>392</v>
      </c>
      <c r="D9" s="15" t="s">
        <v>222</v>
      </c>
      <c r="E9" s="13"/>
      <c r="F9" s="13"/>
      <c r="G9" s="13" t="s">
        <v>223</v>
      </c>
      <c r="H9" s="30" t="s">
        <v>439</v>
      </c>
      <c r="I9" s="26" t="str">
        <f t="shared" ref="I9:I30" si="0">CONCATENATE("`",LOWER(PROPER(C9)),"`  ",D9,,CONCATENATE(IF(LEN(E9)&gt;0," DEFAULT ",""),IF(LEN(E9)&gt;0," '",""),E9,IF(LEN(E9)&gt;0,"'","")),IF(G9="N"," NOT NULL ",""),IF(F9="Y"," AUTO_INCREMENT ",""),IF(LEN(H9)&gt;0,CONCATENATE(" COMMENT '",H9,"'"),""),",")</f>
        <v>`vendor_id`  bigint(20) NOT NULL  COMMENT '供应商表id:来源于:scm_bas_vendor.id',</v>
      </c>
    </row>
    <row r="10" spans="1:9" s="62" customFormat="1" ht="30" customHeight="1">
      <c r="B10" s="13">
        <v>5</v>
      </c>
      <c r="C10" s="65" t="s">
        <v>323</v>
      </c>
      <c r="D10" s="66" t="s">
        <v>231</v>
      </c>
      <c r="E10" s="68"/>
      <c r="F10" s="68"/>
      <c r="G10" s="68" t="s">
        <v>223</v>
      </c>
      <c r="H10" s="69" t="s">
        <v>440</v>
      </c>
      <c r="I10" s="71" t="str">
        <f t="shared" si="0"/>
        <v>`vendor_code`  Varchar(50) NOT NULL  COMMENT '冗余字段-供应商表编码:来源于:scm_bas_vendor.vendor_name',</v>
      </c>
    </row>
    <row r="11" spans="1:9" s="2" customFormat="1" ht="30" customHeight="1">
      <c r="B11" s="43">
        <v>6</v>
      </c>
      <c r="C11" s="14" t="s">
        <v>325</v>
      </c>
      <c r="D11" s="19" t="s">
        <v>236</v>
      </c>
      <c r="E11" s="13"/>
      <c r="F11" s="13"/>
      <c r="G11" s="13" t="s">
        <v>223</v>
      </c>
      <c r="H11" s="30" t="s">
        <v>441</v>
      </c>
      <c r="I11" s="26" t="str">
        <f t="shared" si="0"/>
        <v>`vendor_name`  Varchar(100) NOT NULL  COMMENT '冗余字段-供应商表名称:来源于:scm_bas_vendor.vendor_name',</v>
      </c>
    </row>
    <row r="12" spans="1:9" s="2" customFormat="1" ht="30" customHeight="1">
      <c r="B12" s="13">
        <v>7</v>
      </c>
      <c r="C12" s="14" t="s">
        <v>536</v>
      </c>
      <c r="D12" s="19" t="s">
        <v>236</v>
      </c>
      <c r="E12" s="25"/>
      <c r="F12" s="25"/>
      <c r="G12" s="13" t="s">
        <v>223</v>
      </c>
      <c r="H12" s="14" t="s">
        <v>562</v>
      </c>
      <c r="I12" s="26" t="str">
        <f t="shared" si="0"/>
        <v>`dept_name`  Varchar(100) NOT NULL  COMMENT '业务部门;来源于scm_im_enquiry.enquiry_dept_name',</v>
      </c>
    </row>
    <row r="13" spans="1:9" s="2" customFormat="1" ht="30" customHeight="1">
      <c r="B13" s="43">
        <v>8</v>
      </c>
      <c r="C13" s="14" t="s">
        <v>442</v>
      </c>
      <c r="D13" s="15" t="s">
        <v>222</v>
      </c>
      <c r="E13" s="13"/>
      <c r="F13" s="13"/>
      <c r="G13" s="13" t="s">
        <v>223</v>
      </c>
      <c r="H13" s="30" t="s">
        <v>443</v>
      </c>
      <c r="I13" s="26" t="str">
        <f t="shared" si="0"/>
        <v>`goods_id`  bigint(20) NOT NULL  COMMENT '料品id:来源于:scm_bas_goods.id',</v>
      </c>
    </row>
    <row r="14" spans="1:9" s="2" customFormat="1" ht="30" customHeight="1">
      <c r="B14" s="13">
        <v>9</v>
      </c>
      <c r="C14" s="14" t="s">
        <v>233</v>
      </c>
      <c r="D14" s="15" t="s">
        <v>231</v>
      </c>
      <c r="E14" s="13"/>
      <c r="F14" s="13"/>
      <c r="G14" s="13" t="s">
        <v>223</v>
      </c>
      <c r="H14" s="30" t="s">
        <v>444</v>
      </c>
      <c r="I14" s="26" t="str">
        <f t="shared" si="0"/>
        <v>`goods_erp_code`  Varchar(50) NOT NULL  COMMENT '冗余字段-料品ERP品号:来源于:scm_bas_goods.goods_erp_code',</v>
      </c>
    </row>
    <row r="15" spans="1:9" s="62" customFormat="1" ht="30" customHeight="1">
      <c r="B15" s="43">
        <v>10</v>
      </c>
      <c r="C15" s="65" t="s">
        <v>230</v>
      </c>
      <c r="D15" s="66" t="s">
        <v>231</v>
      </c>
      <c r="E15" s="68"/>
      <c r="F15" s="68"/>
      <c r="G15" s="68" t="s">
        <v>223</v>
      </c>
      <c r="H15" s="69" t="s">
        <v>445</v>
      </c>
      <c r="I15" s="71" t="str">
        <f t="shared" si="0"/>
        <v>`goods_code`  Varchar(50) NOT NULL  COMMENT '冗余字段-料品供应商品号:来源于:scm_bas_goods.goods_code',</v>
      </c>
    </row>
    <row r="16" spans="1:9" s="2" customFormat="1" ht="30" customHeight="1">
      <c r="B16" s="13">
        <v>11</v>
      </c>
      <c r="C16" s="14" t="s">
        <v>235</v>
      </c>
      <c r="D16" s="19" t="s">
        <v>236</v>
      </c>
      <c r="E16" s="13"/>
      <c r="F16" s="13"/>
      <c r="G16" s="13" t="s">
        <v>223</v>
      </c>
      <c r="H16" s="30" t="s">
        <v>446</v>
      </c>
      <c r="I16" s="26" t="str">
        <f t="shared" si="0"/>
        <v>`goods_name`  Varchar(100) NOT NULL  COMMENT '冗余字段-料品供应商品名:来源于:scm_bas_goods.goods_name',</v>
      </c>
    </row>
    <row r="17" spans="2:9" s="2" customFormat="1" ht="30" customHeight="1">
      <c r="B17" s="43">
        <v>12</v>
      </c>
      <c r="C17" s="14" t="s">
        <v>238</v>
      </c>
      <c r="D17" s="19" t="s">
        <v>236</v>
      </c>
      <c r="E17" s="13"/>
      <c r="F17" s="13"/>
      <c r="G17" s="13" t="s">
        <v>223</v>
      </c>
      <c r="H17" s="30" t="s">
        <v>447</v>
      </c>
      <c r="I17" s="26" t="str">
        <f t="shared" si="0"/>
        <v>`goods_model`  Varchar(100) NOT NULL  COMMENT '冗余字段-料品供应商品号:来源于:scm_bas_goods.goods_model',</v>
      </c>
    </row>
    <row r="18" spans="2:9" s="63" customFormat="1" ht="30" customHeight="1">
      <c r="B18" s="13">
        <v>13</v>
      </c>
      <c r="C18" s="65" t="s">
        <v>693</v>
      </c>
      <c r="D18" s="67" t="s">
        <v>255</v>
      </c>
      <c r="E18" s="70"/>
      <c r="F18" s="70"/>
      <c r="G18" s="68" t="s">
        <v>223</v>
      </c>
      <c r="H18" s="65" t="s">
        <v>694</v>
      </c>
      <c r="I18" s="72" t="str">
        <f t="shared" ref="I18:I19" si="1">CONCATENATE("`",LOWER(PROPER(C18)),"`  ",D18,,CONCATENATE(IF(LEN(E18)&gt;0," DEFAULT ",""),IF(LEN(E18)&gt;0," '",""),E18,IF(LEN(E18)&gt;0,"'","")),IF(G18="N"," NOT NULL ",""),IF(F18="Y"," AUTO_INCREMENT ",""),IF(LEN(H18)&gt;0,CONCATENATE(" COMMENT '",H18,"'"),""),",")</f>
        <v>`plan_date`  Datetime NOT NULL  COMMENT '要求送货日期',</v>
      </c>
    </row>
    <row r="19" spans="2:9" s="63" customFormat="1" ht="30" customHeight="1">
      <c r="B19" s="43">
        <v>14</v>
      </c>
      <c r="C19" s="65" t="s">
        <v>695</v>
      </c>
      <c r="D19" s="66" t="s">
        <v>222</v>
      </c>
      <c r="E19" s="70"/>
      <c r="F19" s="70"/>
      <c r="G19" s="68" t="s">
        <v>223</v>
      </c>
      <c r="H19" s="65" t="s">
        <v>696</v>
      </c>
      <c r="I19" s="72" t="str">
        <f t="shared" si="1"/>
        <v>`plan_num`  bigint(20) NOT NULL  COMMENT '要求送货数量',</v>
      </c>
    </row>
    <row r="20" spans="2:9" s="63" customFormat="1" ht="30" customHeight="1">
      <c r="B20" s="13">
        <v>15</v>
      </c>
      <c r="C20" s="65" t="s">
        <v>697</v>
      </c>
      <c r="D20" s="19" t="s">
        <v>246</v>
      </c>
      <c r="E20" s="70">
        <v>0</v>
      </c>
      <c r="F20" s="70"/>
      <c r="G20" s="68" t="s">
        <v>223</v>
      </c>
      <c r="H20" s="14" t="s">
        <v>698</v>
      </c>
      <c r="I20" s="72" t="str">
        <f t="shared" si="0"/>
        <v>`is_match`  Int(1) DEFAULT  '0' NOT NULL  COMMENT '匹配状态标志:0-未匹配-NO;1-已匹配-YES',</v>
      </c>
    </row>
    <row r="21" spans="2:9" s="3" customFormat="1" ht="30" customHeight="1">
      <c r="B21" s="43">
        <v>16</v>
      </c>
      <c r="C21" s="14" t="s">
        <v>248</v>
      </c>
      <c r="D21" s="19" t="s">
        <v>249</v>
      </c>
      <c r="E21" s="25"/>
      <c r="F21" s="25"/>
      <c r="G21" s="25" t="s">
        <v>228</v>
      </c>
      <c r="H21" s="14" t="s">
        <v>28</v>
      </c>
      <c r="I21" s="28" t="str">
        <f t="shared" si="0"/>
        <v>`remark`  Varchar(500) COMMENT '备注',</v>
      </c>
    </row>
    <row r="22" spans="2:9" s="3" customFormat="1" ht="30" customHeight="1">
      <c r="B22" s="13">
        <v>17</v>
      </c>
      <c r="C22" s="14" t="s">
        <v>250</v>
      </c>
      <c r="D22" s="19" t="s">
        <v>236</v>
      </c>
      <c r="E22" s="25"/>
      <c r="F22" s="25"/>
      <c r="G22" s="25" t="s">
        <v>228</v>
      </c>
      <c r="H22" s="14" t="s">
        <v>251</v>
      </c>
      <c r="I22" s="28" t="str">
        <f t="shared" si="0"/>
        <v>`created_by_name`  Varchar(100) COMMENT '创建人名称',</v>
      </c>
    </row>
    <row r="23" spans="2:9" s="3" customFormat="1" ht="30" customHeight="1">
      <c r="B23" s="43">
        <v>18</v>
      </c>
      <c r="C23" s="14" t="s">
        <v>252</v>
      </c>
      <c r="D23" s="19" t="s">
        <v>236</v>
      </c>
      <c r="E23" s="25"/>
      <c r="F23" s="25"/>
      <c r="G23" s="25" t="s">
        <v>228</v>
      </c>
      <c r="H23" s="14" t="s">
        <v>253</v>
      </c>
      <c r="I23" s="28" t="str">
        <f t="shared" si="0"/>
        <v>`last_updated_by_name`  Varchar(100) COMMENT '更新人名称',</v>
      </c>
    </row>
    <row r="24" spans="2:9" s="3" customFormat="1" ht="30" customHeight="1">
      <c r="B24" s="13">
        <v>19</v>
      </c>
      <c r="C24" s="14" t="s">
        <v>254</v>
      </c>
      <c r="D24" s="19" t="s">
        <v>255</v>
      </c>
      <c r="E24" s="25"/>
      <c r="F24" s="25"/>
      <c r="G24" s="25" t="s">
        <v>228</v>
      </c>
      <c r="H24" s="14" t="s">
        <v>256</v>
      </c>
      <c r="I24" s="28" t="str">
        <f t="shared" si="0"/>
        <v>`creation_date`  Datetime COMMENT '创建时间',</v>
      </c>
    </row>
    <row r="25" spans="2:9" s="3" customFormat="1" ht="30" customHeight="1">
      <c r="B25" s="43">
        <v>20</v>
      </c>
      <c r="C25" s="14" t="s">
        <v>257</v>
      </c>
      <c r="D25" s="44" t="s">
        <v>222</v>
      </c>
      <c r="E25" s="25"/>
      <c r="F25" s="25"/>
      <c r="G25" s="25" t="s">
        <v>228</v>
      </c>
      <c r="H25" s="14" t="s">
        <v>258</v>
      </c>
      <c r="I25" s="28" t="str">
        <f t="shared" si="0"/>
        <v>`created_by`  bigint(20) COMMENT '创建人',</v>
      </c>
    </row>
    <row r="26" spans="2:9" s="3" customFormat="1" ht="30" customHeight="1">
      <c r="B26" s="13">
        <v>21</v>
      </c>
      <c r="C26" s="14" t="s">
        <v>259</v>
      </c>
      <c r="D26" s="19" t="s">
        <v>255</v>
      </c>
      <c r="E26" s="25"/>
      <c r="F26" s="25"/>
      <c r="G26" s="25" t="s">
        <v>228</v>
      </c>
      <c r="H26" s="14" t="s">
        <v>260</v>
      </c>
      <c r="I26" s="28" t="str">
        <f t="shared" si="0"/>
        <v>`last_update_date`  Datetime COMMENT '更新时间',</v>
      </c>
    </row>
    <row r="27" spans="2:9" s="3" customFormat="1" ht="30" customHeight="1">
      <c r="B27" s="43">
        <v>22</v>
      </c>
      <c r="C27" s="14" t="s">
        <v>261</v>
      </c>
      <c r="D27" s="44" t="s">
        <v>222</v>
      </c>
      <c r="E27" s="25"/>
      <c r="F27" s="25"/>
      <c r="G27" s="25" t="s">
        <v>228</v>
      </c>
      <c r="H27" s="14" t="s">
        <v>262</v>
      </c>
      <c r="I27" s="28" t="str">
        <f t="shared" si="0"/>
        <v>`last_updated_by`  bigint(20) COMMENT '更新人',</v>
      </c>
    </row>
    <row r="28" spans="2:9" s="3" customFormat="1" ht="30" customHeight="1">
      <c r="B28" s="13">
        <v>23</v>
      </c>
      <c r="C28" s="14" t="s">
        <v>263</v>
      </c>
      <c r="D28" s="44" t="s">
        <v>222</v>
      </c>
      <c r="E28" s="25"/>
      <c r="F28" s="25"/>
      <c r="G28" s="25" t="s">
        <v>228</v>
      </c>
      <c r="H28" s="14" t="s">
        <v>264</v>
      </c>
      <c r="I28" s="28" t="str">
        <f t="shared" si="0"/>
        <v>`last_update_login`  bigint(20) COMMENT '最后登录人',</v>
      </c>
    </row>
    <row r="29" spans="2:9" s="3" customFormat="1" ht="30" customHeight="1">
      <c r="B29" s="43">
        <v>24</v>
      </c>
      <c r="C29" s="14" t="s">
        <v>265</v>
      </c>
      <c r="D29" s="19" t="s">
        <v>241</v>
      </c>
      <c r="E29" s="25"/>
      <c r="F29" s="25">
        <v>0</v>
      </c>
      <c r="G29" s="25" t="s">
        <v>228</v>
      </c>
      <c r="H29" s="14" t="s">
        <v>266</v>
      </c>
      <c r="I29" s="28" t="str">
        <f t="shared" si="0"/>
        <v>`delete_flag`  Int(10) COMMENT '删除标志:0-否-NO;1-是-YES',</v>
      </c>
    </row>
    <row r="30" spans="2:9" s="3" customFormat="1" ht="30" customHeight="1">
      <c r="B30" s="13">
        <v>25</v>
      </c>
      <c r="C30" s="14" t="s">
        <v>267</v>
      </c>
      <c r="D30" s="19" t="s">
        <v>241</v>
      </c>
      <c r="E30" s="25"/>
      <c r="F30" s="25">
        <v>1</v>
      </c>
      <c r="G30" s="25" t="s">
        <v>228</v>
      </c>
      <c r="H30" s="14" t="s">
        <v>268</v>
      </c>
      <c r="I30" s="28" t="str">
        <f t="shared" si="0"/>
        <v>`version_num`  Int(10) COMMENT '版本号',</v>
      </c>
    </row>
    <row r="31" spans="2:9" ht="30" customHeight="1">
      <c r="B31" s="137"/>
      <c r="C31" s="138"/>
      <c r="D31" s="138"/>
      <c r="E31" s="138"/>
      <c r="F31" s="138"/>
      <c r="G31" s="138"/>
      <c r="H31" s="139"/>
      <c r="I31" s="19" t="str">
        <f>LOWER(CONCATENATE(IF(F8="Y",CONCATENATE(" Primary Key  (`",C8,"`)")," "),CONCATENATE(")ENGINE=INNODB AUTO_INCREMENT=9 DEFAULT CHARSET=utf8"," COMMENT='",MID(C4,FIND("|",C4)+1,LEN(C4)),"';")))</f>
        <v xml:space="preserve"> primary key  (`id`))engine=innodb auto_increment=9 default charset=utf8 comment='送货计划明细';</v>
      </c>
    </row>
    <row r="32" spans="2:9" ht="30" customHeight="1">
      <c r="B32" s="134" t="s">
        <v>269</v>
      </c>
      <c r="C32" s="14"/>
      <c r="D32" s="47"/>
      <c r="E32" s="48"/>
      <c r="F32" s="46"/>
      <c r="G32" s="46"/>
      <c r="H32" s="47"/>
      <c r="I32" s="57"/>
    </row>
    <row r="33" spans="2:9" ht="30" customHeight="1">
      <c r="B33" s="135"/>
      <c r="C33" s="14"/>
      <c r="D33" s="48"/>
      <c r="E33" s="48"/>
      <c r="F33" s="48"/>
      <c r="G33" s="48"/>
      <c r="H33" s="48"/>
      <c r="I33" s="57"/>
    </row>
    <row r="34" spans="2:9" ht="30" customHeight="1">
      <c r="B34" s="135"/>
      <c r="C34" s="14"/>
      <c r="D34" s="48"/>
      <c r="E34" s="48"/>
      <c r="F34" s="48"/>
      <c r="G34" s="48"/>
      <c r="H34" s="48"/>
      <c r="I34" s="57"/>
    </row>
    <row r="35" spans="2:9" ht="30" customHeight="1">
      <c r="B35" s="136"/>
      <c r="C35" s="14"/>
      <c r="D35" s="48"/>
      <c r="E35" s="48"/>
      <c r="F35" s="48"/>
      <c r="G35" s="48"/>
      <c r="H35" s="48"/>
      <c r="I35" s="57"/>
    </row>
    <row r="36" spans="2:9" ht="30" customHeight="1"/>
    <row r="37" spans="2:9" s="3" customFormat="1" ht="30" customHeight="1">
      <c r="B37" s="38" t="s">
        <v>25</v>
      </c>
      <c r="C37" s="39" t="s">
        <v>699</v>
      </c>
      <c r="D37" s="40"/>
      <c r="E37" s="40"/>
      <c r="F37" s="40"/>
      <c r="G37" s="40"/>
      <c r="H37" s="40"/>
      <c r="I37" s="41" t="s">
        <v>214</v>
      </c>
    </row>
    <row r="38" spans="2:9" s="3" customFormat="1" ht="30" customHeight="1">
      <c r="B38" s="41" t="s">
        <v>23</v>
      </c>
      <c r="C38" s="42" t="s">
        <v>215</v>
      </c>
      <c r="D38" s="41" t="s">
        <v>216</v>
      </c>
      <c r="E38" s="41" t="s">
        <v>217</v>
      </c>
      <c r="F38" s="41" t="s">
        <v>218</v>
      </c>
      <c r="G38" s="41" t="s">
        <v>219</v>
      </c>
      <c r="H38" s="42" t="s">
        <v>220</v>
      </c>
      <c r="I38" s="19" t="str">
        <f>LOWER(CONCATENATE("Create Table  `",MID(C37,1,FIND("|",C37)-1),"` ("))</f>
        <v>create table  `scm_dm_delivery_plan_item` (</v>
      </c>
    </row>
    <row r="39" spans="2:9" s="2" customFormat="1" ht="30" customHeight="1">
      <c r="B39" s="13">
        <v>1</v>
      </c>
      <c r="C39" s="14" t="s">
        <v>221</v>
      </c>
      <c r="D39" s="15" t="s">
        <v>222</v>
      </c>
      <c r="E39" s="13">
        <v>0</v>
      </c>
      <c r="F39" s="13"/>
      <c r="G39" s="13" t="s">
        <v>223</v>
      </c>
      <c r="H39" s="14" t="s">
        <v>224</v>
      </c>
      <c r="I39" s="28" t="str">
        <f>CONCATENATE("`",LOWER(PROPER(C39)),"`  ",D39,,CONCATENATE(IF(LEN(E39)&gt;0," DEFAULT ",""),IF(LEN(E39)&gt;0," '",""),E39,IF(LEN(E39)&gt;0,"'","")),IF(G39="N"," NOT NULL ",""),IF(F39="Y"," AUTO_INCREMENT ",""),IF(LEN(H39)&gt;0,CONCATENATE(" COMMENT '",H39,"'"),""),",")</f>
        <v>`tenant_p_id`  bigint(20) DEFAULT  '0' NOT NULL  COMMENT '关联组织ID，默认为0',</v>
      </c>
    </row>
    <row r="40" spans="2:9" s="33" customFormat="1" ht="30" customHeight="1">
      <c r="B40" s="43">
        <v>2</v>
      </c>
      <c r="C40" s="14" t="s">
        <v>225</v>
      </c>
      <c r="D40" s="44" t="s">
        <v>222</v>
      </c>
      <c r="E40" s="43"/>
      <c r="F40" s="43"/>
      <c r="G40" s="43" t="s">
        <v>223</v>
      </c>
      <c r="H40" s="14" t="s">
        <v>226</v>
      </c>
      <c r="I40" s="28" t="str">
        <f>CONCATENATE("`",LOWER(PROPER(C40)),"`  ",D40,,CONCATENATE(IF(LEN(E40)&gt;0," DEFAULT ",""),IF(LEN(E40)&gt;0," '",""),E40,IF(LEN(E40)&gt;0,"'","")),IF(G40="N"," NOT NULL ",""),IF(F40="Y"," AUTO_INCREMENT ",""),IF(LEN(H40)&gt;0,CONCATENATE(" COMMENT '",H40,"'"),""),",")</f>
        <v>`tenant_id`  bigint(20) NOT NULL  COMMENT '组织ID',</v>
      </c>
    </row>
    <row r="41" spans="2:9" s="3" customFormat="1" ht="30" customHeight="1">
      <c r="B41" s="13">
        <v>3</v>
      </c>
      <c r="C41" s="14" t="s">
        <v>227</v>
      </c>
      <c r="D41" s="19" t="s">
        <v>222</v>
      </c>
      <c r="E41" s="25"/>
      <c r="F41" s="25" t="s">
        <v>228</v>
      </c>
      <c r="G41" s="25" t="s">
        <v>223</v>
      </c>
      <c r="H41" s="14" t="s">
        <v>505</v>
      </c>
      <c r="I41" s="28" t="str">
        <f>CONCATENATE("`",LOWER(PROPER(C41)),"`  ",D41,,CONCATENATE(IF(LEN(E41)&gt;0," DEFAULT ",""),IF(LEN(E41)&gt;0," '",""),E41,IF(LEN(E41)&gt;0,"'","")),IF(G41="N"," NOT NULL ",""),IF(F41="Y"," AUTO_INCREMENT ",""),IF(LEN(H41)&gt;0,CONCATENATE(" COMMENT '",H41,"'"),""),",")</f>
        <v>`id`  bigint(20) NOT NULL  AUTO_INCREMENT  COMMENT '主键ID',</v>
      </c>
    </row>
    <row r="42" spans="2:9" s="2" customFormat="1" ht="30" customHeight="1">
      <c r="B42" s="13">
        <v>4</v>
      </c>
      <c r="C42" s="14" t="s">
        <v>700</v>
      </c>
      <c r="D42" s="15" t="s">
        <v>222</v>
      </c>
      <c r="E42" s="13"/>
      <c r="F42" s="13"/>
      <c r="G42" s="13" t="s">
        <v>223</v>
      </c>
      <c r="H42" s="30" t="s">
        <v>701</v>
      </c>
      <c r="I42" s="26" t="str">
        <f>CONCATENATE("`",LOWER(PROPER(C42)),"`  ",D42,,CONCATENATE(IF(LEN(E42)&gt;0," DEFAULT ",""),IF(LEN(E42)&gt;0," '",""),E42,IF(LEN(E42)&gt;0,"'","")),IF(G42="N"," NOT NULL ",""),IF(F42="Y"," AUTO_INCREMENT ",""),IF(LEN(H42)&gt;0,CONCATENATE(" COMMENT '",H42,"'"),""),",")</f>
        <v>`delivery_plan_id`  bigint(20) NOT NULL  COMMENT '送货计划主表id:来源于送货计划明细scm_dm_delivery_plan.id',</v>
      </c>
    </row>
    <row r="43" spans="2:9" s="2" customFormat="1" ht="30" customHeight="1">
      <c r="B43" s="43">
        <v>5</v>
      </c>
      <c r="C43" s="14" t="s">
        <v>656</v>
      </c>
      <c r="D43" s="15" t="s">
        <v>222</v>
      </c>
      <c r="E43" s="13"/>
      <c r="F43" s="13"/>
      <c r="G43" s="13" t="s">
        <v>223</v>
      </c>
      <c r="H43" s="30" t="s">
        <v>702</v>
      </c>
      <c r="I43" s="26" t="str">
        <f t="shared" ref="I43:I45" si="2">CONCATENATE("`",LOWER(PROPER(C43)),"`  ",D43,,CONCATENATE(IF(LEN(E43)&gt;0," DEFAULT ",""),IF(LEN(E43)&gt;0," '",""),E43,IF(LEN(E43)&gt;0,"'","")),IF(G43="N"," NOT NULL ",""),IF(F43="Y"," AUTO_INCREMENT ",""),IF(LEN(H43)&gt;0,CONCATENATE(" COMMENT '",H43,"'"),""),",")</f>
        <v>`sale_id`  bigint(20) NOT NULL  COMMENT '销售订单id:来源于:scm_order_sale.id',</v>
      </c>
    </row>
    <row r="44" spans="2:9" s="2" customFormat="1" ht="30" customHeight="1">
      <c r="B44" s="13">
        <v>6</v>
      </c>
      <c r="C44" s="14" t="s">
        <v>650</v>
      </c>
      <c r="D44" s="15" t="s">
        <v>231</v>
      </c>
      <c r="E44" s="13"/>
      <c r="F44" s="13"/>
      <c r="G44" s="13" t="s">
        <v>223</v>
      </c>
      <c r="H44" s="30" t="s">
        <v>703</v>
      </c>
      <c r="I44" s="26" t="str">
        <f t="shared" si="2"/>
        <v>`sale_no`  Varchar(50) NOT NULL  COMMENT '销售订单编码:来源于:scm_order_sale.sale_no',</v>
      </c>
    </row>
    <row r="45" spans="2:9" s="2" customFormat="1" ht="30" customHeight="1">
      <c r="B45" s="13">
        <v>7</v>
      </c>
      <c r="C45" s="14" t="s">
        <v>704</v>
      </c>
      <c r="D45" s="15" t="s">
        <v>222</v>
      </c>
      <c r="E45" s="13"/>
      <c r="F45" s="13"/>
      <c r="G45" s="13" t="s">
        <v>223</v>
      </c>
      <c r="H45" s="30" t="s">
        <v>705</v>
      </c>
      <c r="I45" s="26" t="str">
        <f t="shared" si="2"/>
        <v>`sale_item_id`  bigint(20) NOT NULL  COMMENT '销售订单料品id:来源于:scm_order_sale_item.id',</v>
      </c>
    </row>
    <row r="46" spans="2:9" s="2" customFormat="1" ht="30" customHeight="1">
      <c r="B46" s="43">
        <v>8</v>
      </c>
      <c r="C46" s="14" t="s">
        <v>442</v>
      </c>
      <c r="D46" s="15" t="s">
        <v>222</v>
      </c>
      <c r="E46" s="13"/>
      <c r="F46" s="13"/>
      <c r="G46" s="13" t="s">
        <v>223</v>
      </c>
      <c r="H46" s="30" t="s">
        <v>443</v>
      </c>
      <c r="I46" s="26" t="str">
        <f t="shared" ref="I46:I63" si="3">CONCATENATE("`",LOWER(PROPER(C46)),"`  ",D46,,CONCATENATE(IF(LEN(E46)&gt;0," DEFAULT ",""),IF(LEN(E46)&gt;0," '",""),E46,IF(LEN(E46)&gt;0,"'","")),IF(G46="N"," NOT NULL ",""),IF(F46="Y"," AUTO_INCREMENT ",""),IF(LEN(H46)&gt;0,CONCATENATE(" COMMENT '",H46,"'"),""),",")</f>
        <v>`goods_id`  bigint(20) NOT NULL  COMMENT '料品id:来源于:scm_bas_goods.id',</v>
      </c>
    </row>
    <row r="47" spans="2:9" s="2" customFormat="1" ht="30" customHeight="1">
      <c r="B47" s="13">
        <v>9</v>
      </c>
      <c r="C47" s="14" t="s">
        <v>233</v>
      </c>
      <c r="D47" s="15" t="s">
        <v>231</v>
      </c>
      <c r="E47" s="13"/>
      <c r="F47" s="13"/>
      <c r="G47" s="13" t="s">
        <v>223</v>
      </c>
      <c r="H47" s="30" t="s">
        <v>444</v>
      </c>
      <c r="I47" s="26" t="str">
        <f t="shared" si="3"/>
        <v>`goods_erp_code`  Varchar(50) NOT NULL  COMMENT '冗余字段-料品ERP品号:来源于:scm_bas_goods.goods_erp_code',</v>
      </c>
    </row>
    <row r="48" spans="2:9" s="62" customFormat="1" ht="30" customHeight="1">
      <c r="B48" s="13">
        <v>10</v>
      </c>
      <c r="C48" s="65" t="s">
        <v>230</v>
      </c>
      <c r="D48" s="66" t="s">
        <v>231</v>
      </c>
      <c r="E48" s="68"/>
      <c r="F48" s="68"/>
      <c r="G48" s="68" t="s">
        <v>223</v>
      </c>
      <c r="H48" s="69" t="s">
        <v>445</v>
      </c>
      <c r="I48" s="71" t="str">
        <f t="shared" si="3"/>
        <v>`goods_code`  Varchar(50) NOT NULL  COMMENT '冗余字段-料品供应商品号:来源于:scm_bas_goods.goods_code',</v>
      </c>
    </row>
    <row r="49" spans="2:9" s="2" customFormat="1" ht="30" customHeight="1">
      <c r="B49" s="43">
        <v>11</v>
      </c>
      <c r="C49" s="14" t="s">
        <v>235</v>
      </c>
      <c r="D49" s="19" t="s">
        <v>236</v>
      </c>
      <c r="E49" s="13"/>
      <c r="F49" s="13"/>
      <c r="G49" s="13" t="s">
        <v>223</v>
      </c>
      <c r="H49" s="30" t="s">
        <v>446</v>
      </c>
      <c r="I49" s="26" t="str">
        <f t="shared" si="3"/>
        <v>`goods_name`  Varchar(100) NOT NULL  COMMENT '冗余字段-料品供应商品名:来源于:scm_bas_goods.goods_name',</v>
      </c>
    </row>
    <row r="50" spans="2:9" s="2" customFormat="1" ht="30" customHeight="1">
      <c r="B50" s="13">
        <v>12</v>
      </c>
      <c r="C50" s="14" t="s">
        <v>238</v>
      </c>
      <c r="D50" s="19" t="s">
        <v>236</v>
      </c>
      <c r="E50" s="13"/>
      <c r="F50" s="13"/>
      <c r="G50" s="13" t="s">
        <v>223</v>
      </c>
      <c r="H50" s="30" t="s">
        <v>447</v>
      </c>
      <c r="I50" s="26" t="str">
        <f t="shared" si="3"/>
        <v>`goods_model`  Varchar(100) NOT NULL  COMMENT '冗余字段-料品供应商品号:来源于:scm_bas_goods.goods_model',</v>
      </c>
    </row>
    <row r="51" spans="2:9" s="2" customFormat="1" ht="30" customHeight="1">
      <c r="B51" s="13">
        <v>13</v>
      </c>
      <c r="C51" s="14" t="s">
        <v>628</v>
      </c>
      <c r="D51" s="15" t="s">
        <v>255</v>
      </c>
      <c r="E51" s="13"/>
      <c r="F51" s="13"/>
      <c r="G51" s="13" t="s">
        <v>228</v>
      </c>
      <c r="H51" s="14" t="s">
        <v>706</v>
      </c>
      <c r="I51" s="26" t="str">
        <f t="shared" si="3"/>
        <v>`delivery_date`  Datetime COMMENT '冗余字段-订单货期;来源于销售订单料品表:scm_order_sale_item.delivery_date',</v>
      </c>
    </row>
    <row r="52" spans="2:9" s="2" customFormat="1" ht="30" customHeight="1">
      <c r="B52" s="43">
        <v>14</v>
      </c>
      <c r="C52" s="14" t="s">
        <v>630</v>
      </c>
      <c r="D52" s="15" t="s">
        <v>255</v>
      </c>
      <c r="E52" s="13"/>
      <c r="F52" s="13"/>
      <c r="G52" s="13" t="s">
        <v>228</v>
      </c>
      <c r="H52" s="14" t="s">
        <v>707</v>
      </c>
      <c r="I52" s="26" t="str">
        <f t="shared" si="3"/>
        <v>`reply_date`  Datetime COMMENT '冗余字段-答交货期;来源于销售订单料品表:scm_order_sale_item.reply_date',</v>
      </c>
    </row>
    <row r="53" spans="2:9" s="63" customFormat="1" ht="30" customHeight="1">
      <c r="B53" s="13">
        <v>15</v>
      </c>
      <c r="C53" s="65" t="s">
        <v>708</v>
      </c>
      <c r="D53" s="66" t="s">
        <v>222</v>
      </c>
      <c r="E53" s="70"/>
      <c r="F53" s="70"/>
      <c r="G53" s="68" t="s">
        <v>223</v>
      </c>
      <c r="H53" s="65" t="s">
        <v>709</v>
      </c>
      <c r="I53" s="72" t="str">
        <f t="shared" si="3"/>
        <v>`match_num`  bigint(20) NOT NULL  COMMENT '匹配数量',</v>
      </c>
    </row>
    <row r="54" spans="2:9" s="3" customFormat="1" ht="30" customHeight="1">
      <c r="B54" s="13">
        <v>16</v>
      </c>
      <c r="C54" s="14" t="s">
        <v>248</v>
      </c>
      <c r="D54" s="19" t="s">
        <v>249</v>
      </c>
      <c r="E54" s="25"/>
      <c r="F54" s="25"/>
      <c r="G54" s="25" t="s">
        <v>228</v>
      </c>
      <c r="H54" s="14" t="s">
        <v>28</v>
      </c>
      <c r="I54" s="28" t="str">
        <f t="shared" si="3"/>
        <v>`remark`  Varchar(500) COMMENT '备注',</v>
      </c>
    </row>
    <row r="55" spans="2:9" s="3" customFormat="1" ht="30" customHeight="1">
      <c r="B55" s="43">
        <v>17</v>
      </c>
      <c r="C55" s="14" t="s">
        <v>250</v>
      </c>
      <c r="D55" s="19" t="s">
        <v>236</v>
      </c>
      <c r="E55" s="25"/>
      <c r="F55" s="25"/>
      <c r="G55" s="25" t="s">
        <v>228</v>
      </c>
      <c r="H55" s="14" t="s">
        <v>251</v>
      </c>
      <c r="I55" s="28" t="str">
        <f t="shared" si="3"/>
        <v>`created_by_name`  Varchar(100) COMMENT '创建人名称',</v>
      </c>
    </row>
    <row r="56" spans="2:9" s="3" customFormat="1" ht="30" customHeight="1">
      <c r="B56" s="13">
        <v>18</v>
      </c>
      <c r="C56" s="14" t="s">
        <v>252</v>
      </c>
      <c r="D56" s="19" t="s">
        <v>236</v>
      </c>
      <c r="E56" s="25"/>
      <c r="F56" s="25"/>
      <c r="G56" s="25" t="s">
        <v>228</v>
      </c>
      <c r="H56" s="14" t="s">
        <v>253</v>
      </c>
      <c r="I56" s="28" t="str">
        <f t="shared" si="3"/>
        <v>`last_updated_by_name`  Varchar(100) COMMENT '更新人名称',</v>
      </c>
    </row>
    <row r="57" spans="2:9" s="3" customFormat="1" ht="30" customHeight="1">
      <c r="B57" s="13">
        <v>19</v>
      </c>
      <c r="C57" s="14" t="s">
        <v>254</v>
      </c>
      <c r="D57" s="19" t="s">
        <v>255</v>
      </c>
      <c r="E57" s="25"/>
      <c r="F57" s="25"/>
      <c r="G57" s="25" t="s">
        <v>228</v>
      </c>
      <c r="H57" s="14" t="s">
        <v>256</v>
      </c>
      <c r="I57" s="28" t="str">
        <f t="shared" si="3"/>
        <v>`creation_date`  Datetime COMMENT '创建时间',</v>
      </c>
    </row>
    <row r="58" spans="2:9" s="3" customFormat="1" ht="30" customHeight="1">
      <c r="B58" s="43">
        <v>20</v>
      </c>
      <c r="C58" s="14" t="s">
        <v>257</v>
      </c>
      <c r="D58" s="44" t="s">
        <v>222</v>
      </c>
      <c r="E58" s="25"/>
      <c r="F58" s="25"/>
      <c r="G58" s="25" t="s">
        <v>228</v>
      </c>
      <c r="H58" s="14" t="s">
        <v>258</v>
      </c>
      <c r="I58" s="28" t="str">
        <f t="shared" si="3"/>
        <v>`created_by`  bigint(20) COMMENT '创建人',</v>
      </c>
    </row>
    <row r="59" spans="2:9" s="3" customFormat="1" ht="30" customHeight="1">
      <c r="B59" s="13">
        <v>21</v>
      </c>
      <c r="C59" s="14" t="s">
        <v>259</v>
      </c>
      <c r="D59" s="19" t="s">
        <v>255</v>
      </c>
      <c r="E59" s="25"/>
      <c r="F59" s="25"/>
      <c r="G59" s="25" t="s">
        <v>228</v>
      </c>
      <c r="H59" s="14" t="s">
        <v>260</v>
      </c>
      <c r="I59" s="28" t="str">
        <f t="shared" si="3"/>
        <v>`last_update_date`  Datetime COMMENT '更新时间',</v>
      </c>
    </row>
    <row r="60" spans="2:9" s="3" customFormat="1" ht="30" customHeight="1">
      <c r="B60" s="13">
        <v>22</v>
      </c>
      <c r="C60" s="14" t="s">
        <v>261</v>
      </c>
      <c r="D60" s="44" t="s">
        <v>222</v>
      </c>
      <c r="E60" s="25"/>
      <c r="F60" s="25"/>
      <c r="G60" s="25" t="s">
        <v>228</v>
      </c>
      <c r="H60" s="14" t="s">
        <v>262</v>
      </c>
      <c r="I60" s="28" t="str">
        <f t="shared" si="3"/>
        <v>`last_updated_by`  bigint(20) COMMENT '更新人',</v>
      </c>
    </row>
    <row r="61" spans="2:9" s="3" customFormat="1" ht="30" customHeight="1">
      <c r="B61" s="43">
        <v>23</v>
      </c>
      <c r="C61" s="14" t="s">
        <v>263</v>
      </c>
      <c r="D61" s="44" t="s">
        <v>222</v>
      </c>
      <c r="E61" s="25"/>
      <c r="F61" s="25"/>
      <c r="G61" s="25" t="s">
        <v>228</v>
      </c>
      <c r="H61" s="14" t="s">
        <v>264</v>
      </c>
      <c r="I61" s="28" t="str">
        <f t="shared" si="3"/>
        <v>`last_update_login`  bigint(20) COMMENT '最后登录人',</v>
      </c>
    </row>
    <row r="62" spans="2:9" s="3" customFormat="1" ht="30" customHeight="1">
      <c r="B62" s="13">
        <v>24</v>
      </c>
      <c r="C62" s="14" t="s">
        <v>265</v>
      </c>
      <c r="D62" s="19" t="s">
        <v>241</v>
      </c>
      <c r="E62" s="25"/>
      <c r="F62" s="25">
        <v>0</v>
      </c>
      <c r="G62" s="25" t="s">
        <v>228</v>
      </c>
      <c r="H62" s="14" t="s">
        <v>266</v>
      </c>
      <c r="I62" s="28" t="str">
        <f t="shared" si="3"/>
        <v>`delete_flag`  Int(10) COMMENT '删除标志:0-否-NO;1-是-YES',</v>
      </c>
    </row>
    <row r="63" spans="2:9" s="3" customFormat="1" ht="30" customHeight="1">
      <c r="B63" s="13">
        <v>25</v>
      </c>
      <c r="C63" s="14" t="s">
        <v>267</v>
      </c>
      <c r="D63" s="19" t="s">
        <v>241</v>
      </c>
      <c r="E63" s="25"/>
      <c r="F63" s="25">
        <v>1</v>
      </c>
      <c r="G63" s="25" t="s">
        <v>228</v>
      </c>
      <c r="H63" s="14" t="s">
        <v>268</v>
      </c>
      <c r="I63" s="28" t="str">
        <f t="shared" si="3"/>
        <v>`version_num`  Int(10) COMMENT '版本号',</v>
      </c>
    </row>
    <row r="64" spans="2:9" ht="30" customHeight="1">
      <c r="B64" s="137"/>
      <c r="C64" s="138"/>
      <c r="D64" s="138"/>
      <c r="E64" s="138"/>
      <c r="F64" s="138"/>
      <c r="G64" s="138"/>
      <c r="H64" s="139"/>
      <c r="I64" s="19" t="str">
        <f>LOWER(CONCATENATE(IF(F41="Y",CONCATENATE(" Primary Key  (`",C41,"`)")," "),CONCATENATE(")ENGINE=INNODB AUTO_INCREMENT=9 DEFAULT CHARSET=utf8"," COMMENT='",MID(C37,FIND("|",C37)+1,LEN(C37)),"';")))</f>
        <v xml:space="preserve"> primary key  (`id`))engine=innodb auto_increment=9 default charset=utf8 comment='送货计划匹配订单明细表';</v>
      </c>
    </row>
    <row r="65" spans="2:9" ht="30" customHeight="1">
      <c r="B65" s="134" t="s">
        <v>269</v>
      </c>
      <c r="C65" s="14"/>
      <c r="D65" s="47"/>
      <c r="E65" s="48"/>
      <c r="F65" s="46"/>
      <c r="G65" s="46"/>
      <c r="H65" s="47"/>
      <c r="I65" s="57"/>
    </row>
    <row r="66" spans="2:9" ht="30" customHeight="1">
      <c r="B66" s="135"/>
      <c r="C66" s="14"/>
      <c r="D66" s="48"/>
      <c r="E66" s="48"/>
      <c r="F66" s="48"/>
      <c r="G66" s="48"/>
      <c r="H66" s="48"/>
      <c r="I66" s="57"/>
    </row>
    <row r="67" spans="2:9" ht="30" customHeight="1">
      <c r="B67" s="135"/>
      <c r="C67" s="14"/>
      <c r="D67" s="48"/>
      <c r="E67" s="48"/>
      <c r="F67" s="48"/>
      <c r="G67" s="48"/>
      <c r="H67" s="48"/>
      <c r="I67" s="57"/>
    </row>
    <row r="68" spans="2:9" ht="30" customHeight="1">
      <c r="B68" s="136"/>
      <c r="C68" s="14"/>
      <c r="D68" s="48"/>
      <c r="E68" s="48"/>
      <c r="F68" s="48"/>
      <c r="G68" s="48"/>
      <c r="H68" s="48"/>
      <c r="I68" s="57"/>
    </row>
    <row r="69" spans="2:9" ht="30" customHeight="1"/>
    <row r="70" spans="2:9" ht="30" customHeight="1"/>
    <row r="71" spans="2:9" s="3" customFormat="1" ht="30" customHeight="1">
      <c r="B71" s="38" t="s">
        <v>25</v>
      </c>
      <c r="C71" s="39" t="s">
        <v>710</v>
      </c>
      <c r="D71" s="40"/>
      <c r="E71" s="40"/>
      <c r="F71" s="40"/>
      <c r="G71" s="40"/>
      <c r="H71" s="40"/>
      <c r="I71" s="41" t="s">
        <v>214</v>
      </c>
    </row>
    <row r="72" spans="2:9" s="3" customFormat="1" ht="30" customHeight="1">
      <c r="B72" s="41" t="s">
        <v>23</v>
      </c>
      <c r="C72" s="42" t="s">
        <v>215</v>
      </c>
      <c r="D72" s="41" t="s">
        <v>216</v>
      </c>
      <c r="E72" s="41" t="s">
        <v>217</v>
      </c>
      <c r="F72" s="41" t="s">
        <v>218</v>
      </c>
      <c r="G72" s="41" t="s">
        <v>219</v>
      </c>
      <c r="H72" s="42" t="s">
        <v>220</v>
      </c>
      <c r="I72" s="19" t="str">
        <f>LOWER(CONCATENATE("Create Table  `",MID(C71,1,FIND("|",C71)-1),"` ("))</f>
        <v>create table  `scm_dm_delivery` (</v>
      </c>
    </row>
    <row r="73" spans="2:9" s="2" customFormat="1" ht="30" customHeight="1">
      <c r="B73" s="13">
        <v>1</v>
      </c>
      <c r="C73" s="14" t="s">
        <v>221</v>
      </c>
      <c r="D73" s="15" t="s">
        <v>222</v>
      </c>
      <c r="E73" s="13">
        <v>0</v>
      </c>
      <c r="F73" s="13"/>
      <c r="G73" s="13" t="s">
        <v>223</v>
      </c>
      <c r="H73" s="14" t="s">
        <v>224</v>
      </c>
      <c r="I73" s="28" t="str">
        <f>CONCATENATE("`",LOWER(PROPER(C73)),"`  ",D73,,CONCATENATE(IF(LEN(E73)&gt;0," DEFAULT ",""),IF(LEN(E73)&gt;0," '",""),E73,IF(LEN(E73)&gt;0,"'","")),IF(G73="N"," NOT NULL ",""),IF(F73="Y"," AUTO_INCREMENT ",""),IF(LEN(H73)&gt;0,CONCATENATE(" COMMENT '",H73,"'"),""),",")</f>
        <v>`tenant_p_id`  bigint(20) DEFAULT  '0' NOT NULL  COMMENT '关联组织ID，默认为0',</v>
      </c>
    </row>
    <row r="74" spans="2:9" s="33" customFormat="1" ht="30" customHeight="1">
      <c r="B74" s="43">
        <v>2</v>
      </c>
      <c r="C74" s="14" t="s">
        <v>225</v>
      </c>
      <c r="D74" s="44" t="s">
        <v>222</v>
      </c>
      <c r="E74" s="43"/>
      <c r="F74" s="43"/>
      <c r="G74" s="43" t="s">
        <v>223</v>
      </c>
      <c r="H74" s="14" t="s">
        <v>226</v>
      </c>
      <c r="I74" s="28" t="str">
        <f>CONCATENATE("`",LOWER(PROPER(C74)),"`  ",D74,,CONCATENATE(IF(LEN(E74)&gt;0," DEFAULT ",""),IF(LEN(E74)&gt;0," '",""),E74,IF(LEN(E74)&gt;0,"'","")),IF(G74="N"," NOT NULL ",""),IF(F74="Y"," AUTO_INCREMENT ",""),IF(LEN(H74)&gt;0,CONCATENATE(" COMMENT '",H74,"'"),""),",")</f>
        <v>`tenant_id`  bigint(20) NOT NULL  COMMENT '组织ID',</v>
      </c>
    </row>
    <row r="75" spans="2:9" s="3" customFormat="1" ht="30" customHeight="1">
      <c r="B75" s="13">
        <v>3</v>
      </c>
      <c r="C75" s="14" t="s">
        <v>227</v>
      </c>
      <c r="D75" s="19" t="s">
        <v>222</v>
      </c>
      <c r="E75" s="25"/>
      <c r="F75" s="25" t="s">
        <v>228</v>
      </c>
      <c r="G75" s="25" t="s">
        <v>223</v>
      </c>
      <c r="H75" s="14" t="s">
        <v>505</v>
      </c>
      <c r="I75" s="28" t="str">
        <f>CONCATENATE("`",LOWER(PROPER(C75)),"`  ",D75,,CONCATENATE(IF(LEN(E75)&gt;0," DEFAULT ",""),IF(LEN(E75)&gt;0," '",""),E75,IF(LEN(E75)&gt;0,"'","")),IF(G75="N"," NOT NULL ",""),IF(F75="Y"," AUTO_INCREMENT ",""),IF(LEN(H75)&gt;0,CONCATENATE(" COMMENT '",H75,"'"),""),",")</f>
        <v>`id`  bigint(20) NOT NULL  AUTO_INCREMENT  COMMENT '主键ID',</v>
      </c>
    </row>
    <row r="76" spans="2:9" s="2" customFormat="1" ht="30" customHeight="1">
      <c r="B76" s="43">
        <v>4</v>
      </c>
      <c r="C76" s="14" t="s">
        <v>711</v>
      </c>
      <c r="D76" s="15" t="s">
        <v>231</v>
      </c>
      <c r="E76" s="13"/>
      <c r="F76" s="13"/>
      <c r="G76" s="13" t="s">
        <v>223</v>
      </c>
      <c r="H76" s="30" t="s">
        <v>600</v>
      </c>
      <c r="I76" s="26" t="str">
        <f t="shared" ref="I76:I81" si="4">CONCATENATE("`",LOWER(PROPER(C76)),"`  ",D76,,CONCATENATE(IF(LEN(E76)&gt;0," DEFAULT ",""),IF(LEN(E76)&gt;0," '",""),E76,IF(LEN(E76)&gt;0,"'","")),IF(G76="N"," NOT NULL ",""),IF(F76="Y"," AUTO_INCREMENT ",""),IF(LEN(H76)&gt;0,CONCATENATE(" COMMENT '",H76,"'"),""),",")</f>
        <v>`de_no`  Varchar(50) NOT NULL  COMMENT '采购订单号:系统自动生成',</v>
      </c>
    </row>
    <row r="77" spans="2:9" s="2" customFormat="1" ht="30" customHeight="1">
      <c r="B77" s="13">
        <v>5</v>
      </c>
      <c r="C77" s="14" t="s">
        <v>392</v>
      </c>
      <c r="D77" s="15" t="s">
        <v>222</v>
      </c>
      <c r="E77" s="13"/>
      <c r="F77" s="13"/>
      <c r="G77" s="13" t="s">
        <v>223</v>
      </c>
      <c r="H77" s="30" t="s">
        <v>439</v>
      </c>
      <c r="I77" s="26" t="str">
        <f t="shared" si="4"/>
        <v>`vendor_id`  bigint(20) NOT NULL  COMMENT '供应商表id:来源于:scm_bas_vendor.id',</v>
      </c>
    </row>
    <row r="78" spans="2:9" s="2" customFormat="1" ht="30" customHeight="1">
      <c r="B78" s="43">
        <v>6</v>
      </c>
      <c r="C78" s="14" t="s">
        <v>323</v>
      </c>
      <c r="D78" s="15" t="s">
        <v>231</v>
      </c>
      <c r="E78" s="13"/>
      <c r="F78" s="13"/>
      <c r="G78" s="13" t="s">
        <v>223</v>
      </c>
      <c r="H78" s="30" t="s">
        <v>440</v>
      </c>
      <c r="I78" s="26" t="str">
        <f t="shared" si="4"/>
        <v>`vendor_code`  Varchar(50) NOT NULL  COMMENT '冗余字段-供应商表编码:来源于:scm_bas_vendor.vendor_name',</v>
      </c>
    </row>
    <row r="79" spans="2:9" s="2" customFormat="1" ht="30" customHeight="1">
      <c r="B79" s="13">
        <v>7</v>
      </c>
      <c r="C79" s="14" t="s">
        <v>325</v>
      </c>
      <c r="D79" s="19" t="s">
        <v>236</v>
      </c>
      <c r="E79" s="13"/>
      <c r="F79" s="13"/>
      <c r="G79" s="13" t="s">
        <v>223</v>
      </c>
      <c r="H79" s="30" t="s">
        <v>441</v>
      </c>
      <c r="I79" s="26" t="str">
        <f t="shared" si="4"/>
        <v>`vendor_name`  Varchar(100) NOT NULL  COMMENT '冗余字段-供应商表名称:来源于:scm_bas_vendor.vendor_name',</v>
      </c>
    </row>
    <row r="80" spans="2:9" s="2" customFormat="1" ht="30" customHeight="1">
      <c r="B80" s="43">
        <v>8</v>
      </c>
      <c r="C80" s="14" t="s">
        <v>536</v>
      </c>
      <c r="D80" s="19" t="s">
        <v>236</v>
      </c>
      <c r="E80" s="25"/>
      <c r="F80" s="25"/>
      <c r="G80" s="13" t="s">
        <v>223</v>
      </c>
      <c r="H80" s="14" t="s">
        <v>562</v>
      </c>
      <c r="I80" s="26" t="str">
        <f t="shared" si="4"/>
        <v>`dept_name`  Varchar(100) NOT NULL  COMMENT '业务部门;来源于scm_im_enquiry.enquiry_dept_name',</v>
      </c>
    </row>
    <row r="81" spans="2:9" s="2" customFormat="1" ht="30" customHeight="1">
      <c r="B81" s="13">
        <v>9</v>
      </c>
      <c r="C81" s="14" t="s">
        <v>712</v>
      </c>
      <c r="D81" s="19" t="s">
        <v>246</v>
      </c>
      <c r="E81" s="13">
        <v>0</v>
      </c>
      <c r="F81" s="13"/>
      <c r="G81" s="13" t="s">
        <v>228</v>
      </c>
      <c r="H81" s="14" t="s">
        <v>713</v>
      </c>
      <c r="I81" s="26" t="str">
        <f t="shared" si="4"/>
        <v>`is_print`  Int(1) DEFAULT  '0' COMMENT '送货单是否已打印;0-否;1-是',</v>
      </c>
    </row>
    <row r="82" spans="2:9" s="3" customFormat="1" ht="30" customHeight="1">
      <c r="B82" s="43">
        <v>10</v>
      </c>
      <c r="C82" s="14" t="s">
        <v>714</v>
      </c>
      <c r="D82" s="19" t="s">
        <v>255</v>
      </c>
      <c r="E82" s="25"/>
      <c r="F82" s="25"/>
      <c r="G82" s="13" t="s">
        <v>223</v>
      </c>
      <c r="H82" s="14" t="s">
        <v>715</v>
      </c>
      <c r="I82" s="28" t="str">
        <f t="shared" ref="I82:I97" si="5">CONCATENATE("`",LOWER(PROPER(C82)),"`  ",D82,,CONCATENATE(IF(LEN(E82)&gt;0," DEFAULT ",""),IF(LEN(E82)&gt;0," '",""),E82,IF(LEN(E82)&gt;0,"'","")),IF(G82="N"," NOT NULL ",""),IF(F82="Y"," AUTO_INCREMENT ",""),IF(LEN(H82)&gt;0,CONCATENATE(" COMMENT '",H82,"'"),""),",")</f>
        <v>`de_date`  Datetime NOT NULL  COMMENT '送货日期',</v>
      </c>
    </row>
    <row r="83" spans="2:9" s="3" customFormat="1" ht="30" customHeight="1">
      <c r="B83" s="13">
        <v>11</v>
      </c>
      <c r="C83" s="14" t="s">
        <v>716</v>
      </c>
      <c r="D83" s="19" t="s">
        <v>246</v>
      </c>
      <c r="E83" s="25">
        <v>1</v>
      </c>
      <c r="F83" s="25"/>
      <c r="G83" s="13" t="s">
        <v>223</v>
      </c>
      <c r="H83" s="14" t="s">
        <v>717</v>
      </c>
      <c r="I83" s="28" t="str">
        <f t="shared" si="5"/>
        <v>`de_stat`  Int(1) DEFAULT  '1' NOT NULL  COMMENT '订单状态:1-待发出;2-已发出;3已暂收',</v>
      </c>
    </row>
    <row r="84" spans="2:9" s="3" customFormat="1" ht="30" customHeight="1">
      <c r="B84" s="43">
        <v>12</v>
      </c>
      <c r="C84" s="14" t="s">
        <v>718</v>
      </c>
      <c r="D84" s="19" t="s">
        <v>246</v>
      </c>
      <c r="E84" s="25">
        <v>0</v>
      </c>
      <c r="F84" s="25"/>
      <c r="G84" s="25" t="s">
        <v>228</v>
      </c>
      <c r="H84" s="14" t="s">
        <v>719</v>
      </c>
      <c r="I84" s="28" t="str">
        <f t="shared" si="5"/>
        <v>`is_ele`  Int(1) DEFAULT  '0' COMMENT '是否物流;0-否;1-是',</v>
      </c>
    </row>
    <row r="85" spans="2:9" s="2" customFormat="1" ht="30" customHeight="1">
      <c r="B85" s="13">
        <v>12</v>
      </c>
      <c r="C85" s="14" t="s">
        <v>544</v>
      </c>
      <c r="D85" s="15" t="s">
        <v>246</v>
      </c>
      <c r="E85" s="13">
        <v>0</v>
      </c>
      <c r="F85" s="25"/>
      <c r="G85" s="13" t="s">
        <v>223</v>
      </c>
      <c r="H85" s="14" t="s">
        <v>545</v>
      </c>
      <c r="I85" s="26" t="str">
        <f t="shared" si="5"/>
        <v>`is_urgent`  Int(1) DEFAULT  '0' NOT NULL  COMMENT '是否加急;0-否;1-是',</v>
      </c>
    </row>
    <row r="86" spans="2:9" s="3" customFormat="1" ht="30" customHeight="1">
      <c r="B86" s="13">
        <v>13</v>
      </c>
      <c r="C86" s="14" t="s">
        <v>720</v>
      </c>
      <c r="D86" s="19" t="s">
        <v>249</v>
      </c>
      <c r="E86" s="25"/>
      <c r="F86" s="25"/>
      <c r="G86" s="25" t="s">
        <v>228</v>
      </c>
      <c r="H86" s="14" t="s">
        <v>721</v>
      </c>
      <c r="I86" s="28" t="str">
        <f t="shared" si="5"/>
        <v>`logistics_name`  Varchar(500) COMMENT '物流公司名称',</v>
      </c>
    </row>
    <row r="87" spans="2:9" s="3" customFormat="1" ht="30" customHeight="1">
      <c r="B87" s="43">
        <v>14</v>
      </c>
      <c r="C87" s="14" t="s">
        <v>722</v>
      </c>
      <c r="D87" s="19" t="s">
        <v>249</v>
      </c>
      <c r="E87" s="25"/>
      <c r="F87" s="25"/>
      <c r="G87" s="25" t="s">
        <v>228</v>
      </c>
      <c r="H87" s="14" t="s">
        <v>723</v>
      </c>
      <c r="I87" s="28" t="str">
        <f t="shared" si="5"/>
        <v>`ele_no`  Varchar(500) COMMENT '快递单号',</v>
      </c>
    </row>
    <row r="88" spans="2:9" s="3" customFormat="1" ht="30" customHeight="1">
      <c r="B88" s="13">
        <v>15</v>
      </c>
      <c r="C88" s="14" t="s">
        <v>248</v>
      </c>
      <c r="D88" s="19" t="s">
        <v>249</v>
      </c>
      <c r="E88" s="25"/>
      <c r="F88" s="25"/>
      <c r="G88" s="25" t="s">
        <v>228</v>
      </c>
      <c r="H88" s="14" t="s">
        <v>28</v>
      </c>
      <c r="I88" s="28" t="str">
        <f t="shared" si="5"/>
        <v>`remark`  Varchar(500) COMMENT '备注',</v>
      </c>
    </row>
    <row r="89" spans="2:9" s="3" customFormat="1" ht="30" customHeight="1">
      <c r="B89" s="43">
        <v>16</v>
      </c>
      <c r="C89" s="14" t="s">
        <v>250</v>
      </c>
      <c r="D89" s="19" t="s">
        <v>236</v>
      </c>
      <c r="E89" s="25"/>
      <c r="F89" s="25"/>
      <c r="G89" s="25" t="s">
        <v>228</v>
      </c>
      <c r="H89" s="14" t="s">
        <v>251</v>
      </c>
      <c r="I89" s="28" t="str">
        <f t="shared" si="5"/>
        <v>`created_by_name`  Varchar(100) COMMENT '创建人名称',</v>
      </c>
    </row>
    <row r="90" spans="2:9" s="3" customFormat="1" ht="30" customHeight="1">
      <c r="B90" s="13">
        <v>17</v>
      </c>
      <c r="C90" s="14" t="s">
        <v>252</v>
      </c>
      <c r="D90" s="19" t="s">
        <v>236</v>
      </c>
      <c r="E90" s="25"/>
      <c r="F90" s="25"/>
      <c r="G90" s="25" t="s">
        <v>228</v>
      </c>
      <c r="H90" s="14" t="s">
        <v>253</v>
      </c>
      <c r="I90" s="28" t="str">
        <f t="shared" si="5"/>
        <v>`last_updated_by_name`  Varchar(100) COMMENT '更新人名称',</v>
      </c>
    </row>
    <row r="91" spans="2:9" s="3" customFormat="1" ht="30" customHeight="1">
      <c r="B91" s="43">
        <v>18</v>
      </c>
      <c r="C91" s="14" t="s">
        <v>254</v>
      </c>
      <c r="D91" s="19" t="s">
        <v>255</v>
      </c>
      <c r="E91" s="25"/>
      <c r="F91" s="25"/>
      <c r="G91" s="25" t="s">
        <v>228</v>
      </c>
      <c r="H91" s="14" t="s">
        <v>256</v>
      </c>
      <c r="I91" s="28" t="str">
        <f t="shared" si="5"/>
        <v>`creation_date`  Datetime COMMENT '创建时间',</v>
      </c>
    </row>
    <row r="92" spans="2:9" s="3" customFormat="1" ht="30" customHeight="1">
      <c r="B92" s="13">
        <v>19</v>
      </c>
      <c r="C92" s="14" t="s">
        <v>257</v>
      </c>
      <c r="D92" s="44" t="s">
        <v>222</v>
      </c>
      <c r="E92" s="25"/>
      <c r="F92" s="25"/>
      <c r="G92" s="25" t="s">
        <v>228</v>
      </c>
      <c r="H92" s="14" t="s">
        <v>258</v>
      </c>
      <c r="I92" s="28" t="str">
        <f t="shared" si="5"/>
        <v>`created_by`  bigint(20) COMMENT '创建人',</v>
      </c>
    </row>
    <row r="93" spans="2:9" s="3" customFormat="1" ht="30" customHeight="1">
      <c r="B93" s="43">
        <v>20</v>
      </c>
      <c r="C93" s="14" t="s">
        <v>259</v>
      </c>
      <c r="D93" s="19" t="s">
        <v>255</v>
      </c>
      <c r="E93" s="25"/>
      <c r="F93" s="25"/>
      <c r="G93" s="25" t="s">
        <v>228</v>
      </c>
      <c r="H93" s="14" t="s">
        <v>260</v>
      </c>
      <c r="I93" s="28" t="str">
        <f t="shared" si="5"/>
        <v>`last_update_date`  Datetime COMMENT '更新时间',</v>
      </c>
    </row>
    <row r="94" spans="2:9" s="3" customFormat="1" ht="30" customHeight="1">
      <c r="B94" s="13">
        <v>21</v>
      </c>
      <c r="C94" s="14" t="s">
        <v>261</v>
      </c>
      <c r="D94" s="44" t="s">
        <v>222</v>
      </c>
      <c r="E94" s="25"/>
      <c r="F94" s="25"/>
      <c r="G94" s="25" t="s">
        <v>228</v>
      </c>
      <c r="H94" s="14" t="s">
        <v>262</v>
      </c>
      <c r="I94" s="28" t="str">
        <f t="shared" si="5"/>
        <v>`last_updated_by`  bigint(20) COMMENT '更新人',</v>
      </c>
    </row>
    <row r="95" spans="2:9" s="3" customFormat="1" ht="30" customHeight="1">
      <c r="B95" s="43">
        <v>22</v>
      </c>
      <c r="C95" s="14" t="s">
        <v>263</v>
      </c>
      <c r="D95" s="44" t="s">
        <v>222</v>
      </c>
      <c r="E95" s="25"/>
      <c r="F95" s="25"/>
      <c r="G95" s="25" t="s">
        <v>228</v>
      </c>
      <c r="H95" s="14" t="s">
        <v>264</v>
      </c>
      <c r="I95" s="28" t="str">
        <f t="shared" si="5"/>
        <v>`last_update_login`  bigint(20) COMMENT '最后登录人',</v>
      </c>
    </row>
    <row r="96" spans="2:9" s="3" customFormat="1" ht="30" customHeight="1">
      <c r="B96" s="13">
        <v>23</v>
      </c>
      <c r="C96" s="14" t="s">
        <v>265</v>
      </c>
      <c r="D96" s="19" t="s">
        <v>241</v>
      </c>
      <c r="E96" s="25"/>
      <c r="F96" s="25">
        <v>0</v>
      </c>
      <c r="G96" s="25" t="s">
        <v>228</v>
      </c>
      <c r="H96" s="14" t="s">
        <v>266</v>
      </c>
      <c r="I96" s="28" t="str">
        <f t="shared" si="5"/>
        <v>`delete_flag`  Int(10) COMMENT '删除标志:0-否-NO;1-是-YES',</v>
      </c>
    </row>
    <row r="97" spans="2:9" s="3" customFormat="1" ht="30" customHeight="1">
      <c r="B97" s="43">
        <v>24</v>
      </c>
      <c r="C97" s="14" t="s">
        <v>267</v>
      </c>
      <c r="D97" s="19" t="s">
        <v>241</v>
      </c>
      <c r="E97" s="25"/>
      <c r="F97" s="25">
        <v>1</v>
      </c>
      <c r="G97" s="25" t="s">
        <v>228</v>
      </c>
      <c r="H97" s="14" t="s">
        <v>268</v>
      </c>
      <c r="I97" s="28" t="str">
        <f t="shared" si="5"/>
        <v>`version_num`  Int(10) COMMENT '版本号',</v>
      </c>
    </row>
    <row r="98" spans="2:9" ht="30" customHeight="1">
      <c r="B98" s="137"/>
      <c r="C98" s="138"/>
      <c r="D98" s="138"/>
      <c r="E98" s="138"/>
      <c r="F98" s="138"/>
      <c r="G98" s="138"/>
      <c r="H98" s="139"/>
      <c r="I98" s="19" t="str">
        <f>LOWER(CONCATENATE(IF(F75="Y",CONCATENATE(" Primary Key  (`",C75,"`)")," "),CONCATENATE(")ENGINE=INNODB AUTO_INCREMENT=9 DEFAULT CHARSET=utf8"," COMMENT='",MID(C71,FIND("|",C71)+1,LEN(C71)),"';")))</f>
        <v xml:space="preserve"> primary key  (`id`))engine=innodb auto_increment=9 default charset=utf8 comment='送货单';</v>
      </c>
    </row>
    <row r="99" spans="2:9" ht="30" customHeight="1">
      <c r="B99" s="134" t="s">
        <v>269</v>
      </c>
      <c r="C99" s="14"/>
      <c r="D99" s="47"/>
      <c r="E99" s="48"/>
      <c r="F99" s="46"/>
      <c r="G99" s="46"/>
      <c r="H99" s="47"/>
      <c r="I99" s="57"/>
    </row>
    <row r="100" spans="2:9" ht="30" customHeight="1">
      <c r="B100" s="135"/>
      <c r="C100" s="14"/>
      <c r="D100" s="48"/>
      <c r="E100" s="48"/>
      <c r="F100" s="48"/>
      <c r="G100" s="48"/>
      <c r="H100" s="48"/>
      <c r="I100" s="57"/>
    </row>
    <row r="101" spans="2:9" ht="30" customHeight="1">
      <c r="B101" s="135"/>
      <c r="C101" s="14"/>
      <c r="D101" s="48"/>
      <c r="E101" s="48"/>
      <c r="F101" s="48"/>
      <c r="G101" s="48"/>
      <c r="H101" s="48"/>
      <c r="I101" s="57"/>
    </row>
    <row r="102" spans="2:9" ht="30" customHeight="1">
      <c r="B102" s="136"/>
      <c r="C102" s="14"/>
      <c r="D102" s="48"/>
      <c r="E102" s="48"/>
      <c r="F102" s="48"/>
      <c r="G102" s="48"/>
      <c r="H102" s="48"/>
      <c r="I102" s="57"/>
    </row>
    <row r="103" spans="2:9" ht="30" customHeight="1"/>
    <row r="104" spans="2:9" s="2" customFormat="1" ht="30" customHeight="1">
      <c r="B104" s="49" t="s">
        <v>25</v>
      </c>
      <c r="C104" s="39" t="s">
        <v>724</v>
      </c>
      <c r="D104" s="50"/>
      <c r="E104" s="50"/>
      <c r="F104" s="50"/>
      <c r="G104" s="50"/>
      <c r="H104" s="50"/>
      <c r="I104" s="51" t="s">
        <v>214</v>
      </c>
    </row>
    <row r="105" spans="2:9" s="2" customFormat="1" ht="30" customHeight="1">
      <c r="B105" s="51" t="s">
        <v>23</v>
      </c>
      <c r="C105" s="52" t="s">
        <v>215</v>
      </c>
      <c r="D105" s="51" t="s">
        <v>216</v>
      </c>
      <c r="E105" s="51" t="s">
        <v>217</v>
      </c>
      <c r="F105" s="51" t="s">
        <v>218</v>
      </c>
      <c r="G105" s="51" t="s">
        <v>219</v>
      </c>
      <c r="H105" s="52" t="s">
        <v>220</v>
      </c>
      <c r="I105" s="15" t="str">
        <f>LOWER(CONCATENATE("Create Table  `",MID(C104,1,FIND("|",C104)-1),"` ("))</f>
        <v>create table  `scm_dm_delivery_item` (</v>
      </c>
    </row>
    <row r="106" spans="2:9" s="2" customFormat="1" ht="30" customHeight="1">
      <c r="B106" s="13">
        <v>1</v>
      </c>
      <c r="C106" s="14" t="s">
        <v>221</v>
      </c>
      <c r="D106" s="15" t="s">
        <v>222</v>
      </c>
      <c r="E106" s="13">
        <v>0</v>
      </c>
      <c r="F106" s="13"/>
      <c r="G106" s="13" t="s">
        <v>223</v>
      </c>
      <c r="H106" s="14" t="s">
        <v>224</v>
      </c>
      <c r="I106" s="26" t="str">
        <f t="shared" ref="I106:I148" si="6">CONCATENATE("`",LOWER(PROPER(C106)),"`  ",D106,,CONCATENATE(IF(LEN(E106)&gt;0," DEFAULT ",""),IF(LEN(E106)&gt;0," '",""),E106,IF(LEN(E106)&gt;0,"'","")),IF(G106="N"," NOT NULL ",""),IF(F106="Y"," AUTO_INCREMENT ",""),IF(LEN(H106)&gt;0,CONCATENATE(" COMMENT '",H106,"'"),""),",")</f>
        <v>`tenant_p_id`  bigint(20) DEFAULT  '0' NOT NULL  COMMENT '关联组织ID，默认为0',</v>
      </c>
    </row>
    <row r="107" spans="2:9" s="2" customFormat="1" ht="30" customHeight="1">
      <c r="B107" s="13">
        <v>2</v>
      </c>
      <c r="C107" s="16" t="s">
        <v>225</v>
      </c>
      <c r="D107" s="15" t="s">
        <v>222</v>
      </c>
      <c r="E107" s="13"/>
      <c r="F107" s="13"/>
      <c r="G107" s="13" t="s">
        <v>223</v>
      </c>
      <c r="H107" s="16" t="s">
        <v>226</v>
      </c>
      <c r="I107" s="26" t="str">
        <f t="shared" si="6"/>
        <v>`tenant_id`  bigint(20) NOT NULL  COMMENT '组织ID',</v>
      </c>
    </row>
    <row r="108" spans="2:9" s="2" customFormat="1" ht="30" customHeight="1">
      <c r="B108" s="13">
        <v>3</v>
      </c>
      <c r="C108" s="14" t="s">
        <v>725</v>
      </c>
      <c r="D108" s="15" t="s">
        <v>222</v>
      </c>
      <c r="E108" s="13"/>
      <c r="F108" s="13"/>
      <c r="G108" s="13" t="s">
        <v>223</v>
      </c>
      <c r="H108" s="30" t="s">
        <v>726</v>
      </c>
      <c r="I108" s="26" t="str">
        <f t="shared" si="6"/>
        <v>`de_id`  bigint(20) NOT NULL  COMMENT '送货单id:来源于:scm_dm_delivery.id',</v>
      </c>
    </row>
    <row r="109" spans="2:9" s="2" customFormat="1" ht="30" customHeight="1">
      <c r="B109" s="13">
        <v>4</v>
      </c>
      <c r="C109" s="14" t="s">
        <v>656</v>
      </c>
      <c r="D109" s="15" t="s">
        <v>222</v>
      </c>
      <c r="E109" s="13"/>
      <c r="F109" s="13"/>
      <c r="G109" s="13" t="s">
        <v>223</v>
      </c>
      <c r="H109" s="30" t="s">
        <v>702</v>
      </c>
      <c r="I109" s="26" t="str">
        <f t="shared" si="6"/>
        <v>`sale_id`  bigint(20) NOT NULL  COMMENT '销售订单id:来源于:scm_order_sale.id',</v>
      </c>
    </row>
    <row r="110" spans="2:9" s="2" customFormat="1" ht="30" customHeight="1">
      <c r="B110" s="13">
        <v>5</v>
      </c>
      <c r="C110" s="14" t="s">
        <v>650</v>
      </c>
      <c r="D110" s="15" t="s">
        <v>231</v>
      </c>
      <c r="E110" s="13"/>
      <c r="F110" s="13"/>
      <c r="G110" s="13" t="s">
        <v>223</v>
      </c>
      <c r="H110" s="30" t="s">
        <v>703</v>
      </c>
      <c r="I110" s="26" t="str">
        <f t="shared" si="6"/>
        <v>`sale_no`  Varchar(50) NOT NULL  COMMENT '销售订单编码:来源于:scm_order_sale.sale_no',</v>
      </c>
    </row>
    <row r="111" spans="2:9" s="2" customFormat="1" ht="30" customHeight="1">
      <c r="B111" s="13">
        <v>6</v>
      </c>
      <c r="C111" s="14" t="s">
        <v>704</v>
      </c>
      <c r="D111" s="15" t="s">
        <v>222</v>
      </c>
      <c r="E111" s="13"/>
      <c r="F111" s="13"/>
      <c r="G111" s="13" t="s">
        <v>223</v>
      </c>
      <c r="H111" s="30" t="s">
        <v>705</v>
      </c>
      <c r="I111" s="26" t="str">
        <f t="shared" si="6"/>
        <v>`sale_item_id`  bigint(20) NOT NULL  COMMENT '销售订单料品id:来源于:scm_order_sale_item.id',</v>
      </c>
    </row>
    <row r="112" spans="2:9" s="2" customFormat="1" ht="30" customHeight="1">
      <c r="B112" s="13">
        <v>7</v>
      </c>
      <c r="C112" s="16" t="s">
        <v>227</v>
      </c>
      <c r="D112" s="15" t="s">
        <v>222</v>
      </c>
      <c r="E112" s="13"/>
      <c r="F112" s="13" t="s">
        <v>228</v>
      </c>
      <c r="G112" s="13" t="s">
        <v>223</v>
      </c>
      <c r="H112" s="14" t="s">
        <v>505</v>
      </c>
      <c r="I112" s="26" t="str">
        <f t="shared" si="6"/>
        <v>`id`  bigint(20) NOT NULL  AUTO_INCREMENT  COMMENT '主键ID',</v>
      </c>
    </row>
    <row r="113" spans="2:9" s="2" customFormat="1" ht="30" customHeight="1">
      <c r="B113" s="13">
        <v>8</v>
      </c>
      <c r="C113" s="14" t="s">
        <v>442</v>
      </c>
      <c r="D113" s="15" t="s">
        <v>222</v>
      </c>
      <c r="E113" s="13"/>
      <c r="F113" s="13"/>
      <c r="G113" s="13" t="s">
        <v>223</v>
      </c>
      <c r="H113" s="30" t="s">
        <v>443</v>
      </c>
      <c r="I113" s="26" t="str">
        <f t="shared" si="6"/>
        <v>`goods_id`  bigint(20) NOT NULL  COMMENT '料品id:来源于:scm_bas_goods.id',</v>
      </c>
    </row>
    <row r="114" spans="2:9" s="2" customFormat="1" ht="30" customHeight="1">
      <c r="B114" s="13">
        <v>9</v>
      </c>
      <c r="C114" s="14" t="s">
        <v>233</v>
      </c>
      <c r="D114" s="15" t="s">
        <v>231</v>
      </c>
      <c r="E114" s="13"/>
      <c r="F114" s="13"/>
      <c r="G114" s="13" t="s">
        <v>223</v>
      </c>
      <c r="H114" s="30" t="s">
        <v>444</v>
      </c>
      <c r="I114" s="26" t="str">
        <f t="shared" si="6"/>
        <v>`goods_erp_code`  Varchar(50) NOT NULL  COMMENT '冗余字段-料品ERP品号:来源于:scm_bas_goods.goods_erp_code',</v>
      </c>
    </row>
    <row r="115" spans="2:9" s="2" customFormat="1" ht="30" customHeight="1">
      <c r="B115" s="13">
        <v>10</v>
      </c>
      <c r="C115" s="14" t="s">
        <v>230</v>
      </c>
      <c r="D115" s="15" t="s">
        <v>231</v>
      </c>
      <c r="E115" s="13"/>
      <c r="F115" s="13"/>
      <c r="G115" s="13" t="s">
        <v>223</v>
      </c>
      <c r="H115" s="30" t="s">
        <v>445</v>
      </c>
      <c r="I115" s="26" t="str">
        <f t="shared" si="6"/>
        <v>`goods_code`  Varchar(50) NOT NULL  COMMENT '冗余字段-料品供应商品号:来源于:scm_bas_goods.goods_code',</v>
      </c>
    </row>
    <row r="116" spans="2:9" s="2" customFormat="1" ht="30" customHeight="1">
      <c r="B116" s="13">
        <v>11</v>
      </c>
      <c r="C116" s="14" t="s">
        <v>235</v>
      </c>
      <c r="D116" s="19" t="s">
        <v>236</v>
      </c>
      <c r="E116" s="13"/>
      <c r="F116" s="13"/>
      <c r="G116" s="13" t="s">
        <v>223</v>
      </c>
      <c r="H116" s="30" t="s">
        <v>446</v>
      </c>
      <c r="I116" s="26" t="str">
        <f t="shared" si="6"/>
        <v>`goods_name`  Varchar(100) NOT NULL  COMMENT '冗余字段-料品供应商品名:来源于:scm_bas_goods.goods_name',</v>
      </c>
    </row>
    <row r="117" spans="2:9" s="2" customFormat="1" ht="30" customHeight="1">
      <c r="B117" s="13">
        <v>12</v>
      </c>
      <c r="C117" s="14" t="s">
        <v>238</v>
      </c>
      <c r="D117" s="19" t="s">
        <v>236</v>
      </c>
      <c r="E117" s="13"/>
      <c r="F117" s="13"/>
      <c r="G117" s="13" t="s">
        <v>223</v>
      </c>
      <c r="H117" s="30" t="s">
        <v>447</v>
      </c>
      <c r="I117" s="26" t="str">
        <f t="shared" si="6"/>
        <v>`goods_model`  Varchar(100) NOT NULL  COMMENT '冗余字段-料品供应商品号:来源于:scm_bas_goods.goods_model',</v>
      </c>
    </row>
    <row r="118" spans="2:9" s="2" customFormat="1" ht="30" customHeight="1">
      <c r="B118" s="13">
        <v>13</v>
      </c>
      <c r="C118" s="14" t="s">
        <v>448</v>
      </c>
      <c r="D118" s="15" t="s">
        <v>222</v>
      </c>
      <c r="E118" s="13"/>
      <c r="F118" s="13"/>
      <c r="G118" s="13" t="s">
        <v>223</v>
      </c>
      <c r="H118" s="14" t="s">
        <v>449</v>
      </c>
      <c r="I118" s="26" t="str">
        <f t="shared" si="6"/>
        <v>`uom_id`  bigint(20) NOT NULL  COMMENT '计量单位ID;来源于scm_bas_uom.id',</v>
      </c>
    </row>
    <row r="119" spans="2:9" s="2" customFormat="1" ht="30" customHeight="1">
      <c r="B119" s="13">
        <v>14</v>
      </c>
      <c r="C119" s="14" t="s">
        <v>276</v>
      </c>
      <c r="D119" s="15" t="s">
        <v>231</v>
      </c>
      <c r="E119" s="13"/>
      <c r="F119" s="13"/>
      <c r="G119" s="13" t="s">
        <v>223</v>
      </c>
      <c r="H119" s="14" t="s">
        <v>450</v>
      </c>
      <c r="I119" s="26" t="str">
        <f t="shared" si="6"/>
        <v>`uom_name`  Varchar(50) NOT NULL  COMMENT '冗余字段-计量单位名称;来源于scm_bas_uom.uom_name',</v>
      </c>
    </row>
    <row r="120" spans="2:9" s="2" customFormat="1" ht="30" customHeight="1">
      <c r="B120" s="13">
        <v>15</v>
      </c>
      <c r="C120" s="14" t="s">
        <v>351</v>
      </c>
      <c r="D120" s="15" t="s">
        <v>222</v>
      </c>
      <c r="E120" s="13"/>
      <c r="F120" s="13"/>
      <c r="G120" s="13" t="s">
        <v>223</v>
      </c>
      <c r="H120" s="14" t="s">
        <v>727</v>
      </c>
      <c r="I120" s="26" t="str">
        <f t="shared" si="6"/>
        <v>`rate_id`  bigint(20) NOT NULL  COMMENT '税率ID;来源于scm_bas_rate.id',</v>
      </c>
    </row>
    <row r="121" spans="2:9" s="2" customFormat="1" ht="30" customHeight="1">
      <c r="B121" s="13">
        <v>16</v>
      </c>
      <c r="C121" s="14" t="s">
        <v>286</v>
      </c>
      <c r="D121" s="15" t="s">
        <v>231</v>
      </c>
      <c r="E121" s="13"/>
      <c r="F121" s="13"/>
      <c r="G121" s="13" t="s">
        <v>223</v>
      </c>
      <c r="H121" s="14" t="s">
        <v>353</v>
      </c>
      <c r="I121" s="26" t="str">
        <f t="shared" si="6"/>
        <v>`rate_name`  Varchar(50) NOT NULL  COMMENT '冗余字段-税率名称;来源于scm_bas_rate.rate_name',</v>
      </c>
    </row>
    <row r="122" spans="2:9" s="2" customFormat="1" ht="30" customHeight="1">
      <c r="B122" s="13">
        <v>17</v>
      </c>
      <c r="C122" s="14" t="s">
        <v>288</v>
      </c>
      <c r="D122" s="44" t="s">
        <v>354</v>
      </c>
      <c r="E122" s="13"/>
      <c r="F122" s="13"/>
      <c r="G122" s="13" t="s">
        <v>223</v>
      </c>
      <c r="H122" s="14" t="s">
        <v>452</v>
      </c>
      <c r="I122" s="26" t="str">
        <f t="shared" si="6"/>
        <v>`rate_val`  bigint(20,6) NOT NULL  COMMENT '冗余字段-税率名称;来源于scm_bas_rate.rate_val',</v>
      </c>
    </row>
    <row r="123" spans="2:9" s="2" customFormat="1" ht="30" customHeight="1">
      <c r="B123" s="13">
        <v>18</v>
      </c>
      <c r="C123" s="14" t="s">
        <v>348</v>
      </c>
      <c r="D123" s="15" t="s">
        <v>222</v>
      </c>
      <c r="E123" s="13"/>
      <c r="F123" s="13"/>
      <c r="G123" s="13" t="s">
        <v>223</v>
      </c>
      <c r="H123" s="14" t="s">
        <v>728</v>
      </c>
      <c r="I123" s="26" t="str">
        <f t="shared" si="6"/>
        <v>`currency_id`  bigint(20) NOT NULL  COMMENT '币别ID;来源于scm_bas_currency.id',</v>
      </c>
    </row>
    <row r="124" spans="2:9" s="2" customFormat="1" ht="30" customHeight="1">
      <c r="B124" s="13">
        <v>19</v>
      </c>
      <c r="C124" s="14" t="s">
        <v>315</v>
      </c>
      <c r="D124" s="15" t="s">
        <v>231</v>
      </c>
      <c r="E124" s="13"/>
      <c r="F124" s="13"/>
      <c r="G124" s="13" t="s">
        <v>223</v>
      </c>
      <c r="H124" s="14" t="s">
        <v>454</v>
      </c>
      <c r="I124" s="26" t="str">
        <f t="shared" si="6"/>
        <v>`currency_name`  Varchar(50) NOT NULL  COMMENT '冗余字段-币别名称;来源于scm_bas_currency.currency_name',</v>
      </c>
    </row>
    <row r="125" spans="2:9" s="2" customFormat="1" ht="30" customHeight="1">
      <c r="B125" s="13">
        <v>20</v>
      </c>
      <c r="C125" s="14" t="s">
        <v>519</v>
      </c>
      <c r="D125" s="19" t="s">
        <v>246</v>
      </c>
      <c r="E125" s="13">
        <v>0</v>
      </c>
      <c r="F125" s="13"/>
      <c r="G125" s="13" t="s">
        <v>223</v>
      </c>
      <c r="H125" s="14" t="s">
        <v>520</v>
      </c>
      <c r="I125" s="26" t="str">
        <f t="shared" si="6"/>
        <v>`taxes_type`  Int(1) DEFAULT  '0' NOT NULL  COMMENT '税种类型;0-无;1-应税内含;2-应税外加',</v>
      </c>
    </row>
    <row r="126" spans="2:9" s="2" customFormat="1" ht="30" customHeight="1">
      <c r="B126" s="13">
        <v>21</v>
      </c>
      <c r="C126" s="14" t="s">
        <v>358</v>
      </c>
      <c r="D126" s="19" t="s">
        <v>246</v>
      </c>
      <c r="E126" s="25"/>
      <c r="F126" s="25"/>
      <c r="G126" s="13" t="s">
        <v>223</v>
      </c>
      <c r="H126" s="14" t="s">
        <v>729</v>
      </c>
      <c r="I126" s="26" t="str">
        <f t="shared" si="6"/>
        <v>`invoice_type`  Int(1) NOT NULL  COMMENT '冗余字段发票类型;1-增值税专用发票;2-普通发票;3-专业发票',</v>
      </c>
    </row>
    <row r="127" spans="2:9" s="2" customFormat="1" ht="30" customHeight="1">
      <c r="B127" s="13">
        <v>22</v>
      </c>
      <c r="C127" s="14" t="s">
        <v>521</v>
      </c>
      <c r="D127" s="44" t="s">
        <v>354</v>
      </c>
      <c r="E127" s="25"/>
      <c r="F127" s="25"/>
      <c r="G127" s="13" t="s">
        <v>223</v>
      </c>
      <c r="H127" s="14" t="s">
        <v>730</v>
      </c>
      <c r="I127" s="26" t="str">
        <f t="shared" si="6"/>
        <v>`gst_price`  bigint(20,6) NOT NULL  COMMENT '冗余字段含税单价',</v>
      </c>
    </row>
    <row r="128" spans="2:9" s="2" customFormat="1" ht="30" customHeight="1">
      <c r="B128" s="13">
        <v>23</v>
      </c>
      <c r="C128" s="14" t="s">
        <v>523</v>
      </c>
      <c r="D128" s="44" t="s">
        <v>354</v>
      </c>
      <c r="E128" s="25"/>
      <c r="F128" s="25"/>
      <c r="G128" s="13" t="s">
        <v>223</v>
      </c>
      <c r="H128" s="14" t="s">
        <v>524</v>
      </c>
      <c r="I128" s="26" t="str">
        <f t="shared" ref="I128:I132" si="7">CONCATENATE("`",LOWER(PROPER(C128)),"`  ",D128,,CONCATENATE(IF(LEN(E128)&gt;0," DEFAULT ",""),IF(LEN(E128)&gt;0," '",""),E128,IF(LEN(E128)&gt;0,"'","")),IF(G128="N"," NOT NULL ",""),IF(F128="Y"," AUTO_INCREMENT ",""),IF(LEN(H128)&gt;0,CONCATENATE(" COMMENT '",H128,"'"),""),",")</f>
        <v>`tax_price`  bigint(20,6) NOT NULL  COMMENT '不含税单价',</v>
      </c>
    </row>
    <row r="129" spans="2:9" s="2" customFormat="1" ht="30" customHeight="1">
      <c r="B129" s="13">
        <v>24</v>
      </c>
      <c r="C129" s="14" t="s">
        <v>731</v>
      </c>
      <c r="D129" s="44" t="s">
        <v>354</v>
      </c>
      <c r="E129" s="25"/>
      <c r="F129" s="25"/>
      <c r="G129" s="13" t="s">
        <v>223</v>
      </c>
      <c r="H129" s="14" t="s">
        <v>732</v>
      </c>
      <c r="I129" s="26" t="str">
        <f t="shared" si="7"/>
        <v>`dev_num`  bigint(20,6) NOT NULL  COMMENT '送货数量',</v>
      </c>
    </row>
    <row r="130" spans="2:9" s="2" customFormat="1" ht="30" customHeight="1">
      <c r="B130" s="13">
        <v>25</v>
      </c>
      <c r="C130" s="14" t="s">
        <v>733</v>
      </c>
      <c r="D130" s="44" t="s">
        <v>354</v>
      </c>
      <c r="E130" s="25">
        <v>0</v>
      </c>
      <c r="F130" s="25"/>
      <c r="G130" s="13" t="s">
        <v>223</v>
      </c>
      <c r="H130" s="14" t="s">
        <v>734</v>
      </c>
      <c r="I130" s="26" t="str">
        <f t="shared" si="7"/>
        <v>`tem_num`  bigint(20,6) DEFAULT  '0' NOT NULL  COMMENT '暂收数量',</v>
      </c>
    </row>
    <row r="131" spans="2:9" s="2" customFormat="1" ht="30" customHeight="1">
      <c r="B131" s="13">
        <v>26</v>
      </c>
      <c r="C131" s="14" t="s">
        <v>735</v>
      </c>
      <c r="D131" s="44" t="s">
        <v>354</v>
      </c>
      <c r="E131" s="25">
        <v>0</v>
      </c>
      <c r="F131" s="25"/>
      <c r="G131" s="13" t="s">
        <v>223</v>
      </c>
      <c r="H131" s="14" t="s">
        <v>736</v>
      </c>
      <c r="I131" s="26" t="str">
        <f t="shared" si="7"/>
        <v>`un_num`  bigint(20,6) DEFAULT  '0' NOT NULL  COMMENT '未收数量',</v>
      </c>
    </row>
    <row r="132" spans="2:9" s="2" customFormat="1" ht="30" customHeight="1">
      <c r="B132" s="13">
        <v>27</v>
      </c>
      <c r="C132" s="14" t="s">
        <v>737</v>
      </c>
      <c r="D132" s="44" t="s">
        <v>354</v>
      </c>
      <c r="E132" s="25">
        <v>0</v>
      </c>
      <c r="F132" s="25"/>
      <c r="G132" s="13" t="s">
        <v>223</v>
      </c>
      <c r="H132" s="14" t="s">
        <v>738</v>
      </c>
      <c r="I132" s="26" t="str">
        <f t="shared" si="7"/>
        <v>`inv_num`  bigint(20,6) DEFAULT  '0' NOT NULL  COMMENT '验收已入库数量',</v>
      </c>
    </row>
    <row r="133" spans="2:9" s="2" customFormat="1" ht="30" customHeight="1">
      <c r="B133" s="13">
        <v>28</v>
      </c>
      <c r="C133" s="14" t="s">
        <v>739</v>
      </c>
      <c r="D133" s="44" t="s">
        <v>354</v>
      </c>
      <c r="E133" s="25">
        <v>0</v>
      </c>
      <c r="F133" s="25"/>
      <c r="G133" s="13" t="s">
        <v>223</v>
      </c>
      <c r="H133" s="14" t="s">
        <v>740</v>
      </c>
      <c r="I133" s="26" t="str">
        <f t="shared" si="6"/>
        <v>`un_inv_num`  bigint(20,6) DEFAULT  '0' NOT NULL  COMMENT '未验收数量',</v>
      </c>
    </row>
    <row r="134" spans="2:9" s="3" customFormat="1" ht="30" customHeight="1">
      <c r="B134" s="13">
        <v>29</v>
      </c>
      <c r="C134" s="14" t="s">
        <v>466</v>
      </c>
      <c r="D134" s="19" t="s">
        <v>246</v>
      </c>
      <c r="E134" s="25">
        <v>0</v>
      </c>
      <c r="F134" s="25"/>
      <c r="G134" s="25" t="s">
        <v>223</v>
      </c>
      <c r="H134" s="14" t="s">
        <v>467</v>
      </c>
      <c r="I134" s="28" t="str">
        <f t="shared" si="6"/>
        <v>`barcode_type`  Int(1) DEFAULT  '0' NOT NULL  COMMENT '条码控制;0-无设置;1-采购订单生成;2-送货单生成',</v>
      </c>
    </row>
    <row r="135" spans="2:9" s="3" customFormat="1" ht="30" customHeight="1">
      <c r="B135" s="13">
        <v>30</v>
      </c>
      <c r="C135" s="14" t="s">
        <v>678</v>
      </c>
      <c r="D135" s="19" t="s">
        <v>328</v>
      </c>
      <c r="E135" s="25"/>
      <c r="F135" s="25"/>
      <c r="G135" s="25" t="s">
        <v>228</v>
      </c>
      <c r="H135" s="14" t="s">
        <v>741</v>
      </c>
      <c r="I135" s="28" t="str">
        <f t="shared" si="6"/>
        <v>`doc_name`  Varchar(200) COMMENT '文档名称',</v>
      </c>
    </row>
    <row r="136" spans="2:9" s="3" customFormat="1" ht="30" customHeight="1">
      <c r="B136" s="13">
        <v>31</v>
      </c>
      <c r="C136" s="14" t="s">
        <v>680</v>
      </c>
      <c r="D136" s="19" t="s">
        <v>249</v>
      </c>
      <c r="E136" s="25"/>
      <c r="F136" s="25"/>
      <c r="G136" s="25" t="s">
        <v>228</v>
      </c>
      <c r="H136" s="14" t="s">
        <v>742</v>
      </c>
      <c r="I136" s="28" t="str">
        <f t="shared" si="6"/>
        <v>`doc_url`  Varchar(500) COMMENT '文档URL',</v>
      </c>
    </row>
    <row r="137" spans="2:9" s="2" customFormat="1" ht="30" customHeight="1">
      <c r="B137" s="13">
        <v>32</v>
      </c>
      <c r="C137" s="14" t="s">
        <v>712</v>
      </c>
      <c r="D137" s="19" t="s">
        <v>246</v>
      </c>
      <c r="E137" s="13">
        <v>0</v>
      </c>
      <c r="F137" s="13"/>
      <c r="G137" s="13" t="s">
        <v>228</v>
      </c>
      <c r="H137" s="14" t="s">
        <v>743</v>
      </c>
      <c r="I137" s="26" t="str">
        <f t="shared" si="6"/>
        <v>`is_print`  Int(1) DEFAULT  '0' COMMENT '条码是否已打印;0-否;1-是',</v>
      </c>
    </row>
    <row r="138" spans="2:9" s="2" customFormat="1" ht="30" customHeight="1">
      <c r="B138" s="13">
        <v>33</v>
      </c>
      <c r="C138" s="14" t="s">
        <v>744</v>
      </c>
      <c r="D138" s="19" t="s">
        <v>241</v>
      </c>
      <c r="E138" s="13">
        <v>0</v>
      </c>
      <c r="F138" s="13"/>
      <c r="G138" s="13" t="s">
        <v>228</v>
      </c>
      <c r="H138" s="14" t="s">
        <v>745</v>
      </c>
      <c r="I138" s="26" t="str">
        <f t="shared" si="6"/>
        <v>`print_count`  Int(10) DEFAULT  '0' COMMENT '条码打印次数',</v>
      </c>
    </row>
    <row r="139" spans="2:9" s="2" customFormat="1" ht="30" customHeight="1">
      <c r="B139" s="13">
        <v>34</v>
      </c>
      <c r="C139" s="14" t="s">
        <v>248</v>
      </c>
      <c r="D139" s="15" t="s">
        <v>249</v>
      </c>
      <c r="E139" s="13"/>
      <c r="F139" s="13"/>
      <c r="G139" s="13" t="s">
        <v>228</v>
      </c>
      <c r="H139" s="14" t="s">
        <v>28</v>
      </c>
      <c r="I139" s="26" t="str">
        <f t="shared" si="6"/>
        <v>`remark`  Varchar(500) COMMENT '备注',</v>
      </c>
    </row>
    <row r="140" spans="2:9" s="3" customFormat="1" ht="30" customHeight="1">
      <c r="B140" s="13">
        <v>35</v>
      </c>
      <c r="C140" s="14" t="s">
        <v>250</v>
      </c>
      <c r="D140" s="19" t="s">
        <v>236</v>
      </c>
      <c r="E140" s="25"/>
      <c r="F140" s="25"/>
      <c r="G140" s="25" t="s">
        <v>228</v>
      </c>
      <c r="H140" s="14" t="s">
        <v>251</v>
      </c>
      <c r="I140" s="28" t="str">
        <f t="shared" si="6"/>
        <v>`created_by_name`  Varchar(100) COMMENT '创建人名称',</v>
      </c>
    </row>
    <row r="141" spans="2:9" s="3" customFormat="1" ht="30" customHeight="1">
      <c r="B141" s="13">
        <v>36</v>
      </c>
      <c r="C141" s="14" t="s">
        <v>252</v>
      </c>
      <c r="D141" s="19" t="s">
        <v>236</v>
      </c>
      <c r="E141" s="25"/>
      <c r="F141" s="25"/>
      <c r="G141" s="25" t="s">
        <v>228</v>
      </c>
      <c r="H141" s="14" t="s">
        <v>253</v>
      </c>
      <c r="I141" s="28" t="str">
        <f t="shared" si="6"/>
        <v>`last_updated_by_name`  Varchar(100) COMMENT '更新人名称',</v>
      </c>
    </row>
    <row r="142" spans="2:9" s="2" customFormat="1" ht="30" customHeight="1">
      <c r="B142" s="13">
        <v>37</v>
      </c>
      <c r="C142" s="16" t="s">
        <v>254</v>
      </c>
      <c r="D142" s="15" t="s">
        <v>255</v>
      </c>
      <c r="E142" s="13"/>
      <c r="F142" s="13"/>
      <c r="G142" s="13" t="s">
        <v>228</v>
      </c>
      <c r="H142" s="16" t="s">
        <v>256</v>
      </c>
      <c r="I142" s="26" t="str">
        <f t="shared" si="6"/>
        <v>`creation_date`  Datetime COMMENT '创建时间',</v>
      </c>
    </row>
    <row r="143" spans="2:9" s="2" customFormat="1" ht="30" customHeight="1">
      <c r="B143" s="13">
        <v>38</v>
      </c>
      <c r="C143" s="16" t="s">
        <v>257</v>
      </c>
      <c r="D143" s="15" t="s">
        <v>222</v>
      </c>
      <c r="E143" s="13"/>
      <c r="F143" s="13"/>
      <c r="G143" s="13" t="s">
        <v>228</v>
      </c>
      <c r="H143" s="16" t="s">
        <v>258</v>
      </c>
      <c r="I143" s="26" t="str">
        <f t="shared" si="6"/>
        <v>`created_by`  bigint(20) COMMENT '创建人',</v>
      </c>
    </row>
    <row r="144" spans="2:9" s="2" customFormat="1" ht="30" customHeight="1">
      <c r="B144" s="13">
        <v>39</v>
      </c>
      <c r="C144" s="16" t="s">
        <v>259</v>
      </c>
      <c r="D144" s="15" t="s">
        <v>255</v>
      </c>
      <c r="E144" s="13"/>
      <c r="F144" s="13"/>
      <c r="G144" s="13" t="s">
        <v>228</v>
      </c>
      <c r="H144" s="16" t="s">
        <v>260</v>
      </c>
      <c r="I144" s="26" t="str">
        <f t="shared" si="6"/>
        <v>`last_update_date`  Datetime COMMENT '更新时间',</v>
      </c>
    </row>
    <row r="145" spans="2:9" s="2" customFormat="1" ht="30" customHeight="1">
      <c r="B145" s="13">
        <v>40</v>
      </c>
      <c r="C145" s="16" t="s">
        <v>261</v>
      </c>
      <c r="D145" s="15" t="s">
        <v>222</v>
      </c>
      <c r="E145" s="13"/>
      <c r="F145" s="13"/>
      <c r="G145" s="13" t="s">
        <v>228</v>
      </c>
      <c r="H145" s="16" t="s">
        <v>262</v>
      </c>
      <c r="I145" s="26" t="str">
        <f t="shared" si="6"/>
        <v>`last_updated_by`  bigint(20) COMMENT '更新人',</v>
      </c>
    </row>
    <row r="146" spans="2:9" s="2" customFormat="1" ht="30" customHeight="1">
      <c r="B146" s="13">
        <v>41</v>
      </c>
      <c r="C146" s="16" t="s">
        <v>263</v>
      </c>
      <c r="D146" s="15" t="s">
        <v>222</v>
      </c>
      <c r="E146" s="13"/>
      <c r="F146" s="13"/>
      <c r="G146" s="13" t="s">
        <v>228</v>
      </c>
      <c r="H146" s="16" t="s">
        <v>264</v>
      </c>
      <c r="I146" s="26" t="str">
        <f t="shared" si="6"/>
        <v>`last_update_login`  bigint(20) COMMENT '最后登录人',</v>
      </c>
    </row>
    <row r="147" spans="2:9" s="2" customFormat="1" ht="30" customHeight="1">
      <c r="B147" s="13">
        <v>42</v>
      </c>
      <c r="C147" s="16" t="s">
        <v>265</v>
      </c>
      <c r="D147" s="15" t="s">
        <v>241</v>
      </c>
      <c r="E147" s="13"/>
      <c r="F147" s="13">
        <v>0</v>
      </c>
      <c r="G147" s="13" t="s">
        <v>228</v>
      </c>
      <c r="H147" s="16" t="s">
        <v>266</v>
      </c>
      <c r="I147" s="26" t="str">
        <f t="shared" si="6"/>
        <v>`delete_flag`  Int(10) COMMENT '删除标志:0-否-NO;1-是-YES',</v>
      </c>
    </row>
    <row r="148" spans="2:9" s="2" customFormat="1" ht="30" customHeight="1">
      <c r="B148" s="13">
        <v>43</v>
      </c>
      <c r="C148" s="16" t="s">
        <v>267</v>
      </c>
      <c r="D148" s="15" t="s">
        <v>241</v>
      </c>
      <c r="E148" s="13"/>
      <c r="F148" s="13">
        <v>1</v>
      </c>
      <c r="G148" s="13" t="s">
        <v>228</v>
      </c>
      <c r="H148" s="16" t="s">
        <v>268</v>
      </c>
      <c r="I148" s="26" t="str">
        <f t="shared" si="6"/>
        <v>`version_num`  Int(10) COMMENT '版本号',</v>
      </c>
    </row>
    <row r="149" spans="2:9" s="34" customFormat="1" ht="30" customHeight="1">
      <c r="B149" s="143"/>
      <c r="C149" s="144"/>
      <c r="D149" s="144"/>
      <c r="E149" s="144"/>
      <c r="F149" s="144"/>
      <c r="G149" s="144"/>
      <c r="H149" s="145"/>
      <c r="I149" s="15" t="str">
        <f>LOWER(CONCATENATE(IF(F112="Y",CONCATENATE(" Primary Key  (`",C112,"`)")," "),CONCATENATE(")ENGINE=INNODB AUTO_INCREMENT=9 DEFAULT CHARSET=utf8"," COMMENT='",MID(C104,FIND("|",C104)+1,LEN(C104)),"';")))</f>
        <v xml:space="preserve"> primary key  (`id`))engine=innodb auto_increment=9 default charset=utf8 comment='送货单料品表';</v>
      </c>
    </row>
    <row r="150" spans="2:9" s="34" customFormat="1" ht="30" customHeight="1">
      <c r="B150" s="140" t="s">
        <v>269</v>
      </c>
      <c r="C150" s="16"/>
      <c r="D150" s="59"/>
      <c r="E150" s="60"/>
      <c r="F150" s="58"/>
      <c r="G150" s="58"/>
      <c r="H150" s="59"/>
      <c r="I150" s="61"/>
    </row>
    <row r="151" spans="2:9" s="34" customFormat="1" ht="30" customHeight="1">
      <c r="B151" s="141"/>
      <c r="C151" s="16"/>
      <c r="D151" s="60"/>
      <c r="E151" s="60"/>
      <c r="F151" s="60"/>
      <c r="G151" s="60"/>
      <c r="H151" s="60"/>
      <c r="I151" s="61"/>
    </row>
    <row r="152" spans="2:9" s="34" customFormat="1" ht="30" customHeight="1">
      <c r="B152" s="141"/>
      <c r="C152" s="16"/>
      <c r="D152" s="60"/>
      <c r="E152" s="60"/>
      <c r="F152" s="60"/>
      <c r="G152" s="60"/>
      <c r="H152" s="60"/>
      <c r="I152" s="61"/>
    </row>
    <row r="153" spans="2:9" s="34" customFormat="1" ht="30" customHeight="1">
      <c r="B153" s="142"/>
      <c r="C153" s="16"/>
      <c r="D153" s="60"/>
      <c r="E153" s="60"/>
      <c r="F153" s="60"/>
      <c r="G153" s="60"/>
      <c r="H153" s="60"/>
      <c r="I153" s="61"/>
    </row>
    <row r="158" spans="2:9" s="3" customFormat="1" ht="30" customHeight="1">
      <c r="B158" s="38" t="s">
        <v>25</v>
      </c>
      <c r="C158" s="39" t="s">
        <v>746</v>
      </c>
      <c r="D158" s="40"/>
      <c r="E158" s="40"/>
      <c r="F158" s="40"/>
      <c r="G158" s="40"/>
      <c r="H158" s="40"/>
      <c r="I158" s="41" t="s">
        <v>214</v>
      </c>
    </row>
    <row r="159" spans="2:9" s="3" customFormat="1" ht="30" customHeight="1">
      <c r="B159" s="41" t="s">
        <v>23</v>
      </c>
      <c r="C159" s="42" t="s">
        <v>215</v>
      </c>
      <c r="D159" s="41" t="s">
        <v>216</v>
      </c>
      <c r="E159" s="41" t="s">
        <v>217</v>
      </c>
      <c r="F159" s="41" t="s">
        <v>218</v>
      </c>
      <c r="G159" s="41" t="s">
        <v>219</v>
      </c>
      <c r="H159" s="42" t="s">
        <v>220</v>
      </c>
      <c r="I159" s="19" t="str">
        <f>LOWER(CONCATENATE("Create Table  `",MID(C158,1,FIND("|",C158)-1),"` ("))</f>
        <v>create table  `scm_dm_master` (</v>
      </c>
    </row>
    <row r="160" spans="2:9" s="2" customFormat="1" ht="30" customHeight="1">
      <c r="B160" s="13">
        <v>1</v>
      </c>
      <c r="C160" s="14" t="s">
        <v>221</v>
      </c>
      <c r="D160" s="15" t="s">
        <v>222</v>
      </c>
      <c r="E160" s="13">
        <v>0</v>
      </c>
      <c r="F160" s="13"/>
      <c r="G160" s="13" t="s">
        <v>223</v>
      </c>
      <c r="H160" s="14" t="s">
        <v>224</v>
      </c>
      <c r="I160" s="28" t="str">
        <f>CONCATENATE("`",LOWER(PROPER(C160)),"`  ",D160,,CONCATENATE(IF(LEN(E160)&gt;0," DEFAULT ",""),IF(LEN(E160)&gt;0," '",""),E160,IF(LEN(E160)&gt;0,"'","")),IF(G160="N"," NOT NULL ",""),IF(F160="Y"," AUTO_INCREMENT ",""),IF(LEN(H160)&gt;0,CONCATENATE(" COMMENT '",H160,"'"),""),",")</f>
        <v>`tenant_p_id`  bigint(20) DEFAULT  '0' NOT NULL  COMMENT '关联组织ID，默认为0',</v>
      </c>
    </row>
    <row r="161" spans="2:9" s="33" customFormat="1" ht="30" customHeight="1">
      <c r="B161" s="43">
        <v>2</v>
      </c>
      <c r="C161" s="14" t="s">
        <v>225</v>
      </c>
      <c r="D161" s="44" t="s">
        <v>222</v>
      </c>
      <c r="E161" s="43"/>
      <c r="F161" s="43"/>
      <c r="G161" s="43" t="s">
        <v>223</v>
      </c>
      <c r="H161" s="14" t="s">
        <v>226</v>
      </c>
      <c r="I161" s="28" t="str">
        <f>CONCATENATE("`",LOWER(PROPER(C161)),"`  ",D161,,CONCATENATE(IF(LEN(E161)&gt;0," DEFAULT ",""),IF(LEN(E161)&gt;0," '",""),E161,IF(LEN(E161)&gt;0,"'","")),IF(G161="N"," NOT NULL ",""),IF(F161="Y"," AUTO_INCREMENT ",""),IF(LEN(H161)&gt;0,CONCATENATE(" COMMENT '",H161,"'"),""),",")</f>
        <v>`tenant_id`  bigint(20) NOT NULL  COMMENT '组织ID',</v>
      </c>
    </row>
    <row r="162" spans="2:9" s="3" customFormat="1" ht="30" customHeight="1">
      <c r="B162" s="13">
        <v>3</v>
      </c>
      <c r="C162" s="14" t="s">
        <v>227</v>
      </c>
      <c r="D162" s="19" t="s">
        <v>222</v>
      </c>
      <c r="E162" s="25"/>
      <c r="F162" s="25" t="s">
        <v>228</v>
      </c>
      <c r="G162" s="25" t="s">
        <v>223</v>
      </c>
      <c r="H162" s="14" t="s">
        <v>505</v>
      </c>
      <c r="I162" s="28" t="str">
        <f>CONCATENATE("`",LOWER(PROPER(C162)),"`  ",D162,,CONCATENATE(IF(LEN(E162)&gt;0," DEFAULT ",""),IF(LEN(E162)&gt;0," '",""),E162,IF(LEN(E162)&gt;0,"'","")),IF(G162="N"," NOT NULL ",""),IF(F162="Y"," AUTO_INCREMENT ",""),IF(LEN(H162)&gt;0,CONCATENATE(" COMMENT '",H162,"'"),""),",")</f>
        <v>`id`  bigint(20) NOT NULL  AUTO_INCREMENT  COMMENT '主键ID',</v>
      </c>
    </row>
    <row r="163" spans="2:9" s="2" customFormat="1" ht="30" customHeight="1">
      <c r="B163" s="13">
        <v>4</v>
      </c>
      <c r="C163" s="14" t="s">
        <v>747</v>
      </c>
      <c r="D163" s="15" t="s">
        <v>231</v>
      </c>
      <c r="E163" s="13"/>
      <c r="F163" s="13"/>
      <c r="G163" s="13" t="s">
        <v>223</v>
      </c>
      <c r="H163" s="30" t="s">
        <v>748</v>
      </c>
      <c r="I163" s="26" t="str">
        <f t="shared" ref="I163:I167" si="8">CONCATENATE("`",LOWER(PROPER(C163)),"`  ",D163,,CONCATENATE(IF(LEN(E163)&gt;0," DEFAULT ",""),IF(LEN(E163)&gt;0," '",""),E163,IF(LEN(E163)&gt;0,"'","")),IF(G163="N"," NOT NULL ",""),IF(F163="Y"," AUTO_INCREMENT ",""),IF(LEN(H163)&gt;0,CONCATENATE(" COMMENT '",H163,"'"),""),",")</f>
        <v>`master_no`  Varchar(50) NOT NULL  COMMENT '收货单号:系统自动生成',</v>
      </c>
    </row>
    <row r="164" spans="2:9" s="2" customFormat="1" ht="30" customHeight="1">
      <c r="B164" s="43">
        <v>5</v>
      </c>
      <c r="C164" s="14" t="s">
        <v>392</v>
      </c>
      <c r="D164" s="15" t="s">
        <v>222</v>
      </c>
      <c r="E164" s="13"/>
      <c r="F164" s="13"/>
      <c r="G164" s="13" t="s">
        <v>223</v>
      </c>
      <c r="H164" s="30" t="s">
        <v>439</v>
      </c>
      <c r="I164" s="26" t="str">
        <f t="shared" si="8"/>
        <v>`vendor_id`  bigint(20) NOT NULL  COMMENT '供应商表id:来源于:scm_bas_vendor.id',</v>
      </c>
    </row>
    <row r="165" spans="2:9" s="2" customFormat="1" ht="30" customHeight="1">
      <c r="B165" s="13">
        <v>6</v>
      </c>
      <c r="C165" s="14" t="s">
        <v>323</v>
      </c>
      <c r="D165" s="15" t="s">
        <v>231</v>
      </c>
      <c r="E165" s="13"/>
      <c r="F165" s="13"/>
      <c r="G165" s="13" t="s">
        <v>223</v>
      </c>
      <c r="H165" s="30" t="s">
        <v>440</v>
      </c>
      <c r="I165" s="26" t="str">
        <f t="shared" si="8"/>
        <v>`vendor_code`  Varchar(50) NOT NULL  COMMENT '冗余字段-供应商表编码:来源于:scm_bas_vendor.vendor_name',</v>
      </c>
    </row>
    <row r="166" spans="2:9" s="2" customFormat="1" ht="30" customHeight="1">
      <c r="B166" s="13">
        <v>7</v>
      </c>
      <c r="C166" s="14" t="s">
        <v>325</v>
      </c>
      <c r="D166" s="19" t="s">
        <v>236</v>
      </c>
      <c r="E166" s="13"/>
      <c r="F166" s="13"/>
      <c r="G166" s="13" t="s">
        <v>223</v>
      </c>
      <c r="H166" s="30" t="s">
        <v>441</v>
      </c>
      <c r="I166" s="26" t="str">
        <f t="shared" si="8"/>
        <v>`vendor_name`  Varchar(100) NOT NULL  COMMENT '冗余字段-供应商表名称:来源于:scm_bas_vendor.vendor_name',</v>
      </c>
    </row>
    <row r="167" spans="2:9" s="2" customFormat="1" ht="30" customHeight="1">
      <c r="B167" s="43">
        <v>8</v>
      </c>
      <c r="C167" s="14" t="s">
        <v>536</v>
      </c>
      <c r="D167" s="19" t="s">
        <v>236</v>
      </c>
      <c r="E167" s="25"/>
      <c r="F167" s="25"/>
      <c r="G167" s="13" t="s">
        <v>223</v>
      </c>
      <c r="H167" s="14" t="s">
        <v>562</v>
      </c>
      <c r="I167" s="26" t="str">
        <f t="shared" si="8"/>
        <v>`dept_name`  Varchar(100) NOT NULL  COMMENT '业务部门;来源于scm_im_enquiry.enquiry_dept_name',</v>
      </c>
    </row>
    <row r="168" spans="2:9" s="3" customFormat="1" ht="30" customHeight="1">
      <c r="B168" s="13">
        <v>9</v>
      </c>
      <c r="C168" s="14" t="s">
        <v>749</v>
      </c>
      <c r="D168" s="19" t="s">
        <v>255</v>
      </c>
      <c r="E168" s="25"/>
      <c r="F168" s="25"/>
      <c r="G168" s="13" t="s">
        <v>223</v>
      </c>
      <c r="H168" s="14" t="s">
        <v>750</v>
      </c>
      <c r="I168" s="28" t="str">
        <f t="shared" ref="I168:I179" si="9">CONCATENATE("`",LOWER(PROPER(C168)),"`  ",D168,,CONCATENATE(IF(LEN(E168)&gt;0," DEFAULT ",""),IF(LEN(E168)&gt;0," '",""),E168,IF(LEN(E168)&gt;0,"'","")),IF(G168="N"," NOT NULL ",""),IF(F168="Y"," AUTO_INCREMENT ",""),IF(LEN(H168)&gt;0,CONCATENATE(" COMMENT '",H168,"'"),""),",")</f>
        <v>`master_date`  Datetime NOT NULL  COMMENT '收货日期',</v>
      </c>
    </row>
    <row r="169" spans="2:9" s="3" customFormat="1" ht="30" customHeight="1">
      <c r="B169" s="13">
        <v>10</v>
      </c>
      <c r="C169" s="14" t="s">
        <v>751</v>
      </c>
      <c r="D169" s="19" t="s">
        <v>246</v>
      </c>
      <c r="E169" s="25">
        <v>1</v>
      </c>
      <c r="F169" s="25"/>
      <c r="G169" s="13" t="s">
        <v>223</v>
      </c>
      <c r="H169" s="14" t="s">
        <v>752</v>
      </c>
      <c r="I169" s="28" t="str">
        <f t="shared" si="9"/>
        <v>`master_stat`  Int(1) DEFAULT  '1' NOT NULL  COMMENT '订单状态:1-待审核;2-已审核',</v>
      </c>
    </row>
    <row r="170" spans="2:9" s="3" customFormat="1" ht="30" customHeight="1">
      <c r="B170" s="43">
        <v>11</v>
      </c>
      <c r="C170" s="14" t="s">
        <v>248</v>
      </c>
      <c r="D170" s="19" t="s">
        <v>249</v>
      </c>
      <c r="E170" s="25"/>
      <c r="F170" s="25"/>
      <c r="G170" s="25" t="s">
        <v>228</v>
      </c>
      <c r="H170" s="14" t="s">
        <v>28</v>
      </c>
      <c r="I170" s="28" t="str">
        <f t="shared" si="9"/>
        <v>`remark`  Varchar(500) COMMENT '备注',</v>
      </c>
    </row>
    <row r="171" spans="2:9" s="3" customFormat="1" ht="30" customHeight="1">
      <c r="B171" s="43">
        <v>8</v>
      </c>
      <c r="C171" s="14" t="s">
        <v>250</v>
      </c>
      <c r="D171" s="19" t="s">
        <v>236</v>
      </c>
      <c r="E171" s="25"/>
      <c r="F171" s="25"/>
      <c r="G171" s="25" t="s">
        <v>228</v>
      </c>
      <c r="H171" s="14" t="s">
        <v>251</v>
      </c>
      <c r="I171" s="28" t="str">
        <f t="shared" si="9"/>
        <v>`created_by_name`  Varchar(100) COMMENT '创建人名称',</v>
      </c>
    </row>
    <row r="172" spans="2:9" s="3" customFormat="1" ht="30" customHeight="1">
      <c r="B172" s="43">
        <v>8</v>
      </c>
      <c r="C172" s="14" t="s">
        <v>252</v>
      </c>
      <c r="D172" s="19" t="s">
        <v>236</v>
      </c>
      <c r="E172" s="25"/>
      <c r="F172" s="25"/>
      <c r="G172" s="25" t="s">
        <v>228</v>
      </c>
      <c r="H172" s="14" t="s">
        <v>253</v>
      </c>
      <c r="I172" s="28" t="str">
        <f t="shared" si="9"/>
        <v>`last_updated_by_name`  Varchar(100) COMMENT '更新人名称',</v>
      </c>
    </row>
    <row r="173" spans="2:9" s="3" customFormat="1" ht="30" customHeight="1">
      <c r="B173" s="13">
        <v>12</v>
      </c>
      <c r="C173" s="14" t="s">
        <v>254</v>
      </c>
      <c r="D173" s="19" t="s">
        <v>255</v>
      </c>
      <c r="E173" s="25"/>
      <c r="F173" s="25"/>
      <c r="G173" s="25" t="s">
        <v>228</v>
      </c>
      <c r="H173" s="14" t="s">
        <v>256</v>
      </c>
      <c r="I173" s="28" t="str">
        <f t="shared" si="9"/>
        <v>`creation_date`  Datetime COMMENT '创建时间',</v>
      </c>
    </row>
    <row r="174" spans="2:9" s="3" customFormat="1" ht="30" customHeight="1">
      <c r="B174" s="13">
        <v>13</v>
      </c>
      <c r="C174" s="14" t="s">
        <v>257</v>
      </c>
      <c r="D174" s="44" t="s">
        <v>222</v>
      </c>
      <c r="E174" s="25"/>
      <c r="F174" s="25"/>
      <c r="G174" s="25" t="s">
        <v>228</v>
      </c>
      <c r="H174" s="14" t="s">
        <v>258</v>
      </c>
      <c r="I174" s="28" t="str">
        <f t="shared" si="9"/>
        <v>`created_by`  bigint(20) COMMENT '创建人',</v>
      </c>
    </row>
    <row r="175" spans="2:9" s="3" customFormat="1" ht="30" customHeight="1">
      <c r="B175" s="43">
        <v>14</v>
      </c>
      <c r="C175" s="14" t="s">
        <v>259</v>
      </c>
      <c r="D175" s="19" t="s">
        <v>255</v>
      </c>
      <c r="E175" s="25"/>
      <c r="F175" s="25"/>
      <c r="G175" s="25" t="s">
        <v>228</v>
      </c>
      <c r="H175" s="14" t="s">
        <v>260</v>
      </c>
      <c r="I175" s="28" t="str">
        <f t="shared" si="9"/>
        <v>`last_update_date`  Datetime COMMENT '更新时间',</v>
      </c>
    </row>
    <row r="176" spans="2:9" s="3" customFormat="1" ht="30" customHeight="1">
      <c r="B176" s="13">
        <v>15</v>
      </c>
      <c r="C176" s="14" t="s">
        <v>261</v>
      </c>
      <c r="D176" s="44" t="s">
        <v>222</v>
      </c>
      <c r="E176" s="25"/>
      <c r="F176" s="25"/>
      <c r="G176" s="25" t="s">
        <v>228</v>
      </c>
      <c r="H176" s="14" t="s">
        <v>262</v>
      </c>
      <c r="I176" s="28" t="str">
        <f t="shared" si="9"/>
        <v>`last_updated_by`  bigint(20) COMMENT '更新人',</v>
      </c>
    </row>
    <row r="177" spans="2:9" s="3" customFormat="1" ht="30" customHeight="1">
      <c r="B177" s="13">
        <v>16</v>
      </c>
      <c r="C177" s="14" t="s">
        <v>263</v>
      </c>
      <c r="D177" s="44" t="s">
        <v>222</v>
      </c>
      <c r="E177" s="25"/>
      <c r="F177" s="25"/>
      <c r="G177" s="25" t="s">
        <v>228</v>
      </c>
      <c r="H177" s="14" t="s">
        <v>264</v>
      </c>
      <c r="I177" s="28" t="str">
        <f t="shared" si="9"/>
        <v>`last_update_login`  bigint(20) COMMENT '最后登录人',</v>
      </c>
    </row>
    <row r="178" spans="2:9" s="3" customFormat="1" ht="30" customHeight="1">
      <c r="B178" s="43">
        <v>17</v>
      </c>
      <c r="C178" s="14" t="s">
        <v>265</v>
      </c>
      <c r="D178" s="19" t="s">
        <v>241</v>
      </c>
      <c r="E178" s="25"/>
      <c r="F178" s="25">
        <v>0</v>
      </c>
      <c r="G178" s="25" t="s">
        <v>228</v>
      </c>
      <c r="H178" s="14" t="s">
        <v>266</v>
      </c>
      <c r="I178" s="28" t="str">
        <f t="shared" si="9"/>
        <v>`delete_flag`  Int(10) COMMENT '删除标志:0-否-NO;1-是-YES',</v>
      </c>
    </row>
    <row r="179" spans="2:9" s="3" customFormat="1" ht="30" customHeight="1">
      <c r="B179" s="13">
        <v>18</v>
      </c>
      <c r="C179" s="14" t="s">
        <v>267</v>
      </c>
      <c r="D179" s="19" t="s">
        <v>241</v>
      </c>
      <c r="E179" s="25"/>
      <c r="F179" s="25">
        <v>1</v>
      </c>
      <c r="G179" s="25" t="s">
        <v>228</v>
      </c>
      <c r="H179" s="14" t="s">
        <v>268</v>
      </c>
      <c r="I179" s="28" t="str">
        <f t="shared" si="9"/>
        <v>`version_num`  Int(10) COMMENT '版本号',</v>
      </c>
    </row>
    <row r="180" spans="2:9" ht="30" customHeight="1">
      <c r="B180" s="137"/>
      <c r="C180" s="138"/>
      <c r="D180" s="138"/>
      <c r="E180" s="138"/>
      <c r="F180" s="138"/>
      <c r="G180" s="138"/>
      <c r="H180" s="139"/>
      <c r="I180" s="19" t="str">
        <f>LOWER(CONCATENATE(IF(F162="Y",CONCATENATE(" Primary Key  (`",C162,"`)")," "),CONCATENATE(")ENGINE=INNODB AUTO_INCREMENT=9 DEFAULT CHARSET=utf8"," COMMENT='",MID(C158,FIND("|",C158)+1,LEN(C158)),"';")))</f>
        <v xml:space="preserve"> primary key  (`id`))engine=innodb auto_increment=9 default charset=utf8 comment='收货单';</v>
      </c>
    </row>
    <row r="181" spans="2:9" ht="30" customHeight="1">
      <c r="B181" s="134" t="s">
        <v>269</v>
      </c>
      <c r="C181" s="14"/>
      <c r="D181" s="47"/>
      <c r="E181" s="48"/>
      <c r="F181" s="46"/>
      <c r="G181" s="46"/>
      <c r="H181" s="47"/>
      <c r="I181" s="57"/>
    </row>
    <row r="182" spans="2:9" ht="30" customHeight="1">
      <c r="B182" s="135"/>
      <c r="C182" s="14"/>
      <c r="D182" s="48"/>
      <c r="E182" s="48"/>
      <c r="F182" s="48"/>
      <c r="G182" s="48"/>
      <c r="H182" s="48"/>
      <c r="I182" s="57"/>
    </row>
    <row r="183" spans="2:9" ht="30" customHeight="1">
      <c r="B183" s="135"/>
      <c r="C183" s="14"/>
      <c r="D183" s="48"/>
      <c r="E183" s="48"/>
      <c r="F183" s="48"/>
      <c r="G183" s="48"/>
      <c r="H183" s="48"/>
      <c r="I183" s="57"/>
    </row>
    <row r="184" spans="2:9" ht="30" customHeight="1">
      <c r="B184" s="136"/>
      <c r="C184" s="14"/>
      <c r="D184" s="48"/>
      <c r="E184" s="48"/>
      <c r="F184" s="48"/>
      <c r="G184" s="48"/>
      <c r="H184" s="48"/>
      <c r="I184" s="57"/>
    </row>
    <row r="185" spans="2:9" ht="30" customHeight="1"/>
    <row r="186" spans="2:9" s="2" customFormat="1" ht="30" customHeight="1">
      <c r="B186" s="49" t="s">
        <v>25</v>
      </c>
      <c r="C186" s="39" t="s">
        <v>753</v>
      </c>
      <c r="D186" s="50"/>
      <c r="E186" s="50"/>
      <c r="F186" s="50"/>
      <c r="G186" s="50"/>
      <c r="H186" s="50"/>
      <c r="I186" s="51" t="s">
        <v>214</v>
      </c>
    </row>
    <row r="187" spans="2:9" s="2" customFormat="1" ht="30" customHeight="1">
      <c r="B187" s="51" t="s">
        <v>23</v>
      </c>
      <c r="C187" s="52" t="s">
        <v>215</v>
      </c>
      <c r="D187" s="51" t="s">
        <v>216</v>
      </c>
      <c r="E187" s="51" t="s">
        <v>217</v>
      </c>
      <c r="F187" s="51" t="s">
        <v>218</v>
      </c>
      <c r="G187" s="51" t="s">
        <v>219</v>
      </c>
      <c r="H187" s="52" t="s">
        <v>220</v>
      </c>
      <c r="I187" s="15" t="str">
        <f>LOWER(CONCATENATE("Create Table  `",MID(C186,1,FIND("|",C186)-1),"` ("))</f>
        <v>create table  `scm_dm_master_item` (</v>
      </c>
    </row>
    <row r="188" spans="2:9" s="2" customFormat="1" ht="30" customHeight="1">
      <c r="B188" s="13">
        <v>1</v>
      </c>
      <c r="C188" s="14" t="s">
        <v>221</v>
      </c>
      <c r="D188" s="15" t="s">
        <v>222</v>
      </c>
      <c r="E188" s="13">
        <v>0</v>
      </c>
      <c r="F188" s="13"/>
      <c r="G188" s="13" t="s">
        <v>223</v>
      </c>
      <c r="H188" s="14" t="s">
        <v>224</v>
      </c>
      <c r="I188" s="26" t="str">
        <f t="shared" ref="I188:I222" si="10">CONCATENATE("`",LOWER(PROPER(C188)),"`  ",D188,,CONCATENATE(IF(LEN(E188)&gt;0," DEFAULT ",""),IF(LEN(E188)&gt;0," '",""),E188,IF(LEN(E188)&gt;0,"'","")),IF(G188="N"," NOT NULL ",""),IF(F188="Y"," AUTO_INCREMENT ",""),IF(LEN(H188)&gt;0,CONCATENATE(" COMMENT '",H188,"'"),""),",")</f>
        <v>`tenant_p_id`  bigint(20) DEFAULT  '0' NOT NULL  COMMENT '关联组织ID，默认为0',</v>
      </c>
    </row>
    <row r="189" spans="2:9" s="2" customFormat="1" ht="30" customHeight="1">
      <c r="B189" s="13">
        <v>2</v>
      </c>
      <c r="C189" s="16" t="s">
        <v>225</v>
      </c>
      <c r="D189" s="15" t="s">
        <v>222</v>
      </c>
      <c r="E189" s="13"/>
      <c r="F189" s="13"/>
      <c r="G189" s="13" t="s">
        <v>223</v>
      </c>
      <c r="H189" s="16" t="s">
        <v>226</v>
      </c>
      <c r="I189" s="26" t="str">
        <f t="shared" si="10"/>
        <v>`tenant_id`  bigint(20) NOT NULL  COMMENT '组织ID',</v>
      </c>
    </row>
    <row r="190" spans="2:9" s="2" customFormat="1" ht="30" customHeight="1">
      <c r="B190" s="13">
        <v>3</v>
      </c>
      <c r="C190" s="14" t="s">
        <v>656</v>
      </c>
      <c r="D190" s="15" t="s">
        <v>222</v>
      </c>
      <c r="E190" s="13"/>
      <c r="F190" s="13"/>
      <c r="G190" s="13" t="s">
        <v>223</v>
      </c>
      <c r="H190" s="30" t="s">
        <v>702</v>
      </c>
      <c r="I190" s="26" t="str">
        <f t="shared" si="10"/>
        <v>`sale_id`  bigint(20) NOT NULL  COMMENT '销售订单id:来源于:scm_order_sale.id',</v>
      </c>
    </row>
    <row r="191" spans="2:9" s="2" customFormat="1" ht="30" customHeight="1">
      <c r="B191" s="13">
        <v>4</v>
      </c>
      <c r="C191" s="14" t="s">
        <v>650</v>
      </c>
      <c r="D191" s="15" t="s">
        <v>231</v>
      </c>
      <c r="E191" s="13"/>
      <c r="F191" s="13"/>
      <c r="G191" s="13" t="s">
        <v>223</v>
      </c>
      <c r="H191" s="30" t="s">
        <v>703</v>
      </c>
      <c r="I191" s="26" t="str">
        <f t="shared" si="10"/>
        <v>`sale_no`  Varchar(50) NOT NULL  COMMENT '销售订单编码:来源于:scm_order_sale.sale_no',</v>
      </c>
    </row>
    <row r="192" spans="2:9" s="2" customFormat="1" ht="30" customHeight="1">
      <c r="B192" s="13">
        <v>5</v>
      </c>
      <c r="C192" s="14" t="s">
        <v>704</v>
      </c>
      <c r="D192" s="15" t="s">
        <v>222</v>
      </c>
      <c r="E192" s="13"/>
      <c r="F192" s="13"/>
      <c r="G192" s="13" t="s">
        <v>223</v>
      </c>
      <c r="H192" s="30" t="s">
        <v>705</v>
      </c>
      <c r="I192" s="26" t="str">
        <f t="shared" si="10"/>
        <v>`sale_item_id`  bigint(20) NOT NULL  COMMENT '销售订单料品id:来源于:scm_order_sale_item.id',</v>
      </c>
    </row>
    <row r="193" spans="2:9" s="2" customFormat="1" ht="30" customHeight="1">
      <c r="B193" s="13">
        <v>6</v>
      </c>
      <c r="C193" s="14" t="s">
        <v>754</v>
      </c>
      <c r="D193" s="15" t="s">
        <v>222</v>
      </c>
      <c r="E193" s="13"/>
      <c r="F193" s="13"/>
      <c r="G193" s="13" t="s">
        <v>223</v>
      </c>
      <c r="H193" s="30" t="s">
        <v>755</v>
      </c>
      <c r="I193" s="26" t="str">
        <f t="shared" si="10"/>
        <v>`master_id`  bigint(20) NOT NULL  COMMENT '收货单料品ID；来源于;scm_dm_master.id',</v>
      </c>
    </row>
    <row r="194" spans="2:9" s="2" customFormat="1" ht="30" customHeight="1">
      <c r="B194" s="13">
        <v>7</v>
      </c>
      <c r="C194" s="16" t="s">
        <v>227</v>
      </c>
      <c r="D194" s="15" t="s">
        <v>222</v>
      </c>
      <c r="E194" s="13"/>
      <c r="F194" s="13" t="s">
        <v>228</v>
      </c>
      <c r="G194" s="13" t="s">
        <v>223</v>
      </c>
      <c r="H194" s="14" t="s">
        <v>505</v>
      </c>
      <c r="I194" s="26" t="str">
        <f t="shared" si="10"/>
        <v>`id`  bigint(20) NOT NULL  AUTO_INCREMENT  COMMENT '主键ID',</v>
      </c>
    </row>
    <row r="195" spans="2:9" s="2" customFormat="1" ht="30" customHeight="1">
      <c r="B195" s="13">
        <v>8</v>
      </c>
      <c r="C195" s="14" t="s">
        <v>442</v>
      </c>
      <c r="D195" s="15" t="s">
        <v>222</v>
      </c>
      <c r="E195" s="13"/>
      <c r="F195" s="13"/>
      <c r="G195" s="13" t="s">
        <v>223</v>
      </c>
      <c r="H195" s="30" t="s">
        <v>443</v>
      </c>
      <c r="I195" s="26" t="str">
        <f t="shared" si="10"/>
        <v>`goods_id`  bigint(20) NOT NULL  COMMENT '料品id:来源于:scm_bas_goods.id',</v>
      </c>
    </row>
    <row r="196" spans="2:9" s="2" customFormat="1" ht="30" customHeight="1">
      <c r="B196" s="13">
        <v>9</v>
      </c>
      <c r="C196" s="14" t="s">
        <v>233</v>
      </c>
      <c r="D196" s="15" t="s">
        <v>231</v>
      </c>
      <c r="E196" s="13"/>
      <c r="F196" s="13"/>
      <c r="G196" s="13" t="s">
        <v>223</v>
      </c>
      <c r="H196" s="30" t="s">
        <v>444</v>
      </c>
      <c r="I196" s="26" t="str">
        <f t="shared" si="10"/>
        <v>`goods_erp_code`  Varchar(50) NOT NULL  COMMENT '冗余字段-料品ERP品号:来源于:scm_bas_goods.goods_erp_code',</v>
      </c>
    </row>
    <row r="197" spans="2:9" s="2" customFormat="1" ht="30" customHeight="1">
      <c r="B197" s="13">
        <v>10</v>
      </c>
      <c r="C197" s="14" t="s">
        <v>230</v>
      </c>
      <c r="D197" s="15" t="s">
        <v>231</v>
      </c>
      <c r="E197" s="13"/>
      <c r="F197" s="13"/>
      <c r="G197" s="13" t="s">
        <v>223</v>
      </c>
      <c r="H197" s="30" t="s">
        <v>445</v>
      </c>
      <c r="I197" s="26" t="str">
        <f t="shared" si="10"/>
        <v>`goods_code`  Varchar(50) NOT NULL  COMMENT '冗余字段-料品供应商品号:来源于:scm_bas_goods.goods_code',</v>
      </c>
    </row>
    <row r="198" spans="2:9" s="2" customFormat="1" ht="30" customHeight="1">
      <c r="B198" s="13">
        <v>11</v>
      </c>
      <c r="C198" s="14" t="s">
        <v>235</v>
      </c>
      <c r="D198" s="19" t="s">
        <v>236</v>
      </c>
      <c r="E198" s="13"/>
      <c r="F198" s="13"/>
      <c r="G198" s="13" t="s">
        <v>223</v>
      </c>
      <c r="H198" s="30" t="s">
        <v>446</v>
      </c>
      <c r="I198" s="26" t="str">
        <f t="shared" si="10"/>
        <v>`goods_name`  Varchar(100) NOT NULL  COMMENT '冗余字段-料品供应商品名:来源于:scm_bas_goods.goods_name',</v>
      </c>
    </row>
    <row r="199" spans="2:9" s="2" customFormat="1" ht="30" customHeight="1">
      <c r="B199" s="13">
        <v>12</v>
      </c>
      <c r="C199" s="14" t="s">
        <v>238</v>
      </c>
      <c r="D199" s="19" t="s">
        <v>236</v>
      </c>
      <c r="E199" s="13"/>
      <c r="F199" s="13"/>
      <c r="G199" s="13" t="s">
        <v>223</v>
      </c>
      <c r="H199" s="30" t="s">
        <v>447</v>
      </c>
      <c r="I199" s="26" t="str">
        <f t="shared" si="10"/>
        <v>`goods_model`  Varchar(100) NOT NULL  COMMENT '冗余字段-料品供应商品号:来源于:scm_bas_goods.goods_model',</v>
      </c>
    </row>
    <row r="200" spans="2:9" s="2" customFormat="1" ht="30" customHeight="1">
      <c r="B200" s="13">
        <v>13</v>
      </c>
      <c r="C200" s="14" t="s">
        <v>448</v>
      </c>
      <c r="D200" s="15" t="s">
        <v>222</v>
      </c>
      <c r="E200" s="13"/>
      <c r="F200" s="13"/>
      <c r="G200" s="13" t="s">
        <v>223</v>
      </c>
      <c r="H200" s="14" t="s">
        <v>449</v>
      </c>
      <c r="I200" s="26" t="str">
        <f t="shared" si="10"/>
        <v>`uom_id`  bigint(20) NOT NULL  COMMENT '计量单位ID;来源于scm_bas_uom.id',</v>
      </c>
    </row>
    <row r="201" spans="2:9" s="2" customFormat="1" ht="30" customHeight="1">
      <c r="B201" s="13">
        <v>14</v>
      </c>
      <c r="C201" s="14" t="s">
        <v>276</v>
      </c>
      <c r="D201" s="15" t="s">
        <v>231</v>
      </c>
      <c r="E201" s="13"/>
      <c r="F201" s="13"/>
      <c r="G201" s="13" t="s">
        <v>223</v>
      </c>
      <c r="H201" s="14" t="s">
        <v>450</v>
      </c>
      <c r="I201" s="26" t="str">
        <f t="shared" si="10"/>
        <v>`uom_name`  Varchar(50) NOT NULL  COMMENT '冗余字段-计量单位名称;来源于scm_bas_uom.uom_name',</v>
      </c>
    </row>
    <row r="202" spans="2:9" s="2" customFormat="1" ht="30" customHeight="1">
      <c r="B202" s="13">
        <v>15</v>
      </c>
      <c r="C202" s="14" t="s">
        <v>351</v>
      </c>
      <c r="D202" s="15" t="s">
        <v>222</v>
      </c>
      <c r="E202" s="13"/>
      <c r="F202" s="13"/>
      <c r="G202" s="13" t="s">
        <v>223</v>
      </c>
      <c r="H202" s="14" t="s">
        <v>727</v>
      </c>
      <c r="I202" s="26" t="str">
        <f t="shared" si="10"/>
        <v>`rate_id`  bigint(20) NOT NULL  COMMENT '税率ID;来源于scm_bas_rate.id',</v>
      </c>
    </row>
    <row r="203" spans="2:9" s="2" customFormat="1" ht="30" customHeight="1">
      <c r="B203" s="13">
        <v>16</v>
      </c>
      <c r="C203" s="14" t="s">
        <v>286</v>
      </c>
      <c r="D203" s="15" t="s">
        <v>231</v>
      </c>
      <c r="E203" s="13"/>
      <c r="F203" s="13"/>
      <c r="G203" s="13" t="s">
        <v>223</v>
      </c>
      <c r="H203" s="14" t="s">
        <v>353</v>
      </c>
      <c r="I203" s="26" t="str">
        <f t="shared" si="10"/>
        <v>`rate_name`  Varchar(50) NOT NULL  COMMENT '冗余字段-税率名称;来源于scm_bas_rate.rate_name',</v>
      </c>
    </row>
    <row r="204" spans="2:9" s="2" customFormat="1" ht="30" customHeight="1">
      <c r="B204" s="13">
        <v>17</v>
      </c>
      <c r="C204" s="14" t="s">
        <v>288</v>
      </c>
      <c r="D204" s="44" t="s">
        <v>354</v>
      </c>
      <c r="E204" s="13"/>
      <c r="F204" s="13"/>
      <c r="G204" s="13" t="s">
        <v>223</v>
      </c>
      <c r="H204" s="14" t="s">
        <v>452</v>
      </c>
      <c r="I204" s="26" t="str">
        <f t="shared" si="10"/>
        <v>`rate_val`  bigint(20,6) NOT NULL  COMMENT '冗余字段-税率名称;来源于scm_bas_rate.rate_val',</v>
      </c>
    </row>
    <row r="205" spans="2:9" s="2" customFormat="1" ht="30" customHeight="1">
      <c r="B205" s="13">
        <v>18</v>
      </c>
      <c r="C205" s="14" t="s">
        <v>348</v>
      </c>
      <c r="D205" s="15" t="s">
        <v>222</v>
      </c>
      <c r="E205" s="13"/>
      <c r="F205" s="13"/>
      <c r="G205" s="13" t="s">
        <v>223</v>
      </c>
      <c r="H205" s="14" t="s">
        <v>728</v>
      </c>
      <c r="I205" s="26" t="str">
        <f t="shared" si="10"/>
        <v>`currency_id`  bigint(20) NOT NULL  COMMENT '币别ID;来源于scm_bas_currency.id',</v>
      </c>
    </row>
    <row r="206" spans="2:9" s="2" customFormat="1" ht="30" customHeight="1">
      <c r="B206" s="13">
        <v>19</v>
      </c>
      <c r="C206" s="14" t="s">
        <v>315</v>
      </c>
      <c r="D206" s="15" t="s">
        <v>231</v>
      </c>
      <c r="E206" s="13"/>
      <c r="F206" s="13"/>
      <c r="G206" s="13" t="s">
        <v>223</v>
      </c>
      <c r="H206" s="14" t="s">
        <v>454</v>
      </c>
      <c r="I206" s="26" t="str">
        <f t="shared" si="10"/>
        <v>`currency_name`  Varchar(50) NOT NULL  COMMENT '冗余字段-币别名称;来源于scm_bas_currency.currency_name',</v>
      </c>
    </row>
    <row r="207" spans="2:9" s="2" customFormat="1" ht="30" customHeight="1">
      <c r="B207" s="13">
        <v>20</v>
      </c>
      <c r="C207" s="14" t="s">
        <v>519</v>
      </c>
      <c r="D207" s="19" t="s">
        <v>246</v>
      </c>
      <c r="E207" s="13">
        <v>0</v>
      </c>
      <c r="F207" s="13"/>
      <c r="G207" s="13" t="s">
        <v>223</v>
      </c>
      <c r="H207" s="14" t="s">
        <v>520</v>
      </c>
      <c r="I207" s="26" t="str">
        <f t="shared" si="10"/>
        <v>`taxes_type`  Int(1) DEFAULT  '0' NOT NULL  COMMENT '税种类型;0-无;1-应税内含;2-应税外加',</v>
      </c>
    </row>
    <row r="208" spans="2:9" s="2" customFormat="1" ht="30" customHeight="1">
      <c r="B208" s="13">
        <v>21</v>
      </c>
      <c r="C208" s="14" t="s">
        <v>358</v>
      </c>
      <c r="D208" s="19" t="s">
        <v>246</v>
      </c>
      <c r="E208" s="25"/>
      <c r="F208" s="25"/>
      <c r="G208" s="13" t="s">
        <v>223</v>
      </c>
      <c r="H208" s="14" t="s">
        <v>756</v>
      </c>
      <c r="I208" s="26" t="str">
        <f t="shared" si="10"/>
        <v>`invoice_type`  Int(1) NOT NULL  COMMENT '冗余字段;发票类型;1-增值税专用发票;2-普通发票;3-专业发票',</v>
      </c>
    </row>
    <row r="209" spans="2:9" s="2" customFormat="1" ht="30" customHeight="1">
      <c r="B209" s="13">
        <v>22</v>
      </c>
      <c r="C209" s="14" t="s">
        <v>521</v>
      </c>
      <c r="D209" s="44" t="s">
        <v>354</v>
      </c>
      <c r="E209" s="25"/>
      <c r="F209" s="25"/>
      <c r="G209" s="13" t="s">
        <v>223</v>
      </c>
      <c r="H209" s="14" t="s">
        <v>757</v>
      </c>
      <c r="I209" s="26" t="str">
        <f t="shared" si="10"/>
        <v>`gst_price`  bigint(20,6) NOT NULL  COMMENT '冗余字段;含税单价',</v>
      </c>
    </row>
    <row r="210" spans="2:9" s="2" customFormat="1" ht="30" customHeight="1">
      <c r="B210" s="13">
        <v>23</v>
      </c>
      <c r="C210" s="14" t="s">
        <v>523</v>
      </c>
      <c r="D210" s="44" t="s">
        <v>354</v>
      </c>
      <c r="E210" s="25"/>
      <c r="F210" s="25"/>
      <c r="G210" s="13" t="s">
        <v>223</v>
      </c>
      <c r="H210" s="14" t="s">
        <v>524</v>
      </c>
      <c r="I210" s="26" t="str">
        <f t="shared" si="10"/>
        <v>`tax_price`  bigint(20,6) NOT NULL  COMMENT '不含税单价',</v>
      </c>
    </row>
    <row r="211" spans="2:9" s="2" customFormat="1" ht="30" customHeight="1">
      <c r="B211" s="13">
        <v>24</v>
      </c>
      <c r="C211" s="14" t="s">
        <v>758</v>
      </c>
      <c r="D211" s="44" t="s">
        <v>354</v>
      </c>
      <c r="E211" s="25">
        <v>0</v>
      </c>
      <c r="F211" s="25"/>
      <c r="G211" s="13" t="s">
        <v>223</v>
      </c>
      <c r="H211" s="14" t="s">
        <v>759</v>
      </c>
      <c r="I211" s="26" t="str">
        <f t="shared" ref="I211:I212" si="11">CONCATENATE("`",LOWER(PROPER(C211)),"`  ",D211,,CONCATENATE(IF(LEN(E211)&gt;0," DEFAULT ",""),IF(LEN(E211)&gt;0," '",""),E211,IF(LEN(E211)&gt;0,"'","")),IF(G211="N"," NOT NULL ",""),IF(F211="Y"," AUTO_INCREMENT ",""),IF(LEN(H211)&gt;0,CONCATENATE(" COMMENT '",H211,"'"),""),",")</f>
        <v>`master_num`  bigint(20,6) DEFAULT  '0' NOT NULL  COMMENT '收货数量',</v>
      </c>
    </row>
    <row r="212" spans="2:9" s="2" customFormat="1" ht="30" customHeight="1">
      <c r="B212" s="13">
        <v>25</v>
      </c>
      <c r="C212" s="14" t="s">
        <v>760</v>
      </c>
      <c r="D212" s="19" t="s">
        <v>246</v>
      </c>
      <c r="E212" s="25">
        <v>0</v>
      </c>
      <c r="F212" s="25"/>
      <c r="G212" s="13" t="s">
        <v>223</v>
      </c>
      <c r="H212" s="14" t="s">
        <v>761</v>
      </c>
      <c r="I212" s="26" t="str">
        <f t="shared" si="11"/>
        <v>`is_statement`  Int(1) DEFAULT  '0' NOT NULL  COMMENT '是否已对账:0-否-NO;1-是-YES',</v>
      </c>
    </row>
    <row r="213" spans="2:9" s="2" customFormat="1" ht="30" customHeight="1">
      <c r="B213" s="13">
        <v>26</v>
      </c>
      <c r="C213" s="14" t="s">
        <v>248</v>
      </c>
      <c r="D213" s="15" t="s">
        <v>249</v>
      </c>
      <c r="E213" s="13"/>
      <c r="F213" s="13"/>
      <c r="G213" s="13" t="s">
        <v>228</v>
      </c>
      <c r="H213" s="14" t="s">
        <v>28</v>
      </c>
      <c r="I213" s="26" t="str">
        <f t="shared" si="10"/>
        <v>`remark`  Varchar(500) COMMENT '备注',</v>
      </c>
    </row>
    <row r="214" spans="2:9" s="3" customFormat="1" ht="30" customHeight="1">
      <c r="B214" s="43">
        <v>8</v>
      </c>
      <c r="C214" s="14" t="s">
        <v>250</v>
      </c>
      <c r="D214" s="19" t="s">
        <v>236</v>
      </c>
      <c r="E214" s="25"/>
      <c r="F214" s="25"/>
      <c r="G214" s="25" t="s">
        <v>228</v>
      </c>
      <c r="H214" s="14" t="s">
        <v>251</v>
      </c>
      <c r="I214" s="28" t="str">
        <f t="shared" si="10"/>
        <v>`created_by_name`  Varchar(100) COMMENT '创建人名称',</v>
      </c>
    </row>
    <row r="215" spans="2:9" s="3" customFormat="1" ht="30" customHeight="1">
      <c r="B215" s="43">
        <v>8</v>
      </c>
      <c r="C215" s="14" t="s">
        <v>252</v>
      </c>
      <c r="D215" s="19" t="s">
        <v>236</v>
      </c>
      <c r="E215" s="25"/>
      <c r="F215" s="25"/>
      <c r="G215" s="25" t="s">
        <v>228</v>
      </c>
      <c r="H215" s="14" t="s">
        <v>253</v>
      </c>
      <c r="I215" s="28" t="str">
        <f t="shared" si="10"/>
        <v>`last_updated_by_name`  Varchar(100) COMMENT '更新人名称',</v>
      </c>
    </row>
    <row r="216" spans="2:9" s="2" customFormat="1" ht="30" customHeight="1">
      <c r="B216" s="13">
        <v>27</v>
      </c>
      <c r="C216" s="16" t="s">
        <v>254</v>
      </c>
      <c r="D216" s="15" t="s">
        <v>255</v>
      </c>
      <c r="E216" s="13"/>
      <c r="F216" s="13"/>
      <c r="G216" s="13" t="s">
        <v>228</v>
      </c>
      <c r="H216" s="16" t="s">
        <v>256</v>
      </c>
      <c r="I216" s="26" t="str">
        <f t="shared" si="10"/>
        <v>`creation_date`  Datetime COMMENT '创建时间',</v>
      </c>
    </row>
    <row r="217" spans="2:9" s="2" customFormat="1" ht="30" customHeight="1">
      <c r="B217" s="13">
        <v>28</v>
      </c>
      <c r="C217" s="16" t="s">
        <v>257</v>
      </c>
      <c r="D217" s="15" t="s">
        <v>222</v>
      </c>
      <c r="E217" s="13"/>
      <c r="F217" s="13"/>
      <c r="G217" s="13" t="s">
        <v>228</v>
      </c>
      <c r="H217" s="16" t="s">
        <v>258</v>
      </c>
      <c r="I217" s="26" t="str">
        <f t="shared" si="10"/>
        <v>`created_by`  bigint(20) COMMENT '创建人',</v>
      </c>
    </row>
    <row r="218" spans="2:9" s="2" customFormat="1" ht="30" customHeight="1">
      <c r="B218" s="13">
        <v>29</v>
      </c>
      <c r="C218" s="16" t="s">
        <v>259</v>
      </c>
      <c r="D218" s="15" t="s">
        <v>255</v>
      </c>
      <c r="E218" s="13"/>
      <c r="F218" s="13"/>
      <c r="G218" s="13" t="s">
        <v>228</v>
      </c>
      <c r="H218" s="16" t="s">
        <v>260</v>
      </c>
      <c r="I218" s="26" t="str">
        <f t="shared" si="10"/>
        <v>`last_update_date`  Datetime COMMENT '更新时间',</v>
      </c>
    </row>
    <row r="219" spans="2:9" s="2" customFormat="1" ht="30" customHeight="1">
      <c r="B219" s="13">
        <v>30</v>
      </c>
      <c r="C219" s="16" t="s">
        <v>261</v>
      </c>
      <c r="D219" s="15" t="s">
        <v>222</v>
      </c>
      <c r="E219" s="13"/>
      <c r="F219" s="13"/>
      <c r="G219" s="13" t="s">
        <v>228</v>
      </c>
      <c r="H219" s="16" t="s">
        <v>262</v>
      </c>
      <c r="I219" s="26" t="str">
        <f t="shared" si="10"/>
        <v>`last_updated_by`  bigint(20) COMMENT '更新人',</v>
      </c>
    </row>
    <row r="220" spans="2:9" s="2" customFormat="1" ht="30" customHeight="1">
      <c r="B220" s="13">
        <v>31</v>
      </c>
      <c r="C220" s="16" t="s">
        <v>263</v>
      </c>
      <c r="D220" s="15" t="s">
        <v>222</v>
      </c>
      <c r="E220" s="13"/>
      <c r="F220" s="13"/>
      <c r="G220" s="13" t="s">
        <v>228</v>
      </c>
      <c r="H220" s="16" t="s">
        <v>264</v>
      </c>
      <c r="I220" s="26" t="str">
        <f t="shared" si="10"/>
        <v>`last_update_login`  bigint(20) COMMENT '最后登录人',</v>
      </c>
    </row>
    <row r="221" spans="2:9" s="2" customFormat="1" ht="30" customHeight="1">
      <c r="B221" s="13">
        <v>32</v>
      </c>
      <c r="C221" s="16" t="s">
        <v>265</v>
      </c>
      <c r="D221" s="15" t="s">
        <v>241</v>
      </c>
      <c r="E221" s="13"/>
      <c r="F221" s="13">
        <v>0</v>
      </c>
      <c r="G221" s="13" t="s">
        <v>228</v>
      </c>
      <c r="H221" s="16" t="s">
        <v>266</v>
      </c>
      <c r="I221" s="26" t="str">
        <f t="shared" si="10"/>
        <v>`delete_flag`  Int(10) COMMENT '删除标志:0-否-NO;1-是-YES',</v>
      </c>
    </row>
    <row r="222" spans="2:9" s="2" customFormat="1" ht="30" customHeight="1">
      <c r="B222" s="13">
        <v>33</v>
      </c>
      <c r="C222" s="16" t="s">
        <v>267</v>
      </c>
      <c r="D222" s="15" t="s">
        <v>241</v>
      </c>
      <c r="E222" s="13"/>
      <c r="F222" s="13">
        <v>1</v>
      </c>
      <c r="G222" s="13" t="s">
        <v>228</v>
      </c>
      <c r="H222" s="16" t="s">
        <v>268</v>
      </c>
      <c r="I222" s="26" t="str">
        <f t="shared" si="10"/>
        <v>`version_num`  Int(10) COMMENT '版本号',</v>
      </c>
    </row>
    <row r="223" spans="2:9" s="34" customFormat="1" ht="30" customHeight="1">
      <c r="B223" s="143"/>
      <c r="C223" s="144"/>
      <c r="D223" s="144"/>
      <c r="E223" s="144"/>
      <c r="F223" s="144"/>
      <c r="G223" s="144"/>
      <c r="H223" s="145"/>
      <c r="I223" s="15" t="str">
        <f>LOWER(CONCATENATE(IF(F194="Y",CONCATENATE(" Primary Key  (`",C194,"`)")," "),CONCATENATE(")ENGINE=INNODB AUTO_INCREMENT=9 DEFAULT CHARSET=utf8"," COMMENT='",MID(C186,FIND("|",C186)+1,LEN(C186)),"';")))</f>
        <v xml:space="preserve"> primary key  (`id`))engine=innodb auto_increment=9 default charset=utf8 comment='收货单料品表';</v>
      </c>
    </row>
    <row r="224" spans="2:9" s="34" customFormat="1" ht="30" customHeight="1">
      <c r="B224" s="140" t="s">
        <v>269</v>
      </c>
      <c r="C224" s="16"/>
      <c r="D224" s="59"/>
      <c r="E224" s="60"/>
      <c r="F224" s="58"/>
      <c r="G224" s="58"/>
      <c r="H224" s="59"/>
      <c r="I224" s="61"/>
    </row>
    <row r="225" spans="2:9" s="34" customFormat="1" ht="30" customHeight="1">
      <c r="B225" s="141"/>
      <c r="C225" s="16"/>
      <c r="D225" s="60"/>
      <c r="E225" s="60"/>
      <c r="F225" s="60"/>
      <c r="G225" s="60"/>
      <c r="H225" s="60"/>
      <c r="I225" s="61"/>
    </row>
    <row r="226" spans="2:9" s="34" customFormat="1" ht="30" customHeight="1">
      <c r="B226" s="141"/>
      <c r="C226" s="16"/>
      <c r="D226" s="60"/>
      <c r="E226" s="60"/>
      <c r="F226" s="60"/>
      <c r="G226" s="60"/>
      <c r="H226" s="60"/>
      <c r="I226" s="61"/>
    </row>
    <row r="227" spans="2:9" s="34" customFormat="1" ht="30" customHeight="1">
      <c r="B227" s="142"/>
      <c r="C227" s="16"/>
      <c r="D227" s="60"/>
      <c r="E227" s="60"/>
      <c r="F227" s="60"/>
      <c r="G227" s="60"/>
      <c r="H227" s="60"/>
      <c r="I227" s="61"/>
    </row>
    <row r="231" spans="2:9" s="3" customFormat="1" ht="30" customHeight="1">
      <c r="B231" s="38" t="s">
        <v>25</v>
      </c>
      <c r="C231" s="39" t="s">
        <v>762</v>
      </c>
      <c r="D231" s="40"/>
      <c r="E231" s="40"/>
      <c r="F231" s="40"/>
      <c r="G231" s="40"/>
      <c r="H231" s="40"/>
      <c r="I231" s="41" t="s">
        <v>214</v>
      </c>
    </row>
    <row r="232" spans="2:9" s="3" customFormat="1" ht="30" customHeight="1">
      <c r="B232" s="41" t="s">
        <v>23</v>
      </c>
      <c r="C232" s="42" t="s">
        <v>215</v>
      </c>
      <c r="D232" s="41" t="s">
        <v>216</v>
      </c>
      <c r="E232" s="41" t="s">
        <v>217</v>
      </c>
      <c r="F232" s="41" t="s">
        <v>218</v>
      </c>
      <c r="G232" s="41" t="s">
        <v>219</v>
      </c>
      <c r="H232" s="42" t="s">
        <v>220</v>
      </c>
      <c r="I232" s="19" t="str">
        <f>LOWER(CONCATENATE("Create Table  `",MID(C231,1,FIND("|",C231)-1),"` ("))</f>
        <v>create table  `scm_dm_reject` (</v>
      </c>
    </row>
    <row r="233" spans="2:9" s="2" customFormat="1" ht="30" customHeight="1">
      <c r="B233" s="13">
        <v>1</v>
      </c>
      <c r="C233" s="14" t="s">
        <v>221</v>
      </c>
      <c r="D233" s="15" t="s">
        <v>222</v>
      </c>
      <c r="E233" s="13">
        <v>0</v>
      </c>
      <c r="F233" s="13"/>
      <c r="G233" s="13" t="s">
        <v>223</v>
      </c>
      <c r="H233" s="14" t="s">
        <v>224</v>
      </c>
      <c r="I233" s="28" t="str">
        <f>CONCATENATE("`",LOWER(PROPER(C233)),"`  ",D233,,CONCATENATE(IF(LEN(E233)&gt;0," DEFAULT ",""),IF(LEN(E233)&gt;0," '",""),E233,IF(LEN(E233)&gt;0,"'","")),IF(G233="N"," NOT NULL ",""),IF(F233="Y"," AUTO_INCREMENT ",""),IF(LEN(H233)&gt;0,CONCATENATE(" COMMENT '",H233,"'"),""),",")</f>
        <v>`tenant_p_id`  bigint(20) DEFAULT  '0' NOT NULL  COMMENT '关联组织ID，默认为0',</v>
      </c>
    </row>
    <row r="234" spans="2:9" s="33" customFormat="1" ht="30" customHeight="1">
      <c r="B234" s="43">
        <v>2</v>
      </c>
      <c r="C234" s="14" t="s">
        <v>225</v>
      </c>
      <c r="D234" s="44" t="s">
        <v>222</v>
      </c>
      <c r="E234" s="43"/>
      <c r="F234" s="43"/>
      <c r="G234" s="43" t="s">
        <v>223</v>
      </c>
      <c r="H234" s="14" t="s">
        <v>226</v>
      </c>
      <c r="I234" s="28" t="str">
        <f>CONCATENATE("`",LOWER(PROPER(C234)),"`  ",D234,,CONCATENATE(IF(LEN(E234)&gt;0," DEFAULT ",""),IF(LEN(E234)&gt;0," '",""),E234,IF(LEN(E234)&gt;0,"'","")),IF(G234="N"," NOT NULL ",""),IF(F234="Y"," AUTO_INCREMENT ",""),IF(LEN(H234)&gt;0,CONCATENATE(" COMMENT '",H234,"'"),""),",")</f>
        <v>`tenant_id`  bigint(20) NOT NULL  COMMENT '组织ID',</v>
      </c>
    </row>
    <row r="235" spans="2:9" s="3" customFormat="1" ht="30" customHeight="1">
      <c r="B235" s="13">
        <v>3</v>
      </c>
      <c r="C235" s="14" t="s">
        <v>227</v>
      </c>
      <c r="D235" s="19" t="s">
        <v>222</v>
      </c>
      <c r="E235" s="25"/>
      <c r="F235" s="25" t="s">
        <v>228</v>
      </c>
      <c r="G235" s="25" t="s">
        <v>223</v>
      </c>
      <c r="H235" s="14" t="s">
        <v>505</v>
      </c>
      <c r="I235" s="28" t="str">
        <f>CONCATENATE("`",LOWER(PROPER(C235)),"`  ",D235,,CONCATENATE(IF(LEN(E235)&gt;0," DEFAULT ",""),IF(LEN(E235)&gt;0," '",""),E235,IF(LEN(E235)&gt;0,"'","")),IF(G235="N"," NOT NULL ",""),IF(F235="Y"," AUTO_INCREMENT ",""),IF(LEN(H235)&gt;0,CONCATENATE(" COMMENT '",H235,"'"),""),",")</f>
        <v>`id`  bigint(20) NOT NULL  AUTO_INCREMENT  COMMENT '主键ID',</v>
      </c>
    </row>
    <row r="236" spans="2:9" s="2" customFormat="1" ht="30" customHeight="1">
      <c r="B236" s="13">
        <v>4</v>
      </c>
      <c r="C236" s="14" t="s">
        <v>763</v>
      </c>
      <c r="D236" s="15" t="s">
        <v>231</v>
      </c>
      <c r="E236" s="13"/>
      <c r="F236" s="13"/>
      <c r="G236" s="13" t="s">
        <v>223</v>
      </c>
      <c r="H236" s="30" t="s">
        <v>748</v>
      </c>
      <c r="I236" s="26" t="str">
        <f>CONCATENATE("`",LOWER(PROPER(C236)),"`  ",D236,,CONCATENATE(IF(LEN(E236)&gt;0," DEFAULT ",""),IF(LEN(E236)&gt;0," '",""),E236,IF(LEN(E236)&gt;0,"'","")),IF(G236="N"," NOT NULL ",""),IF(F236="Y"," AUTO_INCREMENT ",""),IF(LEN(H236)&gt;0,CONCATENATE(" COMMENT '",H236,"'"),""),",")</f>
        <v>`reject_no`  Varchar(50) NOT NULL  COMMENT '收货单号:系统自动生成',</v>
      </c>
    </row>
    <row r="237" spans="2:9" s="2" customFormat="1" ht="30" customHeight="1">
      <c r="B237" s="43">
        <v>5</v>
      </c>
      <c r="C237" s="14" t="s">
        <v>764</v>
      </c>
      <c r="D237" s="19" t="s">
        <v>246</v>
      </c>
      <c r="E237" s="25">
        <v>1</v>
      </c>
      <c r="F237" s="13"/>
      <c r="G237" s="13" t="s">
        <v>223</v>
      </c>
      <c r="H237" s="30" t="s">
        <v>765</v>
      </c>
      <c r="I237" s="26" t="str">
        <f t="shared" ref="I237:I241" si="12">CONCATENATE("`",LOWER(PROPER(C237)),"`  ",D237,,CONCATENATE(IF(LEN(E237)&gt;0," DEFAULT ",""),IF(LEN(E237)&gt;0," '",""),E237,IF(LEN(E237)&gt;0,"'","")),IF(G237="N"," NOT NULL ",""),IF(F237="Y"," AUTO_INCREMENT ",""),IF(LEN(H237)&gt;0,CONCATENATE(" COMMENT '",H237,"'"),""),",")</f>
        <v>`reject_type`  Int(1) DEFAULT  '1' NOT NULL  COMMENT '退货单类型;1-SCM退货单;2-ERP入库退货单',</v>
      </c>
    </row>
    <row r="238" spans="2:9" s="2" customFormat="1" ht="30" customHeight="1">
      <c r="B238" s="13">
        <v>6</v>
      </c>
      <c r="C238" s="14" t="s">
        <v>392</v>
      </c>
      <c r="D238" s="15" t="s">
        <v>222</v>
      </c>
      <c r="E238" s="13"/>
      <c r="F238" s="13"/>
      <c r="G238" s="13" t="s">
        <v>223</v>
      </c>
      <c r="H238" s="30" t="s">
        <v>439</v>
      </c>
      <c r="I238" s="26" t="str">
        <f t="shared" si="12"/>
        <v>`vendor_id`  bigint(20) NOT NULL  COMMENT '供应商表id:来源于:scm_bas_vendor.id',</v>
      </c>
    </row>
    <row r="239" spans="2:9" s="2" customFormat="1" ht="30" customHeight="1">
      <c r="B239" s="13">
        <v>7</v>
      </c>
      <c r="C239" s="14" t="s">
        <v>323</v>
      </c>
      <c r="D239" s="15" t="s">
        <v>231</v>
      </c>
      <c r="E239" s="13"/>
      <c r="F239" s="13"/>
      <c r="G239" s="13" t="s">
        <v>223</v>
      </c>
      <c r="H239" s="30" t="s">
        <v>440</v>
      </c>
      <c r="I239" s="26" t="str">
        <f t="shared" si="12"/>
        <v>`vendor_code`  Varchar(50) NOT NULL  COMMENT '冗余字段-供应商表编码:来源于:scm_bas_vendor.vendor_name',</v>
      </c>
    </row>
    <row r="240" spans="2:9" s="2" customFormat="1" ht="30" customHeight="1">
      <c r="B240" s="43">
        <v>8</v>
      </c>
      <c r="C240" s="14" t="s">
        <v>325</v>
      </c>
      <c r="D240" s="19" t="s">
        <v>236</v>
      </c>
      <c r="E240" s="13"/>
      <c r="F240" s="13"/>
      <c r="G240" s="13" t="s">
        <v>223</v>
      </c>
      <c r="H240" s="30" t="s">
        <v>441</v>
      </c>
      <c r="I240" s="26" t="str">
        <f t="shared" si="12"/>
        <v>`vendor_name`  Varchar(100) NOT NULL  COMMENT '冗余字段-供应商表名称:来源于:scm_bas_vendor.vendor_name',</v>
      </c>
    </row>
    <row r="241" spans="2:9" s="2" customFormat="1" ht="30" customHeight="1">
      <c r="B241" s="13">
        <v>9</v>
      </c>
      <c r="C241" s="14" t="s">
        <v>536</v>
      </c>
      <c r="D241" s="19" t="s">
        <v>236</v>
      </c>
      <c r="E241" s="25"/>
      <c r="F241" s="25"/>
      <c r="G241" s="13" t="s">
        <v>223</v>
      </c>
      <c r="H241" s="14" t="s">
        <v>562</v>
      </c>
      <c r="I241" s="26" t="str">
        <f t="shared" si="12"/>
        <v>`dept_name`  Varchar(100) NOT NULL  COMMENT '业务部门;来源于scm_im_enquiry.enquiry_dept_name',</v>
      </c>
    </row>
    <row r="242" spans="2:9" s="3" customFormat="1" ht="30" customHeight="1">
      <c r="B242" s="13">
        <v>10</v>
      </c>
      <c r="C242" s="14" t="s">
        <v>766</v>
      </c>
      <c r="D242" s="19" t="s">
        <v>255</v>
      </c>
      <c r="E242" s="25"/>
      <c r="F242" s="25"/>
      <c r="G242" s="13" t="s">
        <v>223</v>
      </c>
      <c r="H242" s="14" t="s">
        <v>750</v>
      </c>
      <c r="I242" s="28" t="str">
        <f t="shared" ref="I242:I253" si="13">CONCATENATE("`",LOWER(PROPER(C242)),"`  ",D242,,CONCATENATE(IF(LEN(E242)&gt;0," DEFAULT ",""),IF(LEN(E242)&gt;0," '",""),E242,IF(LEN(E242)&gt;0,"'","")),IF(G242="N"," NOT NULL ",""),IF(F242="Y"," AUTO_INCREMENT ",""),IF(LEN(H242)&gt;0,CONCATENATE(" COMMENT '",H242,"'"),""),",")</f>
        <v>`reject_date`  Datetime NOT NULL  COMMENT '收货日期',</v>
      </c>
    </row>
    <row r="243" spans="2:9" s="3" customFormat="1" ht="30" customHeight="1">
      <c r="B243" s="43">
        <v>11</v>
      </c>
      <c r="C243" s="14" t="s">
        <v>767</v>
      </c>
      <c r="D243" s="19" t="s">
        <v>246</v>
      </c>
      <c r="E243" s="25">
        <v>1</v>
      </c>
      <c r="F243" s="25"/>
      <c r="G243" s="13" t="s">
        <v>223</v>
      </c>
      <c r="H243" s="14" t="s">
        <v>752</v>
      </c>
      <c r="I243" s="28" t="str">
        <f t="shared" si="13"/>
        <v>`reject_stat`  Int(1) DEFAULT  '1' NOT NULL  COMMENT '订单状态:1-待审核;2-已审核',</v>
      </c>
    </row>
    <row r="244" spans="2:9" s="3" customFormat="1" ht="30" customHeight="1">
      <c r="B244" s="13">
        <v>12</v>
      </c>
      <c r="C244" s="14" t="s">
        <v>248</v>
      </c>
      <c r="D244" s="19" t="s">
        <v>249</v>
      </c>
      <c r="E244" s="25"/>
      <c r="F244" s="25"/>
      <c r="G244" s="25" t="s">
        <v>228</v>
      </c>
      <c r="H244" s="14" t="s">
        <v>28</v>
      </c>
      <c r="I244" s="28" t="str">
        <f t="shared" si="13"/>
        <v>`remark`  Varchar(500) COMMENT '备注',</v>
      </c>
    </row>
    <row r="245" spans="2:9" s="3" customFormat="1" ht="30" customHeight="1">
      <c r="B245" s="43">
        <v>8</v>
      </c>
      <c r="C245" s="14" t="s">
        <v>250</v>
      </c>
      <c r="D245" s="19" t="s">
        <v>236</v>
      </c>
      <c r="E245" s="25"/>
      <c r="F245" s="25"/>
      <c r="G245" s="25" t="s">
        <v>228</v>
      </c>
      <c r="H245" s="14" t="s">
        <v>251</v>
      </c>
      <c r="I245" s="28" t="str">
        <f t="shared" si="13"/>
        <v>`created_by_name`  Varchar(100) COMMENT '创建人名称',</v>
      </c>
    </row>
    <row r="246" spans="2:9" s="3" customFormat="1" ht="30" customHeight="1">
      <c r="B246" s="43">
        <v>8</v>
      </c>
      <c r="C246" s="14" t="s">
        <v>252</v>
      </c>
      <c r="D246" s="19" t="s">
        <v>236</v>
      </c>
      <c r="E246" s="25"/>
      <c r="F246" s="25"/>
      <c r="G246" s="25" t="s">
        <v>228</v>
      </c>
      <c r="H246" s="14" t="s">
        <v>253</v>
      </c>
      <c r="I246" s="28" t="str">
        <f t="shared" si="13"/>
        <v>`last_updated_by_name`  Varchar(100) COMMENT '更新人名称',</v>
      </c>
    </row>
    <row r="247" spans="2:9" s="3" customFormat="1" ht="30" customHeight="1">
      <c r="B247" s="13">
        <v>13</v>
      </c>
      <c r="C247" s="14" t="s">
        <v>254</v>
      </c>
      <c r="D247" s="19" t="s">
        <v>255</v>
      </c>
      <c r="E247" s="25"/>
      <c r="F247" s="25"/>
      <c r="G247" s="25" t="s">
        <v>228</v>
      </c>
      <c r="H247" s="14" t="s">
        <v>256</v>
      </c>
      <c r="I247" s="28" t="str">
        <f t="shared" si="13"/>
        <v>`creation_date`  Datetime COMMENT '创建时间',</v>
      </c>
    </row>
    <row r="248" spans="2:9" s="3" customFormat="1" ht="30" customHeight="1">
      <c r="B248" s="43">
        <v>14</v>
      </c>
      <c r="C248" s="14" t="s">
        <v>257</v>
      </c>
      <c r="D248" s="44" t="s">
        <v>222</v>
      </c>
      <c r="E248" s="25"/>
      <c r="F248" s="25"/>
      <c r="G248" s="25" t="s">
        <v>228</v>
      </c>
      <c r="H248" s="14" t="s">
        <v>258</v>
      </c>
      <c r="I248" s="28" t="str">
        <f t="shared" si="13"/>
        <v>`created_by`  bigint(20) COMMENT '创建人',</v>
      </c>
    </row>
    <row r="249" spans="2:9" s="3" customFormat="1" ht="30" customHeight="1">
      <c r="B249" s="13">
        <v>15</v>
      </c>
      <c r="C249" s="14" t="s">
        <v>259</v>
      </c>
      <c r="D249" s="19" t="s">
        <v>255</v>
      </c>
      <c r="E249" s="25"/>
      <c r="F249" s="25"/>
      <c r="G249" s="25" t="s">
        <v>228</v>
      </c>
      <c r="H249" s="14" t="s">
        <v>260</v>
      </c>
      <c r="I249" s="28" t="str">
        <f t="shared" si="13"/>
        <v>`last_update_date`  Datetime COMMENT '更新时间',</v>
      </c>
    </row>
    <row r="250" spans="2:9" s="3" customFormat="1" ht="30" customHeight="1">
      <c r="B250" s="13">
        <v>16</v>
      </c>
      <c r="C250" s="14" t="s">
        <v>261</v>
      </c>
      <c r="D250" s="44" t="s">
        <v>222</v>
      </c>
      <c r="E250" s="25"/>
      <c r="F250" s="25"/>
      <c r="G250" s="25" t="s">
        <v>228</v>
      </c>
      <c r="H250" s="14" t="s">
        <v>262</v>
      </c>
      <c r="I250" s="28" t="str">
        <f t="shared" si="13"/>
        <v>`last_updated_by`  bigint(20) COMMENT '更新人',</v>
      </c>
    </row>
    <row r="251" spans="2:9" s="3" customFormat="1" ht="30" customHeight="1">
      <c r="B251" s="43">
        <v>17</v>
      </c>
      <c r="C251" s="14" t="s">
        <v>263</v>
      </c>
      <c r="D251" s="44" t="s">
        <v>222</v>
      </c>
      <c r="E251" s="25"/>
      <c r="F251" s="25"/>
      <c r="G251" s="25" t="s">
        <v>228</v>
      </c>
      <c r="H251" s="14" t="s">
        <v>264</v>
      </c>
      <c r="I251" s="28" t="str">
        <f t="shared" si="13"/>
        <v>`last_update_login`  bigint(20) COMMENT '最后登录人',</v>
      </c>
    </row>
    <row r="252" spans="2:9" s="3" customFormat="1" ht="30" customHeight="1">
      <c r="B252" s="13">
        <v>18</v>
      </c>
      <c r="C252" s="14" t="s">
        <v>265</v>
      </c>
      <c r="D252" s="19" t="s">
        <v>241</v>
      </c>
      <c r="E252" s="25"/>
      <c r="F252" s="25">
        <v>0</v>
      </c>
      <c r="G252" s="25" t="s">
        <v>228</v>
      </c>
      <c r="H252" s="14" t="s">
        <v>266</v>
      </c>
      <c r="I252" s="28" t="str">
        <f t="shared" si="13"/>
        <v>`delete_flag`  Int(10) COMMENT '删除标志:0-否-NO;1-是-YES',</v>
      </c>
    </row>
    <row r="253" spans="2:9" s="3" customFormat="1" ht="30" customHeight="1">
      <c r="B253" s="13">
        <v>19</v>
      </c>
      <c r="C253" s="14" t="s">
        <v>267</v>
      </c>
      <c r="D253" s="19" t="s">
        <v>241</v>
      </c>
      <c r="E253" s="25"/>
      <c r="F253" s="25">
        <v>1</v>
      </c>
      <c r="G253" s="25" t="s">
        <v>228</v>
      </c>
      <c r="H253" s="14" t="s">
        <v>268</v>
      </c>
      <c r="I253" s="28" t="str">
        <f t="shared" si="13"/>
        <v>`version_num`  Int(10) COMMENT '版本号',</v>
      </c>
    </row>
    <row r="254" spans="2:9" ht="30" customHeight="1">
      <c r="B254" s="137"/>
      <c r="C254" s="138"/>
      <c r="D254" s="138"/>
      <c r="E254" s="138"/>
      <c r="F254" s="138"/>
      <c r="G254" s="138"/>
      <c r="H254" s="139"/>
      <c r="I254" s="19" t="str">
        <f>LOWER(CONCATENATE(IF(F235="Y",CONCATENATE(" Primary Key  (`",C235,"`)")," "),CONCATENATE(")ENGINE=INNODB AUTO_INCREMENT=9 DEFAULT CHARSET=utf8"," COMMENT='",MID(C231,FIND("|",C231)+1,LEN(C231)),"';")))</f>
        <v xml:space="preserve"> primary key  (`id`))engine=innodb auto_increment=9 default charset=utf8 comment='退货单';</v>
      </c>
    </row>
    <row r="255" spans="2:9" ht="30" customHeight="1">
      <c r="B255" s="134" t="s">
        <v>269</v>
      </c>
      <c r="C255" s="14"/>
      <c r="D255" s="47"/>
      <c r="E255" s="48"/>
      <c r="F255" s="46"/>
      <c r="G255" s="46"/>
      <c r="H255" s="47"/>
      <c r="I255" s="57"/>
    </row>
    <row r="256" spans="2:9" ht="30" customHeight="1">
      <c r="B256" s="135"/>
      <c r="C256" s="14"/>
      <c r="D256" s="48"/>
      <c r="E256" s="48"/>
      <c r="F256" s="48"/>
      <c r="G256" s="48"/>
      <c r="H256" s="48"/>
      <c r="I256" s="57"/>
    </row>
    <row r="257" spans="2:9" ht="30" customHeight="1">
      <c r="B257" s="135"/>
      <c r="C257" s="14"/>
      <c r="D257" s="48"/>
      <c r="E257" s="48"/>
      <c r="F257" s="48"/>
      <c r="G257" s="48"/>
      <c r="H257" s="48"/>
      <c r="I257" s="57"/>
    </row>
    <row r="258" spans="2:9" ht="30" customHeight="1">
      <c r="B258" s="136"/>
      <c r="C258" s="14"/>
      <c r="D258" s="48"/>
      <c r="E258" s="48"/>
      <c r="F258" s="48"/>
      <c r="G258" s="48"/>
      <c r="H258" s="48"/>
      <c r="I258" s="57"/>
    </row>
    <row r="259" spans="2:9" ht="30" customHeight="1"/>
    <row r="260" spans="2:9" s="2" customFormat="1" ht="30" customHeight="1">
      <c r="B260" s="49" t="s">
        <v>25</v>
      </c>
      <c r="C260" s="39" t="s">
        <v>768</v>
      </c>
      <c r="D260" s="50"/>
      <c r="E260" s="50"/>
      <c r="F260" s="50"/>
      <c r="G260" s="50"/>
      <c r="H260" s="50"/>
      <c r="I260" s="51" t="s">
        <v>214</v>
      </c>
    </row>
    <row r="261" spans="2:9" s="2" customFormat="1" ht="30" customHeight="1">
      <c r="B261" s="51" t="s">
        <v>23</v>
      </c>
      <c r="C261" s="52" t="s">
        <v>215</v>
      </c>
      <c r="D261" s="51" t="s">
        <v>216</v>
      </c>
      <c r="E261" s="51" t="s">
        <v>217</v>
      </c>
      <c r="F261" s="51" t="s">
        <v>218</v>
      </c>
      <c r="G261" s="51" t="s">
        <v>219</v>
      </c>
      <c r="H261" s="52" t="s">
        <v>220</v>
      </c>
      <c r="I261" s="15" t="str">
        <f>LOWER(CONCATENATE("Create Table  `",MID(C260,1,FIND("|",C260)-1),"` ("))</f>
        <v>create table  `scm_dm_reject_item` (</v>
      </c>
    </row>
    <row r="262" spans="2:9" s="2" customFormat="1" ht="30" customHeight="1">
      <c r="B262" s="13">
        <v>1</v>
      </c>
      <c r="C262" s="14" t="s">
        <v>221</v>
      </c>
      <c r="D262" s="15" t="s">
        <v>222</v>
      </c>
      <c r="E262" s="13">
        <v>0</v>
      </c>
      <c r="F262" s="13"/>
      <c r="G262" s="13" t="s">
        <v>223</v>
      </c>
      <c r="H262" s="14" t="s">
        <v>224</v>
      </c>
      <c r="I262" s="26" t="str">
        <f t="shared" ref="I262:I296" si="14">CONCATENATE("`",LOWER(PROPER(C262)),"`  ",D262,,CONCATENATE(IF(LEN(E262)&gt;0," DEFAULT ",""),IF(LEN(E262)&gt;0," '",""),E262,IF(LEN(E262)&gt;0,"'","")),IF(G262="N"," NOT NULL ",""),IF(F262="Y"," AUTO_INCREMENT ",""),IF(LEN(H262)&gt;0,CONCATENATE(" COMMENT '",H262,"'"),""),",")</f>
        <v>`tenant_p_id`  bigint(20) DEFAULT  '0' NOT NULL  COMMENT '关联组织ID，默认为0',</v>
      </c>
    </row>
    <row r="263" spans="2:9" s="2" customFormat="1" ht="30" customHeight="1">
      <c r="B263" s="13">
        <v>2</v>
      </c>
      <c r="C263" s="16" t="s">
        <v>225</v>
      </c>
      <c r="D263" s="15" t="s">
        <v>222</v>
      </c>
      <c r="E263" s="13"/>
      <c r="F263" s="13"/>
      <c r="G263" s="13" t="s">
        <v>223</v>
      </c>
      <c r="H263" s="16" t="s">
        <v>226</v>
      </c>
      <c r="I263" s="26" t="str">
        <f t="shared" si="14"/>
        <v>`tenant_id`  bigint(20) NOT NULL  COMMENT '组织ID',</v>
      </c>
    </row>
    <row r="264" spans="2:9" s="2" customFormat="1" ht="30" customHeight="1">
      <c r="B264" s="13">
        <v>3</v>
      </c>
      <c r="C264" s="14" t="s">
        <v>656</v>
      </c>
      <c r="D264" s="15" t="s">
        <v>222</v>
      </c>
      <c r="E264" s="13"/>
      <c r="F264" s="13"/>
      <c r="G264" s="13" t="s">
        <v>223</v>
      </c>
      <c r="H264" s="30" t="s">
        <v>702</v>
      </c>
      <c r="I264" s="26" t="str">
        <f t="shared" si="14"/>
        <v>`sale_id`  bigint(20) NOT NULL  COMMENT '销售订单id:来源于:scm_order_sale.id',</v>
      </c>
    </row>
    <row r="265" spans="2:9" s="2" customFormat="1" ht="30" customHeight="1">
      <c r="B265" s="13">
        <v>4</v>
      </c>
      <c r="C265" s="14" t="s">
        <v>650</v>
      </c>
      <c r="D265" s="15" t="s">
        <v>231</v>
      </c>
      <c r="E265" s="13"/>
      <c r="F265" s="13"/>
      <c r="G265" s="13" t="s">
        <v>223</v>
      </c>
      <c r="H265" s="30" t="s">
        <v>703</v>
      </c>
      <c r="I265" s="26" t="str">
        <f t="shared" si="14"/>
        <v>`sale_no`  Varchar(50) NOT NULL  COMMENT '销售订单编码:来源于:scm_order_sale.sale_no',</v>
      </c>
    </row>
    <row r="266" spans="2:9" s="2" customFormat="1" ht="30" customHeight="1">
      <c r="B266" s="13">
        <v>5</v>
      </c>
      <c r="C266" s="14" t="s">
        <v>704</v>
      </c>
      <c r="D266" s="15" t="s">
        <v>222</v>
      </c>
      <c r="E266" s="13"/>
      <c r="F266" s="13"/>
      <c r="G266" s="13" t="s">
        <v>223</v>
      </c>
      <c r="H266" s="30" t="s">
        <v>705</v>
      </c>
      <c r="I266" s="26" t="str">
        <f t="shared" si="14"/>
        <v>`sale_item_id`  bigint(20) NOT NULL  COMMENT '销售订单料品id:来源于:scm_order_sale_item.id',</v>
      </c>
    </row>
    <row r="267" spans="2:9" s="2" customFormat="1" ht="30" customHeight="1">
      <c r="B267" s="13">
        <v>6</v>
      </c>
      <c r="C267" s="14" t="s">
        <v>769</v>
      </c>
      <c r="D267" s="15" t="s">
        <v>222</v>
      </c>
      <c r="E267" s="13"/>
      <c r="F267" s="13"/>
      <c r="G267" s="13" t="s">
        <v>223</v>
      </c>
      <c r="H267" s="30" t="s">
        <v>770</v>
      </c>
      <c r="I267" s="26" t="str">
        <f t="shared" si="14"/>
        <v>`reject_id`  bigint(20) NOT NULL  COMMENT '收货单ID；来源于;scm_dm_reject.id',</v>
      </c>
    </row>
    <row r="268" spans="2:9" s="2" customFormat="1" ht="30" customHeight="1">
      <c r="B268" s="13">
        <v>7</v>
      </c>
      <c r="C268" s="16" t="s">
        <v>227</v>
      </c>
      <c r="D268" s="15" t="s">
        <v>222</v>
      </c>
      <c r="E268" s="13"/>
      <c r="F268" s="13" t="s">
        <v>228</v>
      </c>
      <c r="G268" s="13" t="s">
        <v>223</v>
      </c>
      <c r="H268" s="14" t="s">
        <v>505</v>
      </c>
      <c r="I268" s="26" t="str">
        <f t="shared" si="14"/>
        <v>`id`  bigint(20) NOT NULL  AUTO_INCREMENT  COMMENT '主键ID',</v>
      </c>
    </row>
    <row r="269" spans="2:9" s="2" customFormat="1" ht="30" customHeight="1">
      <c r="B269" s="13">
        <v>8</v>
      </c>
      <c r="C269" s="14" t="s">
        <v>442</v>
      </c>
      <c r="D269" s="15" t="s">
        <v>222</v>
      </c>
      <c r="E269" s="13"/>
      <c r="F269" s="13"/>
      <c r="G269" s="13" t="s">
        <v>223</v>
      </c>
      <c r="H269" s="30" t="s">
        <v>443</v>
      </c>
      <c r="I269" s="26" t="str">
        <f t="shared" si="14"/>
        <v>`goods_id`  bigint(20) NOT NULL  COMMENT '料品id:来源于:scm_bas_goods.id',</v>
      </c>
    </row>
    <row r="270" spans="2:9" s="2" customFormat="1" ht="30" customHeight="1">
      <c r="B270" s="13">
        <v>9</v>
      </c>
      <c r="C270" s="14" t="s">
        <v>233</v>
      </c>
      <c r="D270" s="15" t="s">
        <v>231</v>
      </c>
      <c r="E270" s="13"/>
      <c r="F270" s="13"/>
      <c r="G270" s="13" t="s">
        <v>223</v>
      </c>
      <c r="H270" s="30" t="s">
        <v>444</v>
      </c>
      <c r="I270" s="26" t="str">
        <f t="shared" si="14"/>
        <v>`goods_erp_code`  Varchar(50) NOT NULL  COMMENT '冗余字段-料品ERP品号:来源于:scm_bas_goods.goods_erp_code',</v>
      </c>
    </row>
    <row r="271" spans="2:9" s="2" customFormat="1" ht="30" customHeight="1">
      <c r="B271" s="13">
        <v>10</v>
      </c>
      <c r="C271" s="14" t="s">
        <v>230</v>
      </c>
      <c r="D271" s="15" t="s">
        <v>231</v>
      </c>
      <c r="E271" s="13"/>
      <c r="F271" s="13"/>
      <c r="G271" s="13" t="s">
        <v>223</v>
      </c>
      <c r="H271" s="30" t="s">
        <v>445</v>
      </c>
      <c r="I271" s="26" t="str">
        <f t="shared" si="14"/>
        <v>`goods_code`  Varchar(50) NOT NULL  COMMENT '冗余字段-料品供应商品号:来源于:scm_bas_goods.goods_code',</v>
      </c>
    </row>
    <row r="272" spans="2:9" s="2" customFormat="1" ht="30" customHeight="1">
      <c r="B272" s="13">
        <v>11</v>
      </c>
      <c r="C272" s="14" t="s">
        <v>235</v>
      </c>
      <c r="D272" s="19" t="s">
        <v>236</v>
      </c>
      <c r="E272" s="13"/>
      <c r="F272" s="13"/>
      <c r="G272" s="13" t="s">
        <v>223</v>
      </c>
      <c r="H272" s="30" t="s">
        <v>446</v>
      </c>
      <c r="I272" s="26" t="str">
        <f t="shared" si="14"/>
        <v>`goods_name`  Varchar(100) NOT NULL  COMMENT '冗余字段-料品供应商品名:来源于:scm_bas_goods.goods_name',</v>
      </c>
    </row>
    <row r="273" spans="2:9" s="2" customFormat="1" ht="30" customHeight="1">
      <c r="B273" s="13">
        <v>12</v>
      </c>
      <c r="C273" s="14" t="s">
        <v>238</v>
      </c>
      <c r="D273" s="19" t="s">
        <v>236</v>
      </c>
      <c r="E273" s="13"/>
      <c r="F273" s="13"/>
      <c r="G273" s="13" t="s">
        <v>223</v>
      </c>
      <c r="H273" s="30" t="s">
        <v>447</v>
      </c>
      <c r="I273" s="26" t="str">
        <f t="shared" si="14"/>
        <v>`goods_model`  Varchar(100) NOT NULL  COMMENT '冗余字段-料品供应商品号:来源于:scm_bas_goods.goods_model',</v>
      </c>
    </row>
    <row r="274" spans="2:9" s="2" customFormat="1" ht="30" customHeight="1">
      <c r="B274" s="13">
        <v>13</v>
      </c>
      <c r="C274" s="14" t="s">
        <v>448</v>
      </c>
      <c r="D274" s="15" t="s">
        <v>222</v>
      </c>
      <c r="E274" s="13"/>
      <c r="F274" s="13"/>
      <c r="G274" s="13" t="s">
        <v>223</v>
      </c>
      <c r="H274" s="14" t="s">
        <v>673</v>
      </c>
      <c r="I274" s="26" t="str">
        <f t="shared" si="14"/>
        <v>`uom_id`  bigint(20) NOT NULL  COMMENT '冗余字段-计量单位ID;来源于scm_bas_uom.id',</v>
      </c>
    </row>
    <row r="275" spans="2:9" s="2" customFormat="1" ht="30" customHeight="1">
      <c r="B275" s="13">
        <v>14</v>
      </c>
      <c r="C275" s="14" t="s">
        <v>276</v>
      </c>
      <c r="D275" s="15" t="s">
        <v>231</v>
      </c>
      <c r="E275" s="13"/>
      <c r="F275" s="13"/>
      <c r="G275" s="13" t="s">
        <v>223</v>
      </c>
      <c r="H275" s="14" t="s">
        <v>450</v>
      </c>
      <c r="I275" s="26" t="str">
        <f t="shared" si="14"/>
        <v>`uom_name`  Varchar(50) NOT NULL  COMMENT '冗余字段-计量单位名称;来源于scm_bas_uom.uom_name',</v>
      </c>
    </row>
    <row r="276" spans="2:9" s="2" customFormat="1" ht="30" customHeight="1">
      <c r="B276" s="13">
        <v>15</v>
      </c>
      <c r="C276" s="14" t="s">
        <v>351</v>
      </c>
      <c r="D276" s="15" t="s">
        <v>222</v>
      </c>
      <c r="E276" s="13"/>
      <c r="F276" s="13"/>
      <c r="G276" s="13" t="s">
        <v>223</v>
      </c>
      <c r="H276" s="14" t="s">
        <v>451</v>
      </c>
      <c r="I276" s="26" t="str">
        <f t="shared" si="14"/>
        <v>`rate_id`  bigint(20) NOT NULL  COMMENT '冗余字段;税率ID;来源于scm_bas_rate.id',</v>
      </c>
    </row>
    <row r="277" spans="2:9" s="2" customFormat="1" ht="30" customHeight="1">
      <c r="B277" s="13">
        <v>16</v>
      </c>
      <c r="C277" s="14" t="s">
        <v>286</v>
      </c>
      <c r="D277" s="15" t="s">
        <v>231</v>
      </c>
      <c r="E277" s="13"/>
      <c r="F277" s="13"/>
      <c r="G277" s="13" t="s">
        <v>223</v>
      </c>
      <c r="H277" s="14" t="s">
        <v>353</v>
      </c>
      <c r="I277" s="26" t="str">
        <f t="shared" si="14"/>
        <v>`rate_name`  Varchar(50) NOT NULL  COMMENT '冗余字段-税率名称;来源于scm_bas_rate.rate_name',</v>
      </c>
    </row>
    <row r="278" spans="2:9" s="2" customFormat="1" ht="30" customHeight="1">
      <c r="B278" s="13">
        <v>17</v>
      </c>
      <c r="C278" s="14" t="s">
        <v>288</v>
      </c>
      <c r="D278" s="44" t="s">
        <v>354</v>
      </c>
      <c r="E278" s="13"/>
      <c r="F278" s="13"/>
      <c r="G278" s="13" t="s">
        <v>223</v>
      </c>
      <c r="H278" s="14" t="s">
        <v>452</v>
      </c>
      <c r="I278" s="26" t="str">
        <f t="shared" si="14"/>
        <v>`rate_val`  bigint(20,6) NOT NULL  COMMENT '冗余字段-税率名称;来源于scm_bas_rate.rate_val',</v>
      </c>
    </row>
    <row r="279" spans="2:9" s="2" customFormat="1" ht="30" customHeight="1">
      <c r="B279" s="13">
        <v>18</v>
      </c>
      <c r="C279" s="14" t="s">
        <v>348</v>
      </c>
      <c r="D279" s="15" t="s">
        <v>222</v>
      </c>
      <c r="E279" s="13"/>
      <c r="F279" s="13"/>
      <c r="G279" s="13" t="s">
        <v>223</v>
      </c>
      <c r="H279" s="14" t="s">
        <v>453</v>
      </c>
      <c r="I279" s="26" t="str">
        <f t="shared" si="14"/>
        <v>`currency_id`  bigint(20) NOT NULL  COMMENT '冗余字段币别ID;来源于scm_bas_currency.id',</v>
      </c>
    </row>
    <row r="280" spans="2:9" s="2" customFormat="1" ht="30" customHeight="1">
      <c r="B280" s="13">
        <v>19</v>
      </c>
      <c r="C280" s="14" t="s">
        <v>315</v>
      </c>
      <c r="D280" s="15" t="s">
        <v>231</v>
      </c>
      <c r="E280" s="13"/>
      <c r="F280" s="13"/>
      <c r="G280" s="13" t="s">
        <v>223</v>
      </c>
      <c r="H280" s="14" t="s">
        <v>454</v>
      </c>
      <c r="I280" s="26" t="str">
        <f t="shared" si="14"/>
        <v>`currency_name`  Varchar(50) NOT NULL  COMMENT '冗余字段-币别名称;来源于scm_bas_currency.currency_name',</v>
      </c>
    </row>
    <row r="281" spans="2:9" s="2" customFormat="1" ht="30" customHeight="1">
      <c r="B281" s="13">
        <v>20</v>
      </c>
      <c r="C281" s="14" t="s">
        <v>519</v>
      </c>
      <c r="D281" s="19" t="s">
        <v>246</v>
      </c>
      <c r="E281" s="13">
        <v>0</v>
      </c>
      <c r="F281" s="13"/>
      <c r="G281" s="13" t="s">
        <v>223</v>
      </c>
      <c r="H281" s="14" t="s">
        <v>520</v>
      </c>
      <c r="I281" s="26" t="str">
        <f t="shared" si="14"/>
        <v>`taxes_type`  Int(1) DEFAULT  '0' NOT NULL  COMMENT '税种类型;0-无;1-应税内含;2-应税外加',</v>
      </c>
    </row>
    <row r="282" spans="2:9" s="2" customFormat="1" ht="30" customHeight="1">
      <c r="B282" s="13">
        <v>21</v>
      </c>
      <c r="C282" s="14" t="s">
        <v>358</v>
      </c>
      <c r="D282" s="19" t="s">
        <v>246</v>
      </c>
      <c r="E282" s="25"/>
      <c r="F282" s="25"/>
      <c r="G282" s="13" t="s">
        <v>223</v>
      </c>
      <c r="H282" s="14" t="s">
        <v>729</v>
      </c>
      <c r="I282" s="26" t="str">
        <f t="shared" si="14"/>
        <v>`invoice_type`  Int(1) NOT NULL  COMMENT '冗余字段发票类型;1-增值税专用发票;2-普通发票;3-专业发票',</v>
      </c>
    </row>
    <row r="283" spans="2:9" s="2" customFormat="1" ht="30" customHeight="1">
      <c r="B283" s="13">
        <v>22</v>
      </c>
      <c r="C283" s="14" t="s">
        <v>521</v>
      </c>
      <c r="D283" s="44" t="s">
        <v>354</v>
      </c>
      <c r="E283" s="25"/>
      <c r="F283" s="25"/>
      <c r="G283" s="13" t="s">
        <v>223</v>
      </c>
      <c r="H283" s="14" t="s">
        <v>730</v>
      </c>
      <c r="I283" s="26" t="str">
        <f t="shared" si="14"/>
        <v>`gst_price`  bigint(20,6) NOT NULL  COMMENT '冗余字段含税单价',</v>
      </c>
    </row>
    <row r="284" spans="2:9" s="2" customFormat="1" ht="30" customHeight="1">
      <c r="B284" s="13">
        <v>23</v>
      </c>
      <c r="C284" s="14" t="s">
        <v>523</v>
      </c>
      <c r="D284" s="44" t="s">
        <v>354</v>
      </c>
      <c r="E284" s="25"/>
      <c r="F284" s="25"/>
      <c r="G284" s="13" t="s">
        <v>223</v>
      </c>
      <c r="H284" s="14" t="s">
        <v>771</v>
      </c>
      <c r="I284" s="26" t="str">
        <f t="shared" si="14"/>
        <v>`tax_price`  bigint(20,6) NOT NULL  COMMENT '冗余字段不含税单价',</v>
      </c>
    </row>
    <row r="285" spans="2:9" s="2" customFormat="1" ht="30" customHeight="1">
      <c r="B285" s="13">
        <v>24</v>
      </c>
      <c r="C285" s="14" t="s">
        <v>760</v>
      </c>
      <c r="D285" s="19" t="s">
        <v>246</v>
      </c>
      <c r="E285" s="25">
        <v>0</v>
      </c>
      <c r="F285" s="25"/>
      <c r="G285" s="13" t="s">
        <v>223</v>
      </c>
      <c r="H285" s="14" t="s">
        <v>761</v>
      </c>
      <c r="I285" s="26" t="str">
        <f t="shared" si="14"/>
        <v>`is_statement`  Int(1) DEFAULT  '0' NOT NULL  COMMENT '是否已对账:0-否-NO;1-是-YES',</v>
      </c>
    </row>
    <row r="286" spans="2:9" s="2" customFormat="1" ht="30" customHeight="1">
      <c r="B286" s="13">
        <v>25</v>
      </c>
      <c r="C286" s="14" t="s">
        <v>772</v>
      </c>
      <c r="D286" s="44" t="s">
        <v>354</v>
      </c>
      <c r="E286" s="25">
        <v>0</v>
      </c>
      <c r="F286" s="25"/>
      <c r="G286" s="13" t="s">
        <v>223</v>
      </c>
      <c r="H286" s="14" t="s">
        <v>773</v>
      </c>
      <c r="I286" s="26" t="str">
        <f t="shared" si="14"/>
        <v>`reject_num`  bigint(20,6) DEFAULT  '0' NOT NULL  COMMENT '退货数量',</v>
      </c>
    </row>
    <row r="287" spans="2:9" s="2" customFormat="1" ht="30" customHeight="1">
      <c r="B287" s="13">
        <v>26</v>
      </c>
      <c r="C287" s="14" t="s">
        <v>248</v>
      </c>
      <c r="D287" s="15" t="s">
        <v>249</v>
      </c>
      <c r="E287" s="13"/>
      <c r="F287" s="13"/>
      <c r="G287" s="13" t="s">
        <v>228</v>
      </c>
      <c r="H287" s="14" t="s">
        <v>28</v>
      </c>
      <c r="I287" s="26" t="str">
        <f t="shared" si="14"/>
        <v>`remark`  Varchar(500) COMMENT '备注',</v>
      </c>
    </row>
    <row r="288" spans="2:9" s="3" customFormat="1" ht="30" customHeight="1">
      <c r="B288" s="43">
        <v>8</v>
      </c>
      <c r="C288" s="14" t="s">
        <v>250</v>
      </c>
      <c r="D288" s="19" t="s">
        <v>236</v>
      </c>
      <c r="E288" s="25"/>
      <c r="F288" s="25"/>
      <c r="G288" s="25" t="s">
        <v>228</v>
      </c>
      <c r="H288" s="14" t="s">
        <v>251</v>
      </c>
      <c r="I288" s="28" t="str">
        <f t="shared" si="14"/>
        <v>`created_by_name`  Varchar(100) COMMENT '创建人名称',</v>
      </c>
    </row>
    <row r="289" spans="2:9" s="3" customFormat="1" ht="30" customHeight="1">
      <c r="B289" s="43">
        <v>8</v>
      </c>
      <c r="C289" s="14" t="s">
        <v>252</v>
      </c>
      <c r="D289" s="19" t="s">
        <v>236</v>
      </c>
      <c r="E289" s="25"/>
      <c r="F289" s="25"/>
      <c r="G289" s="25" t="s">
        <v>228</v>
      </c>
      <c r="H289" s="14" t="s">
        <v>253</v>
      </c>
      <c r="I289" s="28" t="str">
        <f t="shared" si="14"/>
        <v>`last_updated_by_name`  Varchar(100) COMMENT '更新人名称',</v>
      </c>
    </row>
    <row r="290" spans="2:9" s="2" customFormat="1" ht="30" customHeight="1">
      <c r="B290" s="13">
        <v>27</v>
      </c>
      <c r="C290" s="16" t="s">
        <v>254</v>
      </c>
      <c r="D290" s="15" t="s">
        <v>255</v>
      </c>
      <c r="E290" s="13"/>
      <c r="F290" s="13"/>
      <c r="G290" s="13" t="s">
        <v>228</v>
      </c>
      <c r="H290" s="16" t="s">
        <v>256</v>
      </c>
      <c r="I290" s="26" t="str">
        <f t="shared" si="14"/>
        <v>`creation_date`  Datetime COMMENT '创建时间',</v>
      </c>
    </row>
    <row r="291" spans="2:9" s="2" customFormat="1" ht="30" customHeight="1">
      <c r="B291" s="13">
        <v>28</v>
      </c>
      <c r="C291" s="16" t="s">
        <v>257</v>
      </c>
      <c r="D291" s="15" t="s">
        <v>222</v>
      </c>
      <c r="E291" s="13"/>
      <c r="F291" s="13"/>
      <c r="G291" s="13" t="s">
        <v>228</v>
      </c>
      <c r="H291" s="16" t="s">
        <v>258</v>
      </c>
      <c r="I291" s="26" t="str">
        <f t="shared" si="14"/>
        <v>`created_by`  bigint(20) COMMENT '创建人',</v>
      </c>
    </row>
    <row r="292" spans="2:9" s="2" customFormat="1" ht="30" customHeight="1">
      <c r="B292" s="13">
        <v>29</v>
      </c>
      <c r="C292" s="16" t="s">
        <v>259</v>
      </c>
      <c r="D292" s="15" t="s">
        <v>255</v>
      </c>
      <c r="E292" s="13"/>
      <c r="F292" s="13"/>
      <c r="G292" s="13" t="s">
        <v>228</v>
      </c>
      <c r="H292" s="16" t="s">
        <v>260</v>
      </c>
      <c r="I292" s="26" t="str">
        <f t="shared" si="14"/>
        <v>`last_update_date`  Datetime COMMENT '更新时间',</v>
      </c>
    </row>
    <row r="293" spans="2:9" s="2" customFormat="1" ht="30" customHeight="1">
      <c r="B293" s="13">
        <v>30</v>
      </c>
      <c r="C293" s="16" t="s">
        <v>261</v>
      </c>
      <c r="D293" s="15" t="s">
        <v>222</v>
      </c>
      <c r="E293" s="13"/>
      <c r="F293" s="13"/>
      <c r="G293" s="13" t="s">
        <v>228</v>
      </c>
      <c r="H293" s="16" t="s">
        <v>262</v>
      </c>
      <c r="I293" s="26" t="str">
        <f t="shared" si="14"/>
        <v>`last_updated_by`  bigint(20) COMMENT '更新人',</v>
      </c>
    </row>
    <row r="294" spans="2:9" s="2" customFormat="1" ht="30" customHeight="1">
      <c r="B294" s="13">
        <v>31</v>
      </c>
      <c r="C294" s="16" t="s">
        <v>263</v>
      </c>
      <c r="D294" s="15" t="s">
        <v>222</v>
      </c>
      <c r="E294" s="13"/>
      <c r="F294" s="13"/>
      <c r="G294" s="13" t="s">
        <v>228</v>
      </c>
      <c r="H294" s="16" t="s">
        <v>264</v>
      </c>
      <c r="I294" s="26" t="str">
        <f t="shared" si="14"/>
        <v>`last_update_login`  bigint(20) COMMENT '最后登录人',</v>
      </c>
    </row>
    <row r="295" spans="2:9" s="2" customFormat="1" ht="30" customHeight="1">
      <c r="B295" s="13">
        <v>32</v>
      </c>
      <c r="C295" s="16" t="s">
        <v>265</v>
      </c>
      <c r="D295" s="15" t="s">
        <v>241</v>
      </c>
      <c r="E295" s="13"/>
      <c r="F295" s="13">
        <v>0</v>
      </c>
      <c r="G295" s="13" t="s">
        <v>228</v>
      </c>
      <c r="H295" s="16" t="s">
        <v>266</v>
      </c>
      <c r="I295" s="26" t="str">
        <f t="shared" si="14"/>
        <v>`delete_flag`  Int(10) COMMENT '删除标志:0-否-NO;1-是-YES',</v>
      </c>
    </row>
    <row r="296" spans="2:9" s="2" customFormat="1" ht="30" customHeight="1">
      <c r="B296" s="13">
        <v>33</v>
      </c>
      <c r="C296" s="16" t="s">
        <v>267</v>
      </c>
      <c r="D296" s="15" t="s">
        <v>241</v>
      </c>
      <c r="E296" s="13"/>
      <c r="F296" s="13">
        <v>1</v>
      </c>
      <c r="G296" s="13" t="s">
        <v>228</v>
      </c>
      <c r="H296" s="16" t="s">
        <v>268</v>
      </c>
      <c r="I296" s="26" t="str">
        <f t="shared" si="14"/>
        <v>`version_num`  Int(10) COMMENT '版本号',</v>
      </c>
    </row>
    <row r="297" spans="2:9" s="34" customFormat="1" ht="30" customHeight="1">
      <c r="B297" s="143"/>
      <c r="C297" s="144"/>
      <c r="D297" s="144"/>
      <c r="E297" s="144"/>
      <c r="F297" s="144"/>
      <c r="G297" s="144"/>
      <c r="H297" s="145"/>
      <c r="I297" s="15" t="str">
        <f>LOWER(CONCATENATE(IF(F268="Y",CONCATENATE(" Primary Key  (`",C268,"`)")," "),CONCATENATE(")ENGINE=INNODB AUTO_INCREMENT=9 DEFAULT CHARSET=utf8"," COMMENT='",MID(C260,FIND("|",C260)+1,LEN(C260)),"';")))</f>
        <v xml:space="preserve"> primary key  (`id`))engine=innodb auto_increment=9 default charset=utf8 comment='退货单料品表';</v>
      </c>
    </row>
    <row r="298" spans="2:9" s="34" customFormat="1" ht="30" customHeight="1">
      <c r="B298" s="140" t="s">
        <v>269</v>
      </c>
      <c r="C298" s="16"/>
      <c r="D298" s="59"/>
      <c r="E298" s="60"/>
      <c r="F298" s="58"/>
      <c r="G298" s="58"/>
      <c r="H298" s="59"/>
      <c r="I298" s="61"/>
    </row>
    <row r="299" spans="2:9" s="34" customFormat="1" ht="30" customHeight="1">
      <c r="B299" s="141"/>
      <c r="C299" s="16"/>
      <c r="D299" s="60"/>
      <c r="E299" s="60"/>
      <c r="F299" s="60"/>
      <c r="G299" s="60"/>
      <c r="H299" s="60"/>
      <c r="I299" s="61"/>
    </row>
    <row r="300" spans="2:9" s="34" customFormat="1" ht="30" customHeight="1">
      <c r="B300" s="141"/>
      <c r="C300" s="16"/>
      <c r="D300" s="60"/>
      <c r="E300" s="60"/>
      <c r="F300" s="60"/>
      <c r="G300" s="60"/>
      <c r="H300" s="60"/>
      <c r="I300" s="61"/>
    </row>
    <row r="301" spans="2:9" s="34" customFormat="1" ht="30" customHeight="1">
      <c r="B301" s="142"/>
      <c r="C301" s="16"/>
      <c r="D301" s="60"/>
      <c r="E301" s="60"/>
      <c r="F301" s="60"/>
      <c r="G301" s="60"/>
      <c r="H301" s="60"/>
      <c r="I301" s="61"/>
    </row>
    <row r="305" spans="2:9">
      <c r="B305" s="49" t="s">
        <v>25</v>
      </c>
      <c r="C305" s="39" t="s">
        <v>937</v>
      </c>
      <c r="D305" s="50"/>
      <c r="E305" s="50"/>
      <c r="F305" s="50"/>
      <c r="G305" s="50"/>
      <c r="H305" s="50"/>
      <c r="I305" s="51" t="s">
        <v>214</v>
      </c>
    </row>
    <row r="306" spans="2:9">
      <c r="B306" s="51" t="s">
        <v>23</v>
      </c>
      <c r="C306" s="52" t="s">
        <v>215</v>
      </c>
      <c r="D306" s="51" t="s">
        <v>216</v>
      </c>
      <c r="E306" s="51" t="s">
        <v>217</v>
      </c>
      <c r="F306" s="51" t="s">
        <v>218</v>
      </c>
      <c r="G306" s="51" t="s">
        <v>219</v>
      </c>
      <c r="H306" s="52" t="s">
        <v>220</v>
      </c>
      <c r="I306" s="15" t="str">
        <f>LOWER(CONCATENATE("Create Table  `",MID(C305,1,FIND("|",C305)-1),"` ("))</f>
        <v>create table  `scm_dm_advance_delivery_plan` (</v>
      </c>
    </row>
    <row r="307" spans="2:9">
      <c r="B307" s="13">
        <v>1</v>
      </c>
      <c r="C307" s="14" t="s">
        <v>221</v>
      </c>
      <c r="D307" s="15" t="s">
        <v>222</v>
      </c>
      <c r="E307" s="13">
        <v>0</v>
      </c>
      <c r="F307" s="13"/>
      <c r="G307" s="13" t="s">
        <v>223</v>
      </c>
      <c r="H307" s="14" t="s">
        <v>224</v>
      </c>
      <c r="I307" s="26" t="str">
        <f t="shared" ref="I307:I327" si="15">CONCATENATE("`",LOWER(PROPER(C307)),"`  ",D307,,CONCATENATE(IF(LEN(E307)&gt;0," DEFAULT ",""),IF(LEN(E307)&gt;0," '",""),E307,IF(LEN(E307)&gt;0,"'","")),IF(G307="N"," NOT NULL ",""),IF(F307="Y"," AUTO_INCREMENT ",""),IF(LEN(H307)&gt;0,CONCATENATE(" COMMENT '",H307,"'"),""),",")</f>
        <v>`tenant_p_id`  bigint(20) DEFAULT  '0' NOT NULL  COMMENT '关联组织ID，默认为0',</v>
      </c>
    </row>
    <row r="308" spans="2:9">
      <c r="B308" s="13">
        <v>2</v>
      </c>
      <c r="C308" s="16" t="s">
        <v>936</v>
      </c>
      <c r="D308" s="15" t="s">
        <v>222</v>
      </c>
      <c r="E308" s="13"/>
      <c r="F308" s="13"/>
      <c r="G308" s="13" t="s">
        <v>942</v>
      </c>
      <c r="H308" s="16" t="s">
        <v>226</v>
      </c>
      <c r="I308" s="26" t="str">
        <f t="shared" si="15"/>
        <v>`tenant_id`  bigint(20) NOT NULL  COMMENT '组织ID',</v>
      </c>
    </row>
    <row r="309" spans="2:9">
      <c r="B309" s="13">
        <v>3</v>
      </c>
      <c r="C309" s="14" t="s">
        <v>961</v>
      </c>
      <c r="D309" s="15" t="s">
        <v>222</v>
      </c>
      <c r="E309" s="13"/>
      <c r="F309" s="13" t="s">
        <v>960</v>
      </c>
      <c r="G309" s="13" t="s">
        <v>223</v>
      </c>
      <c r="H309" s="30" t="s">
        <v>953</v>
      </c>
      <c r="I309" s="26" t="str">
        <f t="shared" si="15"/>
        <v>`id`  bigint(20) NOT NULL  AUTO_INCREMENT  COMMENT '主键ID',</v>
      </c>
    </row>
    <row r="310" spans="2:9">
      <c r="B310" s="13">
        <v>4</v>
      </c>
      <c r="C310" s="14" t="s">
        <v>962</v>
      </c>
      <c r="D310" s="15" t="s">
        <v>231</v>
      </c>
      <c r="E310" s="13"/>
      <c r="F310" s="13"/>
      <c r="G310" s="13" t="s">
        <v>223</v>
      </c>
      <c r="H310" s="30" t="s">
        <v>951</v>
      </c>
      <c r="I310" s="26" t="str">
        <f t="shared" si="15"/>
        <v>`plan_no`  Varchar(50) NOT NULL  COMMENT '预送货计划号:系统自动生成',</v>
      </c>
    </row>
    <row r="311" spans="2:9">
      <c r="B311" s="13">
        <v>5</v>
      </c>
      <c r="C311" s="14" t="s">
        <v>938</v>
      </c>
      <c r="D311" s="15" t="s">
        <v>949</v>
      </c>
      <c r="E311" s="13"/>
      <c r="F311" s="13"/>
      <c r="G311" s="13" t="s">
        <v>223</v>
      </c>
      <c r="H311" s="30" t="s">
        <v>952</v>
      </c>
      <c r="I311" s="26" t="str">
        <f t="shared" si="15"/>
        <v>`plan_version`  Int(10) NOT NULL  COMMENT '计划版本号',</v>
      </c>
    </row>
    <row r="312" spans="2:9">
      <c r="B312" s="13">
        <v>6</v>
      </c>
      <c r="C312" s="14" t="s">
        <v>1011</v>
      </c>
      <c r="D312" s="15" t="s">
        <v>947</v>
      </c>
      <c r="E312" s="13"/>
      <c r="F312" s="13"/>
      <c r="G312" s="13" t="s">
        <v>223</v>
      </c>
      <c r="H312" s="30" t="s">
        <v>957</v>
      </c>
      <c r="I312" s="26" t="str">
        <f t="shared" si="15"/>
        <v>`import_date`  datetime NOT NULL  COMMENT '导入计划日期',</v>
      </c>
    </row>
    <row r="313" spans="2:9">
      <c r="B313" s="13">
        <v>7</v>
      </c>
      <c r="C313" s="16" t="s">
        <v>939</v>
      </c>
      <c r="D313" s="15" t="s">
        <v>947</v>
      </c>
      <c r="E313" s="13"/>
      <c r="F313" s="13"/>
      <c r="G313" s="13" t="s">
        <v>223</v>
      </c>
      <c r="H313" s="14" t="s">
        <v>956</v>
      </c>
      <c r="I313" s="26" t="str">
        <f t="shared" si="15"/>
        <v>`plan_start_date`  datetime NOT NULL  COMMENT '计划开始日期',</v>
      </c>
    </row>
    <row r="314" spans="2:9">
      <c r="B314" s="13">
        <v>8</v>
      </c>
      <c r="C314" s="14" t="s">
        <v>940</v>
      </c>
      <c r="D314" s="15" t="s">
        <v>946</v>
      </c>
      <c r="E314" s="13"/>
      <c r="F314" s="13"/>
      <c r="G314" s="13" t="s">
        <v>223</v>
      </c>
      <c r="H314" s="30" t="s">
        <v>955</v>
      </c>
      <c r="I314" s="26" t="str">
        <f t="shared" si="15"/>
        <v>`plan_end_date`  datetime NOT NULL  COMMENT '计划结束日期',</v>
      </c>
    </row>
    <row r="315" spans="2:9">
      <c r="B315" s="13">
        <v>9</v>
      </c>
      <c r="C315" s="14" t="s">
        <v>941</v>
      </c>
      <c r="D315" s="15" t="s">
        <v>945</v>
      </c>
      <c r="E315" s="13"/>
      <c r="F315" s="13"/>
      <c r="G315" s="13" t="s">
        <v>223</v>
      </c>
      <c r="H315" s="30" t="s">
        <v>954</v>
      </c>
      <c r="I315" s="26" t="str">
        <f t="shared" si="15"/>
        <v>`close_date`  datetime NOT NULL  COMMENT '供应商截止答交日期',</v>
      </c>
    </row>
    <row r="316" spans="2:9">
      <c r="B316" s="13">
        <v>10</v>
      </c>
      <c r="C316" s="14" t="s">
        <v>1012</v>
      </c>
      <c r="D316" s="15" t="s">
        <v>231</v>
      </c>
      <c r="E316" s="13"/>
      <c r="F316" s="13"/>
      <c r="G316" s="13" t="s">
        <v>943</v>
      </c>
      <c r="H316" s="30" t="s">
        <v>958</v>
      </c>
      <c r="I316" s="26" t="str">
        <f t="shared" si="15"/>
        <v>`publish_date`  Varchar(50) COMMENT '计划发版时间',</v>
      </c>
    </row>
    <row r="317" spans="2:9">
      <c r="B317" s="13">
        <v>11</v>
      </c>
      <c r="C317" s="14" t="s">
        <v>1010</v>
      </c>
      <c r="D317" s="15" t="s">
        <v>950</v>
      </c>
      <c r="E317" s="13">
        <v>0</v>
      </c>
      <c r="F317" s="13"/>
      <c r="G317" s="13" t="s">
        <v>223</v>
      </c>
      <c r="H317" s="30" t="s">
        <v>1009</v>
      </c>
      <c r="I317" s="26" t="str">
        <f t="shared" si="15"/>
        <v>`plan_stat`  Int(1) DEFAULT  '0' NOT NULL  COMMENT '预送货计划状态：0-草稿，1-发布预确认中，2-变更，3-已发布',</v>
      </c>
    </row>
    <row r="318" spans="2:9">
      <c r="B318" s="13">
        <v>12</v>
      </c>
      <c r="C318" s="14" t="s">
        <v>248</v>
      </c>
      <c r="D318" s="15" t="s">
        <v>249</v>
      </c>
      <c r="E318" s="13"/>
      <c r="F318" s="13"/>
      <c r="G318" s="13" t="s">
        <v>228</v>
      </c>
      <c r="H318" s="14" t="s">
        <v>959</v>
      </c>
      <c r="I318" s="26" t="str">
        <f t="shared" si="15"/>
        <v>`remark`  Varchar(500) COMMENT '备注',</v>
      </c>
    </row>
    <row r="319" spans="2:9">
      <c r="B319" s="13">
        <v>13</v>
      </c>
      <c r="C319" s="14" t="s">
        <v>250</v>
      </c>
      <c r="D319" s="19" t="s">
        <v>236</v>
      </c>
      <c r="E319" s="25"/>
      <c r="F319" s="25"/>
      <c r="G319" s="25" t="s">
        <v>228</v>
      </c>
      <c r="H319" s="14" t="s">
        <v>251</v>
      </c>
      <c r="I319" s="28" t="str">
        <f t="shared" si="15"/>
        <v>`created_by_name`  Varchar(100) COMMENT '创建人名称',</v>
      </c>
    </row>
    <row r="320" spans="2:9">
      <c r="B320" s="13">
        <v>14</v>
      </c>
      <c r="C320" s="14" t="s">
        <v>252</v>
      </c>
      <c r="D320" s="19" t="s">
        <v>236</v>
      </c>
      <c r="E320" s="25"/>
      <c r="F320" s="25"/>
      <c r="G320" s="25" t="s">
        <v>228</v>
      </c>
      <c r="H320" s="14" t="s">
        <v>253</v>
      </c>
      <c r="I320" s="28" t="str">
        <f t="shared" si="15"/>
        <v>`last_updated_by_name`  Varchar(100) COMMENT '更新人名称',</v>
      </c>
    </row>
    <row r="321" spans="2:9">
      <c r="B321" s="13">
        <v>15</v>
      </c>
      <c r="C321" s="16" t="s">
        <v>254</v>
      </c>
      <c r="D321" s="15" t="s">
        <v>944</v>
      </c>
      <c r="E321" s="13"/>
      <c r="F321" s="13"/>
      <c r="G321" s="13" t="s">
        <v>228</v>
      </c>
      <c r="H321" s="16" t="s">
        <v>256</v>
      </c>
      <c r="I321" s="26" t="str">
        <f t="shared" si="15"/>
        <v>`creation_date`  Datetime COMMENT '创建时间',</v>
      </c>
    </row>
    <row r="322" spans="2:9">
      <c r="B322" s="13">
        <v>16</v>
      </c>
      <c r="C322" s="16" t="s">
        <v>257</v>
      </c>
      <c r="D322" s="15" t="s">
        <v>222</v>
      </c>
      <c r="E322" s="13"/>
      <c r="F322" s="13"/>
      <c r="G322" s="13" t="s">
        <v>228</v>
      </c>
      <c r="H322" s="16" t="s">
        <v>258</v>
      </c>
      <c r="I322" s="26" t="str">
        <f t="shared" si="15"/>
        <v>`created_by`  bigint(20) COMMENT '创建人',</v>
      </c>
    </row>
    <row r="323" spans="2:9">
      <c r="B323" s="13">
        <v>17</v>
      </c>
      <c r="C323" s="16" t="s">
        <v>259</v>
      </c>
      <c r="D323" s="15" t="s">
        <v>255</v>
      </c>
      <c r="E323" s="13"/>
      <c r="F323" s="13"/>
      <c r="G323" s="13" t="s">
        <v>228</v>
      </c>
      <c r="H323" s="16" t="s">
        <v>260</v>
      </c>
      <c r="I323" s="26" t="str">
        <f t="shared" si="15"/>
        <v>`last_update_date`  Datetime COMMENT '更新时间',</v>
      </c>
    </row>
    <row r="324" spans="2:9">
      <c r="B324" s="13">
        <v>18</v>
      </c>
      <c r="C324" s="16" t="s">
        <v>261</v>
      </c>
      <c r="D324" s="15" t="s">
        <v>222</v>
      </c>
      <c r="E324" s="13"/>
      <c r="F324" s="13"/>
      <c r="G324" s="13" t="s">
        <v>228</v>
      </c>
      <c r="H324" s="16" t="s">
        <v>262</v>
      </c>
      <c r="I324" s="26" t="str">
        <f t="shared" si="15"/>
        <v>`last_updated_by`  bigint(20) COMMENT '更新人',</v>
      </c>
    </row>
    <row r="325" spans="2:9">
      <c r="B325" s="13">
        <v>19</v>
      </c>
      <c r="C325" s="16" t="s">
        <v>263</v>
      </c>
      <c r="D325" s="15" t="s">
        <v>222</v>
      </c>
      <c r="E325" s="13"/>
      <c r="F325" s="13"/>
      <c r="G325" s="13" t="s">
        <v>228</v>
      </c>
      <c r="H325" s="16" t="s">
        <v>264</v>
      </c>
      <c r="I325" s="26" t="str">
        <f t="shared" si="15"/>
        <v>`last_update_login`  bigint(20) COMMENT '最后登录人',</v>
      </c>
    </row>
    <row r="326" spans="2:9">
      <c r="B326" s="13">
        <v>20</v>
      </c>
      <c r="C326" s="16" t="s">
        <v>265</v>
      </c>
      <c r="D326" s="15" t="s">
        <v>948</v>
      </c>
      <c r="E326" s="13"/>
      <c r="F326" s="13">
        <v>0</v>
      </c>
      <c r="G326" s="13" t="s">
        <v>228</v>
      </c>
      <c r="H326" s="16" t="s">
        <v>266</v>
      </c>
      <c r="I326" s="26" t="str">
        <f t="shared" si="15"/>
        <v>`delete_flag`  Int(10) COMMENT '删除标志:0-否-NO;1-是-YES',</v>
      </c>
    </row>
    <row r="327" spans="2:9">
      <c r="B327" s="13">
        <v>21</v>
      </c>
      <c r="C327" s="16" t="s">
        <v>267</v>
      </c>
      <c r="D327" s="15" t="s">
        <v>241</v>
      </c>
      <c r="E327" s="13"/>
      <c r="F327" s="13">
        <v>1</v>
      </c>
      <c r="G327" s="13" t="s">
        <v>228</v>
      </c>
      <c r="H327" s="16" t="s">
        <v>268</v>
      </c>
      <c r="I327" s="26" t="str">
        <f t="shared" si="15"/>
        <v>`version_num`  Int(10) COMMENT '版本号',</v>
      </c>
    </row>
    <row r="328" spans="2:9">
      <c r="B328" s="143"/>
      <c r="C328" s="144"/>
      <c r="D328" s="144"/>
      <c r="E328" s="144"/>
      <c r="F328" s="144"/>
      <c r="G328" s="144"/>
      <c r="H328" s="145"/>
      <c r="I328" s="15" t="str">
        <f>LOWER(CONCATENATE(IF(F313="Y",CONCATENATE(" Primary Key  (`",C313,"`)")," "),CONCATENATE(")ENGINE=INNODB AUTO_INCREMENT=9 DEFAULT CHARSET=utf8"," COMMENT='",MID(C305,FIND("|",C305)+1,LEN(C305)),"';")))</f>
        <v xml:space="preserve"> )engine=innodb auto_increment=9 default charset=utf8 comment='预送货计划表';</v>
      </c>
    </row>
    <row r="332" spans="2:9">
      <c r="B332" s="49" t="s">
        <v>25</v>
      </c>
      <c r="C332" s="39" t="s">
        <v>988</v>
      </c>
      <c r="D332" s="50"/>
      <c r="E332" s="50"/>
      <c r="F332" s="50"/>
      <c r="G332" s="50"/>
      <c r="H332" s="50"/>
      <c r="I332" s="51" t="s">
        <v>214</v>
      </c>
    </row>
    <row r="333" spans="2:9">
      <c r="B333" s="51" t="s">
        <v>23</v>
      </c>
      <c r="C333" s="52" t="s">
        <v>215</v>
      </c>
      <c r="D333" s="51" t="s">
        <v>216</v>
      </c>
      <c r="E333" s="51" t="s">
        <v>217</v>
      </c>
      <c r="F333" s="51" t="s">
        <v>218</v>
      </c>
      <c r="G333" s="51" t="s">
        <v>219</v>
      </c>
      <c r="H333" s="52" t="s">
        <v>220</v>
      </c>
      <c r="I333" s="15" t="str">
        <f>LOWER(CONCATENATE("Create Table  `",MID(C332,1,FIND("|",C332)-1),"` ("))</f>
        <v>create table  `scm_dm_advance_delivery_plan_item` (</v>
      </c>
    </row>
    <row r="334" spans="2:9">
      <c r="B334" s="13">
        <v>1</v>
      </c>
      <c r="C334" s="14" t="s">
        <v>221</v>
      </c>
      <c r="D334" s="15" t="s">
        <v>222</v>
      </c>
      <c r="E334" s="13">
        <v>0</v>
      </c>
      <c r="F334" s="13"/>
      <c r="G334" s="13" t="s">
        <v>223</v>
      </c>
      <c r="H334" s="14" t="s">
        <v>224</v>
      </c>
      <c r="I334" s="26" t="str">
        <f t="shared" ref="I334:I363" si="16">CONCATENATE("`",LOWER(PROPER(C334)),"`  ",D334,,CONCATENATE(IF(LEN(E334)&gt;0," DEFAULT ",""),IF(LEN(E334)&gt;0," '",""),E334,IF(LEN(E334)&gt;0,"'","")),IF(G334="N"," NOT NULL ",""),IF(F334="Y"," AUTO_INCREMENT ",""),IF(LEN(H334)&gt;0,CONCATENATE(" COMMENT '",H334,"'"),""),",")</f>
        <v>`tenant_p_id`  bigint(20) DEFAULT  '0' NOT NULL  COMMENT '关联组织ID，默认为0',</v>
      </c>
    </row>
    <row r="335" spans="2:9">
      <c r="B335" s="13">
        <v>2</v>
      </c>
      <c r="C335" s="16" t="s">
        <v>225</v>
      </c>
      <c r="D335" s="15" t="s">
        <v>222</v>
      </c>
      <c r="E335" s="13"/>
      <c r="F335" s="13"/>
      <c r="G335" s="13" t="s">
        <v>223</v>
      </c>
      <c r="H335" s="16" t="s">
        <v>226</v>
      </c>
      <c r="I335" s="26" t="str">
        <f t="shared" si="16"/>
        <v>`tenant_id`  bigint(20) NOT NULL  COMMENT '组织ID',</v>
      </c>
    </row>
    <row r="336" spans="2:9">
      <c r="B336" s="13">
        <v>3</v>
      </c>
      <c r="C336" s="14" t="s">
        <v>971</v>
      </c>
      <c r="D336" s="15" t="s">
        <v>222</v>
      </c>
      <c r="E336" s="13"/>
      <c r="F336" s="13" t="s">
        <v>960</v>
      </c>
      <c r="G336" s="13" t="s">
        <v>223</v>
      </c>
      <c r="H336" s="30" t="s">
        <v>972</v>
      </c>
      <c r="I336" s="26" t="str">
        <f t="shared" si="16"/>
        <v>`id`  bigint(20) NOT NULL  AUTO_INCREMENT  COMMENT '主键ID',</v>
      </c>
    </row>
    <row r="337" spans="2:9">
      <c r="B337" s="13">
        <v>4</v>
      </c>
      <c r="C337" s="14" t="s">
        <v>963</v>
      </c>
      <c r="D337" s="15" t="s">
        <v>222</v>
      </c>
      <c r="E337" s="13"/>
      <c r="F337" s="13"/>
      <c r="G337" s="13" t="s">
        <v>223</v>
      </c>
      <c r="H337" s="30" t="s">
        <v>976</v>
      </c>
      <c r="I337" s="26" t="str">
        <f t="shared" ref="I337:I352" si="17">CONCATENATE("`",LOWER(PROPER(C337)),"`  ",D337,,CONCATENATE(IF(LEN(E337)&gt;0," DEFAULT ",""),IF(LEN(E337)&gt;0," '",""),E337,IF(LEN(E337)&gt;0,"'","")),IF(G337="N"," NOT NULL ",""),IF(F337="Y"," AUTO_INCREMENT ",""),IF(LEN(H337)&gt;0,CONCATENATE(" COMMENT '",H337,"'"),""),",")</f>
        <v>`plan_id`  bigint(20) NOT NULL  COMMENT '预送货计划id:来源于:jgscm_dm_advance_delivery_plan.id',</v>
      </c>
    </row>
    <row r="338" spans="2:9">
      <c r="B338" s="13">
        <v>5</v>
      </c>
      <c r="C338" s="14" t="s">
        <v>962</v>
      </c>
      <c r="D338" s="15" t="s">
        <v>231</v>
      </c>
      <c r="E338" s="13"/>
      <c r="F338" s="13"/>
      <c r="G338" s="13" t="s">
        <v>223</v>
      </c>
      <c r="H338" s="30" t="s">
        <v>975</v>
      </c>
      <c r="I338" s="26" t="str">
        <f t="shared" si="17"/>
        <v>`plan_no`  Varchar(50) NOT NULL  COMMENT '预送货计划单号：来源于：jgscm_dm_advance_delivery_plan.plan_no',</v>
      </c>
    </row>
    <row r="339" spans="2:9">
      <c r="B339" s="13">
        <v>6</v>
      </c>
      <c r="C339" s="14" t="s">
        <v>938</v>
      </c>
      <c r="D339" s="15" t="s">
        <v>222</v>
      </c>
      <c r="E339" s="13"/>
      <c r="F339" s="13"/>
      <c r="G339" s="13" t="s">
        <v>223</v>
      </c>
      <c r="H339" s="30" t="s">
        <v>977</v>
      </c>
      <c r="I339" s="26" t="str">
        <f t="shared" si="17"/>
        <v>`plan_version`  bigint(20) NOT NULL  COMMENT '预送货计划版本号：来源于：jgscm_dm_advance_delivery_plan_plan_version',</v>
      </c>
    </row>
    <row r="340" spans="2:9">
      <c r="B340" s="13">
        <v>7</v>
      </c>
      <c r="C340" s="14" t="s">
        <v>1015</v>
      </c>
      <c r="D340" s="15" t="s">
        <v>987</v>
      </c>
      <c r="E340" s="13"/>
      <c r="F340" s="13"/>
      <c r="G340" s="13" t="s">
        <v>960</v>
      </c>
      <c r="H340" s="30" t="s">
        <v>978</v>
      </c>
      <c r="I340" s="26" t="str">
        <f t="shared" si="17"/>
        <v>`version_difference`  int(1) COMMENT '与上一个版本的差异',</v>
      </c>
    </row>
    <row r="341" spans="2:9">
      <c r="B341" s="13">
        <v>8</v>
      </c>
      <c r="C341" s="16" t="s">
        <v>965</v>
      </c>
      <c r="D341" s="15" t="s">
        <v>222</v>
      </c>
      <c r="E341" s="13"/>
      <c r="F341" s="13"/>
      <c r="G341" s="13" t="s">
        <v>980</v>
      </c>
      <c r="H341" s="14" t="s">
        <v>979</v>
      </c>
      <c r="I341" s="26" t="str">
        <f t="shared" si="17"/>
        <v>`vendor_id`  bigint(20) COMMENT '指定的供应商Id',</v>
      </c>
    </row>
    <row r="342" spans="2:9">
      <c r="B342" s="13">
        <v>9</v>
      </c>
      <c r="C342" s="14" t="s">
        <v>966</v>
      </c>
      <c r="D342" s="15" t="s">
        <v>231</v>
      </c>
      <c r="E342" s="13"/>
      <c r="F342" s="13"/>
      <c r="G342" s="13" t="s">
        <v>960</v>
      </c>
      <c r="H342" s="30" t="s">
        <v>443</v>
      </c>
      <c r="I342" s="26" t="str">
        <f t="shared" si="17"/>
        <v>`vendor_code`  Varchar(50) COMMENT '料品id:来源于:scm_bas_goods.id',</v>
      </c>
    </row>
    <row r="343" spans="2:9">
      <c r="B343" s="13">
        <v>10</v>
      </c>
      <c r="C343" s="14" t="s">
        <v>967</v>
      </c>
      <c r="D343" s="15" t="s">
        <v>231</v>
      </c>
      <c r="E343" s="13"/>
      <c r="F343" s="13"/>
      <c r="G343" s="13" t="s">
        <v>960</v>
      </c>
      <c r="H343" s="30" t="s">
        <v>444</v>
      </c>
      <c r="I343" s="26" t="str">
        <f t="shared" si="17"/>
        <v>`vendor_full_name`  Varchar(50) COMMENT '冗余字段-料品ERP品号:来源于:scm_bas_goods.goods_erp_code',</v>
      </c>
    </row>
    <row r="344" spans="2:9">
      <c r="B344" s="13">
        <v>11</v>
      </c>
      <c r="C344" s="14" t="s">
        <v>442</v>
      </c>
      <c r="D344" s="15" t="s">
        <v>222</v>
      </c>
      <c r="E344" s="13"/>
      <c r="F344" s="13"/>
      <c r="G344" s="13" t="s">
        <v>223</v>
      </c>
      <c r="H344" s="30" t="s">
        <v>443</v>
      </c>
      <c r="I344" s="26" t="str">
        <f t="shared" si="17"/>
        <v>`goods_id`  bigint(20) NOT NULL  COMMENT '料品id:来源于:scm_bas_goods.id',</v>
      </c>
    </row>
    <row r="345" spans="2:9">
      <c r="B345" s="13">
        <v>12</v>
      </c>
      <c r="C345" s="14" t="s">
        <v>233</v>
      </c>
      <c r="D345" s="15" t="s">
        <v>231</v>
      </c>
      <c r="E345" s="13"/>
      <c r="F345" s="13"/>
      <c r="G345" s="13" t="s">
        <v>223</v>
      </c>
      <c r="H345" s="30" t="s">
        <v>444</v>
      </c>
      <c r="I345" s="26" t="str">
        <f t="shared" si="17"/>
        <v>`goods_erp_code`  Varchar(50) NOT NULL  COMMENT '冗余字段-料品ERP品号:来源于:scm_bas_goods.goods_erp_code',</v>
      </c>
    </row>
    <row r="346" spans="2:9">
      <c r="B346" s="13">
        <v>13</v>
      </c>
      <c r="C346" s="14" t="s">
        <v>230</v>
      </c>
      <c r="D346" s="15" t="s">
        <v>231</v>
      </c>
      <c r="E346" s="13"/>
      <c r="F346" s="13"/>
      <c r="G346" s="13" t="s">
        <v>223</v>
      </c>
      <c r="H346" s="30" t="s">
        <v>973</v>
      </c>
      <c r="I346" s="26" t="str">
        <f t="shared" si="17"/>
        <v>`goods_code`  Varchar(50) NOT NULL  COMMENT '冗余字段-料品供应商品号:来源于:scm_bas_goods.goods_code',</v>
      </c>
    </row>
    <row r="347" spans="2:9">
      <c r="B347" s="13">
        <v>14</v>
      </c>
      <c r="C347" s="14" t="s">
        <v>235</v>
      </c>
      <c r="D347" s="19" t="s">
        <v>236</v>
      </c>
      <c r="E347" s="13"/>
      <c r="F347" s="13"/>
      <c r="G347" s="13" t="s">
        <v>223</v>
      </c>
      <c r="H347" s="30" t="s">
        <v>446</v>
      </c>
      <c r="I347" s="26" t="str">
        <f t="shared" si="17"/>
        <v>`goods_name`  Varchar(100) NOT NULL  COMMENT '冗余字段-料品供应商品名:来源于:scm_bas_goods.goods_name',</v>
      </c>
    </row>
    <row r="348" spans="2:9">
      <c r="B348" s="13">
        <v>15</v>
      </c>
      <c r="C348" s="14" t="s">
        <v>238</v>
      </c>
      <c r="D348" s="19" t="s">
        <v>236</v>
      </c>
      <c r="E348" s="13"/>
      <c r="F348" s="13"/>
      <c r="G348" s="13" t="s">
        <v>223</v>
      </c>
      <c r="H348" s="30" t="s">
        <v>447</v>
      </c>
      <c r="I348" s="26" t="str">
        <f t="shared" si="17"/>
        <v>`goods_model`  Varchar(100) NOT NULL  COMMENT '冗余字段-料品供应商品号:来源于:scm_bas_goods.goods_model',</v>
      </c>
    </row>
    <row r="349" spans="2:9">
      <c r="B349" s="13">
        <v>16</v>
      </c>
      <c r="C349" s="14" t="s">
        <v>1013</v>
      </c>
      <c r="D349" s="15" t="s">
        <v>222</v>
      </c>
      <c r="E349" s="13"/>
      <c r="F349" s="13"/>
      <c r="G349" s="13" t="s">
        <v>223</v>
      </c>
      <c r="H349" s="14" t="s">
        <v>981</v>
      </c>
      <c r="I349" s="26" t="str">
        <f t="shared" si="17"/>
        <v>`delivery_num`  bigint(20) NOT NULL  COMMENT '计划送货数量',</v>
      </c>
    </row>
    <row r="350" spans="2:9">
      <c r="B350" s="13">
        <v>17</v>
      </c>
      <c r="C350" s="14" t="s">
        <v>969</v>
      </c>
      <c r="D350" s="15" t="s">
        <v>222</v>
      </c>
      <c r="E350" s="13"/>
      <c r="F350" s="13"/>
      <c r="G350" s="13" t="s">
        <v>960</v>
      </c>
      <c r="H350" s="14" t="s">
        <v>982</v>
      </c>
      <c r="I350" s="26" t="str">
        <f t="shared" si="17"/>
        <v>`old_delivery_num`  bigint(20) COMMENT '上个版本的计划送货数量',</v>
      </c>
    </row>
    <row r="351" spans="2:9">
      <c r="B351" s="13">
        <v>18</v>
      </c>
      <c r="C351" s="14" t="s">
        <v>997</v>
      </c>
      <c r="D351" s="15" t="s">
        <v>255</v>
      </c>
      <c r="E351" s="13"/>
      <c r="F351" s="13"/>
      <c r="G351" s="13" t="s">
        <v>223</v>
      </c>
      <c r="H351" s="14" t="s">
        <v>983</v>
      </c>
      <c r="I351" s="26" t="str">
        <f t="shared" si="17"/>
        <v>`ask_date`  Datetime NOT NULL  COMMENT '要求送货日期',</v>
      </c>
    </row>
    <row r="352" spans="2:9">
      <c r="B352" s="13">
        <v>19</v>
      </c>
      <c r="C352" s="14" t="s">
        <v>970</v>
      </c>
      <c r="D352" s="15" t="s">
        <v>255</v>
      </c>
      <c r="E352" s="13"/>
      <c r="F352" s="13"/>
      <c r="G352" s="13" t="s">
        <v>986</v>
      </c>
      <c r="H352" s="14" t="s">
        <v>984</v>
      </c>
      <c r="I352" s="26" t="str">
        <f t="shared" si="17"/>
        <v>`old_ask_date`  Datetime COMMENT '上个版本的要求送货日期',</v>
      </c>
    </row>
    <row r="353" spans="2:9">
      <c r="B353" s="13">
        <v>20</v>
      </c>
      <c r="C353" s="14" t="s">
        <v>1014</v>
      </c>
      <c r="D353" s="15" t="s">
        <v>222</v>
      </c>
      <c r="E353" s="13">
        <v>0</v>
      </c>
      <c r="F353" s="13"/>
      <c r="G353" s="13" t="s">
        <v>223</v>
      </c>
      <c r="H353" s="14" t="s">
        <v>985</v>
      </c>
      <c r="I353" s="26" t="str">
        <f t="shared" si="16"/>
        <v>`verify_num`  bigint(20) DEFAULT  '0' NOT NULL  COMMENT '满足需求的答交数量',</v>
      </c>
    </row>
    <row r="354" spans="2:9">
      <c r="B354" s="13">
        <v>21</v>
      </c>
      <c r="C354" s="14" t="s">
        <v>248</v>
      </c>
      <c r="D354" s="15" t="s">
        <v>249</v>
      </c>
      <c r="E354" s="13"/>
      <c r="F354" s="13"/>
      <c r="G354" s="13" t="s">
        <v>228</v>
      </c>
      <c r="H354" s="14" t="s">
        <v>28</v>
      </c>
      <c r="I354" s="26" t="str">
        <f t="shared" si="16"/>
        <v>`remark`  Varchar(500) COMMENT '备注',</v>
      </c>
    </row>
    <row r="355" spans="2:9">
      <c r="B355" s="13">
        <v>22</v>
      </c>
      <c r="C355" s="14" t="s">
        <v>250</v>
      </c>
      <c r="D355" s="19" t="s">
        <v>236</v>
      </c>
      <c r="E355" s="25"/>
      <c r="F355" s="25"/>
      <c r="G355" s="25" t="s">
        <v>228</v>
      </c>
      <c r="H355" s="14" t="s">
        <v>251</v>
      </c>
      <c r="I355" s="28" t="str">
        <f t="shared" si="16"/>
        <v>`created_by_name`  Varchar(100) COMMENT '创建人名称',</v>
      </c>
    </row>
    <row r="356" spans="2:9">
      <c r="B356" s="13">
        <v>23</v>
      </c>
      <c r="C356" s="14" t="s">
        <v>252</v>
      </c>
      <c r="D356" s="19" t="s">
        <v>236</v>
      </c>
      <c r="E356" s="25"/>
      <c r="F356" s="25"/>
      <c r="G356" s="25" t="s">
        <v>228</v>
      </c>
      <c r="H356" s="14" t="s">
        <v>974</v>
      </c>
      <c r="I356" s="28" t="str">
        <f t="shared" si="16"/>
        <v>`last_updated_by_name`  Varchar(100) COMMENT '更新人名称',</v>
      </c>
    </row>
    <row r="357" spans="2:9">
      <c r="B357" s="13">
        <v>24</v>
      </c>
      <c r="C357" s="16" t="s">
        <v>254</v>
      </c>
      <c r="D357" s="15" t="s">
        <v>255</v>
      </c>
      <c r="E357" s="13"/>
      <c r="F357" s="13"/>
      <c r="G357" s="13" t="s">
        <v>228</v>
      </c>
      <c r="H357" s="16" t="s">
        <v>256</v>
      </c>
      <c r="I357" s="26" t="str">
        <f t="shared" si="16"/>
        <v>`creation_date`  Datetime COMMENT '创建时间',</v>
      </c>
    </row>
    <row r="358" spans="2:9">
      <c r="B358" s="13">
        <v>25</v>
      </c>
      <c r="C358" s="16" t="s">
        <v>257</v>
      </c>
      <c r="D358" s="15" t="s">
        <v>222</v>
      </c>
      <c r="E358" s="13"/>
      <c r="F358" s="13"/>
      <c r="G358" s="13" t="s">
        <v>228</v>
      </c>
      <c r="H358" s="16" t="s">
        <v>258</v>
      </c>
      <c r="I358" s="26" t="str">
        <f t="shared" si="16"/>
        <v>`created_by`  bigint(20) COMMENT '创建人',</v>
      </c>
    </row>
    <row r="359" spans="2:9">
      <c r="B359" s="13">
        <v>26</v>
      </c>
      <c r="C359" s="16" t="s">
        <v>259</v>
      </c>
      <c r="D359" s="15" t="s">
        <v>255</v>
      </c>
      <c r="E359" s="13"/>
      <c r="F359" s="13"/>
      <c r="G359" s="13" t="s">
        <v>228</v>
      </c>
      <c r="H359" s="16" t="s">
        <v>260</v>
      </c>
      <c r="I359" s="26" t="str">
        <f t="shared" si="16"/>
        <v>`last_update_date`  Datetime COMMENT '更新时间',</v>
      </c>
    </row>
    <row r="360" spans="2:9">
      <c r="B360" s="13">
        <v>27</v>
      </c>
      <c r="C360" s="16" t="s">
        <v>261</v>
      </c>
      <c r="D360" s="15" t="s">
        <v>222</v>
      </c>
      <c r="E360" s="13"/>
      <c r="F360" s="13"/>
      <c r="G360" s="13" t="s">
        <v>228</v>
      </c>
      <c r="H360" s="16" t="s">
        <v>262</v>
      </c>
      <c r="I360" s="26" t="str">
        <f t="shared" si="16"/>
        <v>`last_updated_by`  bigint(20) COMMENT '更新人',</v>
      </c>
    </row>
    <row r="361" spans="2:9">
      <c r="B361" s="13">
        <v>28</v>
      </c>
      <c r="C361" s="16" t="s">
        <v>263</v>
      </c>
      <c r="D361" s="15" t="s">
        <v>222</v>
      </c>
      <c r="E361" s="13"/>
      <c r="F361" s="13"/>
      <c r="G361" s="13" t="s">
        <v>228</v>
      </c>
      <c r="H361" s="16" t="s">
        <v>264</v>
      </c>
      <c r="I361" s="26" t="str">
        <f t="shared" si="16"/>
        <v>`last_update_login`  bigint(20) COMMENT '最后登录人',</v>
      </c>
    </row>
    <row r="362" spans="2:9">
      <c r="B362" s="13">
        <v>29</v>
      </c>
      <c r="C362" s="16" t="s">
        <v>265</v>
      </c>
      <c r="D362" s="15" t="s">
        <v>241</v>
      </c>
      <c r="E362" s="13"/>
      <c r="F362" s="13">
        <v>0</v>
      </c>
      <c r="G362" s="13" t="s">
        <v>228</v>
      </c>
      <c r="H362" s="16" t="s">
        <v>266</v>
      </c>
      <c r="I362" s="26" t="str">
        <f t="shared" si="16"/>
        <v>`delete_flag`  Int(10) COMMENT '删除标志:0-否-NO;1-是-YES',</v>
      </c>
    </row>
    <row r="363" spans="2:9">
      <c r="B363" s="13">
        <v>30</v>
      </c>
      <c r="C363" s="16" t="s">
        <v>267</v>
      </c>
      <c r="D363" s="15" t="s">
        <v>241</v>
      </c>
      <c r="E363" s="13"/>
      <c r="F363" s="13">
        <v>1</v>
      </c>
      <c r="G363" s="13" t="s">
        <v>228</v>
      </c>
      <c r="H363" s="16" t="s">
        <v>268</v>
      </c>
      <c r="I363" s="26" t="str">
        <f t="shared" si="16"/>
        <v>`version_num`  Int(10) COMMENT '版本号',</v>
      </c>
    </row>
    <row r="364" spans="2:9">
      <c r="B364" s="143"/>
      <c r="C364" s="144"/>
      <c r="D364" s="144"/>
      <c r="E364" s="144"/>
      <c r="F364" s="144"/>
      <c r="G364" s="144"/>
      <c r="H364" s="145"/>
      <c r="I364" s="15" t="str">
        <f>LOWER(CONCATENATE(IF(F340="Y",CONCATENATE(" Primary Key  (`",C340,"`)")," "),CONCATENATE(")ENGINE=INNODB AUTO_INCREMENT=9 DEFAULT CHARSET=utf8"," COMMENT='",MID(C332,FIND("|",C332)+1,LEN(C332)),"';")))</f>
        <v xml:space="preserve"> )engine=innodb auto_increment=9 default charset=utf8 comment='预送货计划表明细';</v>
      </c>
    </row>
    <row r="365" spans="2:9">
      <c r="B365" s="140" t="s">
        <v>269</v>
      </c>
      <c r="C365" s="16"/>
      <c r="D365" s="59"/>
      <c r="E365" s="60"/>
      <c r="F365" s="127"/>
      <c r="G365" s="127"/>
      <c r="H365" s="59"/>
      <c r="I365" s="61"/>
    </row>
    <row r="366" spans="2:9">
      <c r="B366" s="141"/>
      <c r="C366" s="16"/>
      <c r="D366" s="60"/>
      <c r="E366" s="60"/>
      <c r="F366" s="60"/>
      <c r="G366" s="60"/>
      <c r="H366" s="60"/>
      <c r="I366" s="61"/>
    </row>
    <row r="367" spans="2:9">
      <c r="B367" s="141"/>
      <c r="C367" s="16"/>
      <c r="D367" s="60"/>
      <c r="E367" s="60"/>
      <c r="F367" s="60"/>
      <c r="G367" s="60"/>
      <c r="H367" s="60"/>
      <c r="I367" s="61"/>
    </row>
    <row r="368" spans="2:9">
      <c r="B368" s="142"/>
      <c r="C368" s="16"/>
      <c r="D368" s="60"/>
      <c r="E368" s="60"/>
      <c r="F368" s="60"/>
      <c r="G368" s="60"/>
      <c r="H368" s="60"/>
      <c r="I368" s="61"/>
    </row>
    <row r="371" spans="2:9">
      <c r="B371" s="49" t="s">
        <v>25</v>
      </c>
      <c r="C371" s="39" t="s">
        <v>989</v>
      </c>
      <c r="D371" s="50"/>
      <c r="E371" s="50"/>
      <c r="F371" s="50"/>
      <c r="G371" s="50"/>
      <c r="H371" s="50"/>
      <c r="I371" s="51" t="s">
        <v>214</v>
      </c>
    </row>
    <row r="372" spans="2:9">
      <c r="B372" s="51" t="s">
        <v>23</v>
      </c>
      <c r="C372" s="52" t="s">
        <v>215</v>
      </c>
      <c r="D372" s="51" t="s">
        <v>216</v>
      </c>
      <c r="E372" s="51" t="s">
        <v>217</v>
      </c>
      <c r="F372" s="51" t="s">
        <v>218</v>
      </c>
      <c r="G372" s="51" t="s">
        <v>219</v>
      </c>
      <c r="H372" s="52" t="s">
        <v>220</v>
      </c>
      <c r="I372" s="15" t="str">
        <f>LOWER(CONCATENATE("Create Table  `",MID(C371,1,FIND("|",C371)-1),"` ("))</f>
        <v>create table  `scm_dm_advance_delivery_plan_reply` (</v>
      </c>
    </row>
    <row r="373" spans="2:9">
      <c r="B373" s="13">
        <v>1</v>
      </c>
      <c r="C373" s="14" t="s">
        <v>221</v>
      </c>
      <c r="D373" s="15" t="s">
        <v>222</v>
      </c>
      <c r="E373" s="13">
        <v>0</v>
      </c>
      <c r="F373" s="13"/>
      <c r="G373" s="13" t="s">
        <v>223</v>
      </c>
      <c r="H373" s="14" t="s">
        <v>224</v>
      </c>
      <c r="I373" s="26" t="str">
        <f t="shared" ref="I373:I406" si="18">CONCATENATE("`",LOWER(PROPER(C373)),"`  ",D373,,CONCATENATE(IF(LEN(E373)&gt;0," DEFAULT ",""),IF(LEN(E373)&gt;0," '",""),E373,IF(LEN(E373)&gt;0,"'","")),IF(G373="N"," NOT NULL ",""),IF(F373="Y"," AUTO_INCREMENT ",""),IF(LEN(H373)&gt;0,CONCATENATE(" COMMENT '",H373,"'"),""),",")</f>
        <v>`tenant_p_id`  bigint(20) DEFAULT  '0' NOT NULL  COMMENT '关联组织ID，默认为0',</v>
      </c>
    </row>
    <row r="374" spans="2:9">
      <c r="B374" s="13">
        <v>2</v>
      </c>
      <c r="C374" s="16" t="s">
        <v>225</v>
      </c>
      <c r="D374" s="15" t="s">
        <v>222</v>
      </c>
      <c r="E374" s="13"/>
      <c r="F374" s="13"/>
      <c r="G374" s="13" t="s">
        <v>223</v>
      </c>
      <c r="H374" s="16" t="s">
        <v>226</v>
      </c>
      <c r="I374" s="26" t="str">
        <f t="shared" si="18"/>
        <v>`tenant_id`  bigint(20) NOT NULL  COMMENT '组织ID',</v>
      </c>
    </row>
    <row r="375" spans="2:9">
      <c r="B375" s="13">
        <v>3</v>
      </c>
      <c r="C375" s="14" t="s">
        <v>971</v>
      </c>
      <c r="D375" s="15" t="s">
        <v>222</v>
      </c>
      <c r="E375" s="13"/>
      <c r="F375" s="13" t="s">
        <v>960</v>
      </c>
      <c r="G375" s="13" t="s">
        <v>223</v>
      </c>
      <c r="H375" s="30" t="s">
        <v>972</v>
      </c>
      <c r="I375" s="26" t="str">
        <f t="shared" si="18"/>
        <v>`id`  bigint(20) NOT NULL  AUTO_INCREMENT  COMMENT '主键ID',</v>
      </c>
    </row>
    <row r="376" spans="2:9">
      <c r="B376" s="13">
        <v>4</v>
      </c>
      <c r="C376" s="14" t="s">
        <v>963</v>
      </c>
      <c r="D376" s="15" t="s">
        <v>222</v>
      </c>
      <c r="E376" s="13"/>
      <c r="F376" s="13"/>
      <c r="G376" s="13" t="s">
        <v>223</v>
      </c>
      <c r="H376" s="30" t="s">
        <v>976</v>
      </c>
      <c r="I376" s="26" t="str">
        <f t="shared" si="18"/>
        <v>`plan_id`  bigint(20) NOT NULL  COMMENT '预送货计划id:来源于:jgscm_dm_advance_delivery_plan.id',</v>
      </c>
    </row>
    <row r="377" spans="2:9">
      <c r="B377" s="13">
        <v>5</v>
      </c>
      <c r="C377" s="14" t="s">
        <v>962</v>
      </c>
      <c r="D377" s="15" t="s">
        <v>231</v>
      </c>
      <c r="E377" s="13"/>
      <c r="F377" s="13"/>
      <c r="G377" s="13" t="s">
        <v>223</v>
      </c>
      <c r="H377" s="30" t="s">
        <v>975</v>
      </c>
      <c r="I377" s="26" t="str">
        <f t="shared" si="18"/>
        <v>`plan_no`  Varchar(50) NOT NULL  COMMENT '预送货计划单号：来源于：jgscm_dm_advance_delivery_plan.plan_no',</v>
      </c>
    </row>
    <row r="378" spans="2:9">
      <c r="B378" s="13">
        <v>6</v>
      </c>
      <c r="C378" s="14" t="s">
        <v>938</v>
      </c>
      <c r="D378" s="15" t="s">
        <v>222</v>
      </c>
      <c r="E378" s="13"/>
      <c r="F378" s="13"/>
      <c r="G378" s="13" t="s">
        <v>223</v>
      </c>
      <c r="H378" s="30" t="s">
        <v>992</v>
      </c>
      <c r="I378" s="26" t="str">
        <f t="shared" si="18"/>
        <v>`plan_version`  bigint(20) NOT NULL  COMMENT '预送货计划明细id号：来源于：jgscm_dm_advance_delivery_plan_item.id',</v>
      </c>
    </row>
    <row r="379" spans="2:9">
      <c r="B379" s="13">
        <v>6</v>
      </c>
      <c r="C379" s="14" t="s">
        <v>991</v>
      </c>
      <c r="D379" s="15" t="s">
        <v>222</v>
      </c>
      <c r="E379" s="13"/>
      <c r="F379" s="13"/>
      <c r="G379" s="13" t="s">
        <v>223</v>
      </c>
      <c r="H379" s="30" t="s">
        <v>977</v>
      </c>
      <c r="I379" s="26" t="str">
        <f t="shared" ref="I379" si="19">CONCATENATE("`",LOWER(PROPER(C379)),"`  ",D379,,CONCATENATE(IF(LEN(E379)&gt;0," DEFAULT ",""),IF(LEN(E379)&gt;0," '",""),E379,IF(LEN(E379)&gt;0,"'","")),IF(G379="N"," NOT NULL ",""),IF(F379="Y"," AUTO_INCREMENT ",""),IF(LEN(H379)&gt;0,CONCATENATE(" COMMENT '",H379,"'"),""),",")</f>
        <v>`plan_item_id`  bigint(20) NOT NULL  COMMENT '预送货计划版本号：来源于：jgscm_dm_advance_delivery_plan_plan_version',</v>
      </c>
    </row>
    <row r="380" spans="2:9">
      <c r="B380" s="13">
        <v>7</v>
      </c>
      <c r="C380" s="14" t="s">
        <v>964</v>
      </c>
      <c r="D380" s="15" t="s">
        <v>987</v>
      </c>
      <c r="E380" s="13"/>
      <c r="F380" s="13"/>
      <c r="G380" s="13" t="s">
        <v>960</v>
      </c>
      <c r="H380" s="30" t="s">
        <v>978</v>
      </c>
      <c r="I380" s="26" t="str">
        <f t="shared" si="18"/>
        <v>`version_difference`  int(1) COMMENT '与上一个版本的差异',</v>
      </c>
    </row>
    <row r="381" spans="2:9">
      <c r="B381" s="13">
        <v>8</v>
      </c>
      <c r="C381" s="16" t="s">
        <v>965</v>
      </c>
      <c r="D381" s="15" t="s">
        <v>222</v>
      </c>
      <c r="E381" s="13"/>
      <c r="F381" s="13"/>
      <c r="G381" s="13" t="s">
        <v>990</v>
      </c>
      <c r="H381" s="14" t="s">
        <v>993</v>
      </c>
      <c r="I381" s="26" t="str">
        <f t="shared" si="18"/>
        <v>`vendor_id`  bigint(20) NOT NULL  COMMENT '供应商Id',</v>
      </c>
    </row>
    <row r="382" spans="2:9">
      <c r="B382" s="13">
        <v>9</v>
      </c>
      <c r="C382" s="14" t="s">
        <v>966</v>
      </c>
      <c r="D382" s="15" t="s">
        <v>231</v>
      </c>
      <c r="E382" s="13"/>
      <c r="F382" s="13"/>
      <c r="G382" s="13" t="s">
        <v>990</v>
      </c>
      <c r="H382" s="30" t="s">
        <v>994</v>
      </c>
      <c r="I382" s="26" t="str">
        <f t="shared" si="18"/>
        <v>`vendor_code`  Varchar(50) NOT NULL  COMMENT '供应商编码',</v>
      </c>
    </row>
    <row r="383" spans="2:9">
      <c r="B383" s="13">
        <v>10</v>
      </c>
      <c r="C383" s="14" t="s">
        <v>967</v>
      </c>
      <c r="D383" s="15" t="s">
        <v>231</v>
      </c>
      <c r="E383" s="13"/>
      <c r="F383" s="13"/>
      <c r="G383" s="13" t="s">
        <v>990</v>
      </c>
      <c r="H383" s="30" t="s">
        <v>995</v>
      </c>
      <c r="I383" s="26" t="str">
        <f t="shared" si="18"/>
        <v>`vendor_full_name`  Varchar(50) NOT NULL  COMMENT '供应商全称',</v>
      </c>
    </row>
    <row r="384" spans="2:9">
      <c r="B384" s="13">
        <v>11</v>
      </c>
      <c r="C384" s="14" t="s">
        <v>442</v>
      </c>
      <c r="D384" s="15" t="s">
        <v>222</v>
      </c>
      <c r="E384" s="13"/>
      <c r="F384" s="13"/>
      <c r="G384" s="13" t="s">
        <v>223</v>
      </c>
      <c r="H384" s="30" t="s">
        <v>443</v>
      </c>
      <c r="I384" s="26" t="str">
        <f t="shared" si="18"/>
        <v>`goods_id`  bigint(20) NOT NULL  COMMENT '料品id:来源于:scm_bas_goods.id',</v>
      </c>
    </row>
    <row r="385" spans="2:9">
      <c r="B385" s="13">
        <v>12</v>
      </c>
      <c r="C385" s="14" t="s">
        <v>233</v>
      </c>
      <c r="D385" s="15" t="s">
        <v>231</v>
      </c>
      <c r="E385" s="13"/>
      <c r="F385" s="13"/>
      <c r="G385" s="13" t="s">
        <v>223</v>
      </c>
      <c r="H385" s="30" t="s">
        <v>444</v>
      </c>
      <c r="I385" s="26" t="str">
        <f t="shared" si="18"/>
        <v>`goods_erp_code`  Varchar(50) NOT NULL  COMMENT '冗余字段-料品ERP品号:来源于:scm_bas_goods.goods_erp_code',</v>
      </c>
    </row>
    <row r="386" spans="2:9">
      <c r="B386" s="13">
        <v>13</v>
      </c>
      <c r="C386" s="14" t="s">
        <v>230</v>
      </c>
      <c r="D386" s="15" t="s">
        <v>231</v>
      </c>
      <c r="E386" s="13"/>
      <c r="F386" s="13"/>
      <c r="G386" s="13" t="s">
        <v>223</v>
      </c>
      <c r="H386" s="30" t="s">
        <v>973</v>
      </c>
      <c r="I386" s="26" t="str">
        <f t="shared" si="18"/>
        <v>`goods_code`  Varchar(50) NOT NULL  COMMENT '冗余字段-料品供应商品号:来源于:scm_bas_goods.goods_code',</v>
      </c>
    </row>
    <row r="387" spans="2:9">
      <c r="B387" s="13">
        <v>14</v>
      </c>
      <c r="C387" s="14" t="s">
        <v>235</v>
      </c>
      <c r="D387" s="19" t="s">
        <v>236</v>
      </c>
      <c r="E387" s="13"/>
      <c r="F387" s="13"/>
      <c r="G387" s="13" t="s">
        <v>223</v>
      </c>
      <c r="H387" s="30" t="s">
        <v>446</v>
      </c>
      <c r="I387" s="26" t="str">
        <f t="shared" si="18"/>
        <v>`goods_name`  Varchar(100) NOT NULL  COMMENT '冗余字段-料品供应商品名:来源于:scm_bas_goods.goods_name',</v>
      </c>
    </row>
    <row r="388" spans="2:9">
      <c r="B388" s="13">
        <v>15</v>
      </c>
      <c r="C388" s="14" t="s">
        <v>238</v>
      </c>
      <c r="D388" s="19" t="s">
        <v>236</v>
      </c>
      <c r="E388" s="13"/>
      <c r="F388" s="13"/>
      <c r="G388" s="13" t="s">
        <v>223</v>
      </c>
      <c r="H388" s="30" t="s">
        <v>447</v>
      </c>
      <c r="I388" s="26" t="str">
        <f t="shared" si="18"/>
        <v>`goods_model`  Varchar(100) NOT NULL  COMMENT '冗余字段-料品供应商品号:来源于:scm_bas_goods.goods_model',</v>
      </c>
    </row>
    <row r="389" spans="2:9">
      <c r="B389" s="13">
        <v>16</v>
      </c>
      <c r="C389" s="14" t="s">
        <v>968</v>
      </c>
      <c r="D389" s="15" t="s">
        <v>222</v>
      </c>
      <c r="E389" s="13"/>
      <c r="F389" s="13"/>
      <c r="G389" s="13" t="s">
        <v>223</v>
      </c>
      <c r="H389" s="14" t="s">
        <v>981</v>
      </c>
      <c r="I389" s="26" t="str">
        <f t="shared" si="18"/>
        <v>`delivery_num`  bigint(20) NOT NULL  COMMENT '计划送货数量',</v>
      </c>
    </row>
    <row r="390" spans="2:9">
      <c r="B390" s="13">
        <v>17</v>
      </c>
      <c r="C390" s="14" t="s">
        <v>969</v>
      </c>
      <c r="D390" s="15" t="s">
        <v>222</v>
      </c>
      <c r="E390" s="13"/>
      <c r="F390" s="13"/>
      <c r="G390" s="13" t="s">
        <v>960</v>
      </c>
      <c r="H390" s="14" t="s">
        <v>982</v>
      </c>
      <c r="I390" s="26" t="str">
        <f t="shared" si="18"/>
        <v>`old_delivery_num`  bigint(20) COMMENT '上个版本的计划送货数量',</v>
      </c>
    </row>
    <row r="391" spans="2:9">
      <c r="B391" s="13">
        <v>19</v>
      </c>
      <c r="C391" s="14" t="s">
        <v>997</v>
      </c>
      <c r="D391" s="15" t="s">
        <v>255</v>
      </c>
      <c r="E391" s="13"/>
      <c r="F391" s="13"/>
      <c r="G391" s="13" t="s">
        <v>1002</v>
      </c>
      <c r="H391" s="14" t="s">
        <v>1001</v>
      </c>
      <c r="I391" s="26" t="str">
        <f t="shared" ref="I391:I393" si="20">CONCATENATE("`",LOWER(PROPER(C391)),"`  ",D391,,CONCATENATE(IF(LEN(E391)&gt;0," DEFAULT ",""),IF(LEN(E391)&gt;0," '",""),E391,IF(LEN(E391)&gt;0,"'","")),IF(G391="N"," NOT NULL ",""),IF(F391="Y"," AUTO_INCREMENT ",""),IF(LEN(H391)&gt;0,CONCATENATE(" COMMENT '",H391,"'"),""),",")</f>
        <v>`ask_date`  Datetime NOT NULL  COMMENT '要求送货日期',</v>
      </c>
    </row>
    <row r="392" spans="2:9">
      <c r="B392" s="13">
        <v>20</v>
      </c>
      <c r="C392" s="14" t="s">
        <v>970</v>
      </c>
      <c r="D392" s="15" t="s">
        <v>255</v>
      </c>
      <c r="E392" s="13"/>
      <c r="F392" s="13"/>
      <c r="G392" s="13" t="s">
        <v>933</v>
      </c>
      <c r="H392" s="14" t="s">
        <v>984</v>
      </c>
      <c r="I392" s="26" t="str">
        <f t="shared" si="20"/>
        <v>`old_ask_date`  Datetime COMMENT '上个版本的要求送货日期',</v>
      </c>
    </row>
    <row r="393" spans="2:9">
      <c r="B393" s="13">
        <v>21</v>
      </c>
      <c r="C393" s="14" t="s">
        <v>998</v>
      </c>
      <c r="D393" s="15" t="s">
        <v>255</v>
      </c>
      <c r="E393" s="13"/>
      <c r="F393" s="13"/>
      <c r="G393" s="13" t="s">
        <v>1000</v>
      </c>
      <c r="H393" s="14" t="s">
        <v>999</v>
      </c>
      <c r="I393" s="26" t="str">
        <f t="shared" si="20"/>
        <v>`reply_date`  Datetime COMMENT '答交日期',</v>
      </c>
    </row>
    <row r="394" spans="2:9">
      <c r="B394" s="13">
        <v>18</v>
      </c>
      <c r="C394" s="14" t="s">
        <v>1016</v>
      </c>
      <c r="D394" s="15" t="s">
        <v>996</v>
      </c>
      <c r="E394" s="13"/>
      <c r="F394" s="13"/>
      <c r="G394" s="13" t="s">
        <v>1003</v>
      </c>
      <c r="H394" s="14" t="s">
        <v>1004</v>
      </c>
      <c r="I394" s="26" t="str">
        <f t="shared" si="18"/>
        <v>`reply_num`  bigint(20) COMMENT '答交数量',</v>
      </c>
    </row>
    <row r="395" spans="2:9">
      <c r="B395" s="13">
        <v>19</v>
      </c>
      <c r="C395" s="14" t="s">
        <v>1005</v>
      </c>
      <c r="D395" s="15" t="s">
        <v>249</v>
      </c>
      <c r="E395" s="13"/>
      <c r="F395" s="13"/>
      <c r="G395" s="13" t="s">
        <v>228</v>
      </c>
      <c r="H395" s="14" t="s">
        <v>1007</v>
      </c>
      <c r="I395" s="26" t="str">
        <f t="shared" ref="I395:I396" si="21">CONCATENATE("`",LOWER(PROPER(C395)),"`  ",D395,,CONCATENATE(IF(LEN(E395)&gt;0," DEFAULT ",""),IF(LEN(E395)&gt;0," '",""),E395,IF(LEN(E395)&gt;0,"'","")),IF(G395="N"," NOT NULL ",""),IF(F395="Y"," AUTO_INCREMENT ",""),IF(LEN(H395)&gt;0,CONCATENATE(" COMMENT '",H395,"'"),""),",")</f>
        <v>`pur_remark`  Varchar(500) COMMENT '采购方意见',</v>
      </c>
    </row>
    <row r="396" spans="2:9">
      <c r="B396" s="13">
        <v>20</v>
      </c>
      <c r="C396" s="14" t="s">
        <v>1006</v>
      </c>
      <c r="D396" s="15" t="s">
        <v>249</v>
      </c>
      <c r="E396" s="13"/>
      <c r="F396" s="13"/>
      <c r="G396" s="13" t="s">
        <v>228</v>
      </c>
      <c r="H396" s="14" t="s">
        <v>1008</v>
      </c>
      <c r="I396" s="26" t="str">
        <f t="shared" si="21"/>
        <v>`vendor_remark`  Varchar(500) COMMENT '供应方意见',</v>
      </c>
    </row>
    <row r="397" spans="2:9">
      <c r="B397" s="13">
        <v>21</v>
      </c>
      <c r="C397" s="14" t="s">
        <v>248</v>
      </c>
      <c r="D397" s="15" t="s">
        <v>249</v>
      </c>
      <c r="E397" s="13"/>
      <c r="F397" s="13"/>
      <c r="G397" s="13" t="s">
        <v>228</v>
      </c>
      <c r="H397" s="14" t="s">
        <v>28</v>
      </c>
      <c r="I397" s="26" t="str">
        <f t="shared" si="18"/>
        <v>`remark`  Varchar(500) COMMENT '备注',</v>
      </c>
    </row>
    <row r="398" spans="2:9">
      <c r="B398" s="13">
        <v>22</v>
      </c>
      <c r="C398" s="14" t="s">
        <v>250</v>
      </c>
      <c r="D398" s="19" t="s">
        <v>236</v>
      </c>
      <c r="E398" s="25"/>
      <c r="F398" s="25"/>
      <c r="G398" s="25" t="s">
        <v>228</v>
      </c>
      <c r="H398" s="14" t="s">
        <v>251</v>
      </c>
      <c r="I398" s="28" t="str">
        <f t="shared" si="18"/>
        <v>`created_by_name`  Varchar(100) COMMENT '创建人名称',</v>
      </c>
    </row>
    <row r="399" spans="2:9">
      <c r="B399" s="13">
        <v>23</v>
      </c>
      <c r="C399" s="14" t="s">
        <v>252</v>
      </c>
      <c r="D399" s="19" t="s">
        <v>236</v>
      </c>
      <c r="E399" s="25"/>
      <c r="F399" s="25"/>
      <c r="G399" s="25" t="s">
        <v>228</v>
      </c>
      <c r="H399" s="14" t="s">
        <v>974</v>
      </c>
      <c r="I399" s="28" t="str">
        <f t="shared" si="18"/>
        <v>`last_updated_by_name`  Varchar(100) COMMENT '更新人名称',</v>
      </c>
    </row>
    <row r="400" spans="2:9">
      <c r="B400" s="13">
        <v>24</v>
      </c>
      <c r="C400" s="16" t="s">
        <v>254</v>
      </c>
      <c r="D400" s="15" t="s">
        <v>255</v>
      </c>
      <c r="E400" s="13"/>
      <c r="F400" s="13"/>
      <c r="G400" s="13" t="s">
        <v>228</v>
      </c>
      <c r="H400" s="16" t="s">
        <v>256</v>
      </c>
      <c r="I400" s="26" t="str">
        <f t="shared" si="18"/>
        <v>`creation_date`  Datetime COMMENT '创建时间',</v>
      </c>
    </row>
    <row r="401" spans="2:9">
      <c r="B401" s="13">
        <v>25</v>
      </c>
      <c r="C401" s="16" t="s">
        <v>257</v>
      </c>
      <c r="D401" s="15" t="s">
        <v>222</v>
      </c>
      <c r="E401" s="13"/>
      <c r="F401" s="13"/>
      <c r="G401" s="13" t="s">
        <v>228</v>
      </c>
      <c r="H401" s="16" t="s">
        <v>258</v>
      </c>
      <c r="I401" s="26" t="str">
        <f t="shared" si="18"/>
        <v>`created_by`  bigint(20) COMMENT '创建人',</v>
      </c>
    </row>
    <row r="402" spans="2:9">
      <c r="B402" s="13">
        <v>26</v>
      </c>
      <c r="C402" s="16" t="s">
        <v>259</v>
      </c>
      <c r="D402" s="15" t="s">
        <v>255</v>
      </c>
      <c r="E402" s="13"/>
      <c r="F402" s="13"/>
      <c r="G402" s="13" t="s">
        <v>228</v>
      </c>
      <c r="H402" s="16" t="s">
        <v>260</v>
      </c>
      <c r="I402" s="26" t="str">
        <f t="shared" si="18"/>
        <v>`last_update_date`  Datetime COMMENT '更新时间',</v>
      </c>
    </row>
    <row r="403" spans="2:9">
      <c r="B403" s="13">
        <v>27</v>
      </c>
      <c r="C403" s="16" t="s">
        <v>261</v>
      </c>
      <c r="D403" s="15" t="s">
        <v>222</v>
      </c>
      <c r="E403" s="13"/>
      <c r="F403" s="13"/>
      <c r="G403" s="13" t="s">
        <v>228</v>
      </c>
      <c r="H403" s="16" t="s">
        <v>262</v>
      </c>
      <c r="I403" s="26" t="str">
        <f t="shared" si="18"/>
        <v>`last_updated_by`  bigint(20) COMMENT '更新人',</v>
      </c>
    </row>
    <row r="404" spans="2:9">
      <c r="B404" s="13">
        <v>28</v>
      </c>
      <c r="C404" s="16" t="s">
        <v>263</v>
      </c>
      <c r="D404" s="15" t="s">
        <v>222</v>
      </c>
      <c r="E404" s="13"/>
      <c r="F404" s="13"/>
      <c r="G404" s="13" t="s">
        <v>228</v>
      </c>
      <c r="H404" s="16" t="s">
        <v>264</v>
      </c>
      <c r="I404" s="26" t="str">
        <f t="shared" si="18"/>
        <v>`last_update_login`  bigint(20) COMMENT '最后登录人',</v>
      </c>
    </row>
    <row r="405" spans="2:9">
      <c r="B405" s="13">
        <v>29</v>
      </c>
      <c r="C405" s="16" t="s">
        <v>265</v>
      </c>
      <c r="D405" s="15" t="s">
        <v>241</v>
      </c>
      <c r="E405" s="13"/>
      <c r="F405" s="13">
        <v>0</v>
      </c>
      <c r="G405" s="13" t="s">
        <v>228</v>
      </c>
      <c r="H405" s="16" t="s">
        <v>266</v>
      </c>
      <c r="I405" s="26" t="str">
        <f t="shared" si="18"/>
        <v>`delete_flag`  Int(10) COMMENT '删除标志:0-否-NO;1-是-YES',</v>
      </c>
    </row>
    <row r="406" spans="2:9">
      <c r="B406" s="13">
        <v>30</v>
      </c>
      <c r="C406" s="16" t="s">
        <v>267</v>
      </c>
      <c r="D406" s="15" t="s">
        <v>241</v>
      </c>
      <c r="E406" s="13"/>
      <c r="F406" s="13">
        <v>1</v>
      </c>
      <c r="G406" s="13" t="s">
        <v>228</v>
      </c>
      <c r="H406" s="16" t="s">
        <v>268</v>
      </c>
      <c r="I406" s="26" t="str">
        <f t="shared" si="18"/>
        <v>`version_num`  Int(10) COMMENT '版本号',</v>
      </c>
    </row>
    <row r="407" spans="2:9">
      <c r="B407" s="143"/>
      <c r="C407" s="144"/>
      <c r="D407" s="144"/>
      <c r="E407" s="144"/>
      <c r="F407" s="144"/>
      <c r="G407" s="144"/>
      <c r="H407" s="145"/>
      <c r="I407" s="15" t="str">
        <f>LOWER(CONCATENATE(IF(F380="Y",CONCATENATE(" Primary Key  (`",C380,"`)")," "),CONCATENATE(")ENGINE=INNODB AUTO_INCREMENT=9 DEFAULT CHARSET=utf8"," COMMENT='",MID(C371,FIND("|",C371)+1,LEN(C371)),"';")))</f>
        <v xml:space="preserve"> )engine=innodb auto_increment=9 default charset=utf8 comment='预送货计划供应商答交明细表';</v>
      </c>
    </row>
    <row r="408" spans="2:9">
      <c r="B408" s="140" t="s">
        <v>269</v>
      </c>
      <c r="C408" s="16"/>
      <c r="D408" s="59"/>
      <c r="E408" s="60"/>
      <c r="F408" s="127"/>
      <c r="G408" s="127"/>
      <c r="H408" s="59"/>
      <c r="I408" s="61"/>
    </row>
    <row r="409" spans="2:9">
      <c r="B409" s="141"/>
      <c r="C409" s="16"/>
      <c r="D409" s="60"/>
      <c r="E409" s="60"/>
      <c r="F409" s="60"/>
      <c r="G409" s="60"/>
      <c r="H409" s="60"/>
      <c r="I409" s="61"/>
    </row>
    <row r="410" spans="2:9">
      <c r="B410" s="141"/>
      <c r="C410" s="16"/>
      <c r="D410" s="60"/>
      <c r="E410" s="60"/>
      <c r="F410" s="60"/>
      <c r="G410" s="60"/>
      <c r="H410" s="60"/>
      <c r="I410" s="61"/>
    </row>
    <row r="411" spans="2:9">
      <c r="B411" s="142"/>
      <c r="C411" s="16"/>
      <c r="D411" s="60"/>
      <c r="E411" s="60"/>
      <c r="F411" s="60"/>
      <c r="G411" s="60"/>
      <c r="H411" s="60"/>
      <c r="I411" s="61"/>
    </row>
  </sheetData>
  <sheetProtection formatCells="0" formatColumns="0" formatRows="0" insertColumns="0" insertRows="0" insertHyperlinks="0" deleteColumns="0" deleteRows="0" sort="0" autoFilter="0" pivotTables="0"/>
  <mergeCells count="21">
    <mergeCell ref="B31:H31"/>
    <mergeCell ref="B64:H64"/>
    <mergeCell ref="B98:H98"/>
    <mergeCell ref="B149:H149"/>
    <mergeCell ref="B180:H180"/>
    <mergeCell ref="B298:B301"/>
    <mergeCell ref="B223:H223"/>
    <mergeCell ref="B254:H254"/>
    <mergeCell ref="B297:H297"/>
    <mergeCell ref="B32:B35"/>
    <mergeCell ref="B65:B68"/>
    <mergeCell ref="B99:B102"/>
    <mergeCell ref="B150:B153"/>
    <mergeCell ref="B181:B184"/>
    <mergeCell ref="B224:B227"/>
    <mergeCell ref="B255:B258"/>
    <mergeCell ref="B407:H407"/>
    <mergeCell ref="B408:B411"/>
    <mergeCell ref="B328:H328"/>
    <mergeCell ref="B364:H364"/>
    <mergeCell ref="B365:B368"/>
  </mergeCells>
  <phoneticPr fontId="30" type="noConversion"/>
  <hyperlinks>
    <hyperlink ref="A1" location="目录!A1" display="返回目录"/>
  </hyperlink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4"/>
  <sheetViews>
    <sheetView showGridLines="0" topLeftCell="A282" zoomScale="88" zoomScaleNormal="88" workbookViewId="0">
      <selection activeCell="D294" sqref="D294"/>
    </sheetView>
  </sheetViews>
  <sheetFormatPr defaultColWidth="9" defaultRowHeight="12"/>
  <cols>
    <col min="1" max="1" width="3.77734375" style="4" customWidth="1"/>
    <col min="2" max="2" width="6.44140625" style="4" customWidth="1"/>
    <col min="3" max="3" width="40.109375" style="4" customWidth="1"/>
    <col min="4" max="4" width="16.44140625" style="4" customWidth="1"/>
    <col min="5" max="6" width="8.44140625" style="4" customWidth="1"/>
    <col min="7" max="7" width="8.44140625" style="35" customWidth="1"/>
    <col min="8" max="8" width="67.33203125" style="4" customWidth="1"/>
    <col min="9" max="9" width="128" style="4" customWidth="1"/>
    <col min="10" max="10" width="101.77734375" style="4" customWidth="1"/>
    <col min="11" max="11" width="40.109375" style="4" customWidth="1"/>
    <col min="12" max="12" width="90.109375" style="4" customWidth="1"/>
    <col min="13" max="16384" width="9" style="4"/>
  </cols>
  <sheetData>
    <row r="1" spans="1:9" ht="30" customHeight="1">
      <c r="A1" s="5" t="s">
        <v>3</v>
      </c>
    </row>
    <row r="2" spans="1:9" ht="30" customHeight="1"/>
    <row r="3" spans="1:9" s="32" customFormat="1" ht="30" customHeight="1">
      <c r="A3" s="36" t="s">
        <v>774</v>
      </c>
      <c r="B3" s="37"/>
      <c r="C3" s="37"/>
      <c r="D3" s="37"/>
      <c r="E3" s="37"/>
      <c r="F3" s="37"/>
      <c r="G3" s="53"/>
      <c r="H3" s="37"/>
      <c r="I3" s="37"/>
    </row>
    <row r="4" spans="1:9" s="32" customFormat="1" ht="30" customHeight="1">
      <c r="G4" s="54"/>
    </row>
    <row r="5" spans="1:9" s="3" customFormat="1" ht="30" customHeight="1">
      <c r="B5" s="38" t="s">
        <v>25</v>
      </c>
      <c r="C5" s="39" t="s">
        <v>775</v>
      </c>
      <c r="D5" s="40"/>
      <c r="E5" s="40"/>
      <c r="F5" s="40"/>
      <c r="G5" s="55"/>
      <c r="H5" s="40"/>
      <c r="I5" s="41" t="s">
        <v>214</v>
      </c>
    </row>
    <row r="6" spans="1:9" s="3" customFormat="1" ht="30" customHeight="1">
      <c r="B6" s="41" t="s">
        <v>23</v>
      </c>
      <c r="C6" s="42" t="s">
        <v>215</v>
      </c>
      <c r="D6" s="41" t="s">
        <v>216</v>
      </c>
      <c r="E6" s="41" t="s">
        <v>217</v>
      </c>
      <c r="F6" s="41" t="s">
        <v>218</v>
      </c>
      <c r="G6" s="41" t="s">
        <v>219</v>
      </c>
      <c r="H6" s="42" t="s">
        <v>220</v>
      </c>
      <c r="I6" s="19" t="str">
        <f>LOWER(CONCATENATE("Create Table  `",MID(C5,1,FIND("|",C5)-1),"` ("))</f>
        <v>create table  `scm_sm_account` (</v>
      </c>
    </row>
    <row r="7" spans="1:9" s="2" customFormat="1" ht="30" customHeight="1">
      <c r="B7" s="13">
        <v>1</v>
      </c>
      <c r="C7" s="14" t="s">
        <v>221</v>
      </c>
      <c r="D7" s="15" t="s">
        <v>222</v>
      </c>
      <c r="E7" s="13">
        <v>0</v>
      </c>
      <c r="F7" s="13"/>
      <c r="G7" s="13" t="s">
        <v>223</v>
      </c>
      <c r="H7" s="14" t="s">
        <v>224</v>
      </c>
      <c r="I7" s="28" t="str">
        <f>CONCATENATE("`",LOWER(PROPER(C7)),"`  ",D7,,CONCATENATE(IF(LEN(E7)&gt;0," DEFAULT ",""),IF(LEN(E7)&gt;0," '",""),E7,IF(LEN(E7)&gt;0,"'","")),IF(G7="N"," NOT NULL ",""),IF(F7="Y"," AUTO_INCREMENT ",""),IF(LEN(H7)&gt;0,CONCATENATE(" COMMENT '",H7,"'"),""),",")</f>
        <v>`tenant_p_id`  bigint(20) DEFAULT  '0' NOT NULL  COMMENT '关联组织ID，默认为0',</v>
      </c>
    </row>
    <row r="8" spans="1:9" s="33" customFormat="1" ht="30" customHeight="1">
      <c r="B8" s="43">
        <v>2</v>
      </c>
      <c r="C8" s="14" t="s">
        <v>225</v>
      </c>
      <c r="D8" s="44" t="s">
        <v>222</v>
      </c>
      <c r="E8" s="43"/>
      <c r="F8" s="43"/>
      <c r="G8" s="43" t="s">
        <v>223</v>
      </c>
      <c r="H8" s="14" t="s">
        <v>226</v>
      </c>
      <c r="I8" s="28" t="str">
        <f>CONCATENATE("`",LOWER(PROPER(C8)),"`  ",D8,,CONCATENATE(IF(LEN(E8)&gt;0," DEFAULT ",""),IF(LEN(E8)&gt;0," '",""),E8,IF(LEN(E8)&gt;0,"'","")),IF(G8="N"," NOT NULL ",""),IF(F8="Y"," AUTO_INCREMENT ",""),IF(LEN(H8)&gt;0,CONCATENATE(" COMMENT '",H8,"'"),""),",")</f>
        <v>`tenant_id`  bigint(20) NOT NULL  COMMENT '组织ID',</v>
      </c>
    </row>
    <row r="9" spans="1:9" s="3" customFormat="1" ht="30" customHeight="1">
      <c r="B9" s="13">
        <v>3</v>
      </c>
      <c r="C9" s="14" t="s">
        <v>227</v>
      </c>
      <c r="D9" s="19" t="s">
        <v>222</v>
      </c>
      <c r="E9" s="25"/>
      <c r="F9" s="25" t="s">
        <v>228</v>
      </c>
      <c r="G9" s="25" t="s">
        <v>223</v>
      </c>
      <c r="H9" s="14" t="s">
        <v>505</v>
      </c>
      <c r="I9" s="28" t="str">
        <f>CONCATENATE("`",LOWER(PROPER(C9)),"`  ",D9,,CONCATENATE(IF(LEN(E9)&gt;0," DEFAULT ",""),IF(LEN(E9)&gt;0," '",""),E9,IF(LEN(E9)&gt;0,"'","")),IF(G9="N"," NOT NULL ",""),IF(F9="Y"," AUTO_INCREMENT ",""),IF(LEN(H9)&gt;0,CONCATENATE(" COMMENT '",H9,"'"),""),",")</f>
        <v>`id`  bigint(20) NOT NULL  AUTO_INCREMENT  COMMENT '主键ID',</v>
      </c>
    </row>
    <row r="10" spans="1:9" s="2" customFormat="1" ht="30" customHeight="1">
      <c r="B10" s="43">
        <v>4</v>
      </c>
      <c r="C10" s="14" t="s">
        <v>711</v>
      </c>
      <c r="D10" s="15" t="s">
        <v>231</v>
      </c>
      <c r="E10" s="13"/>
      <c r="F10" s="13"/>
      <c r="G10" s="13" t="s">
        <v>223</v>
      </c>
      <c r="H10" s="30" t="s">
        <v>600</v>
      </c>
      <c r="I10" s="26" t="str">
        <f t="shared" ref="I10:I22" si="0">CONCATENATE("`",LOWER(PROPER(C10)),"`  ",D10,,CONCATENATE(IF(LEN(E10)&gt;0," DEFAULT ",""),IF(LEN(E10)&gt;0," '",""),E10,IF(LEN(E10)&gt;0,"'","")),IF(G10="N"," NOT NULL ",""),IF(F10="Y"," AUTO_INCREMENT ",""),IF(LEN(H10)&gt;0,CONCATENATE(" COMMENT '",H10,"'"),""),",")</f>
        <v>`de_no`  Varchar(50) NOT NULL  COMMENT '采购订单号:系统自动生成',</v>
      </c>
    </row>
    <row r="11" spans="1:9" s="2" customFormat="1" ht="30" customHeight="1">
      <c r="B11" s="13">
        <v>5</v>
      </c>
      <c r="C11" s="14" t="s">
        <v>392</v>
      </c>
      <c r="D11" s="15" t="s">
        <v>222</v>
      </c>
      <c r="E11" s="13"/>
      <c r="F11" s="13"/>
      <c r="G11" s="13" t="s">
        <v>223</v>
      </c>
      <c r="H11" s="30" t="s">
        <v>439</v>
      </c>
      <c r="I11" s="26" t="str">
        <f t="shared" si="0"/>
        <v>`vendor_id`  bigint(20) NOT NULL  COMMENT '供应商表id:来源于:scm_bas_vendor.id',</v>
      </c>
    </row>
    <row r="12" spans="1:9" s="2" customFormat="1" ht="30" customHeight="1">
      <c r="B12" s="43">
        <v>6</v>
      </c>
      <c r="C12" s="14" t="s">
        <v>323</v>
      </c>
      <c r="D12" s="15" t="s">
        <v>231</v>
      </c>
      <c r="E12" s="13"/>
      <c r="F12" s="13"/>
      <c r="G12" s="13" t="s">
        <v>223</v>
      </c>
      <c r="H12" s="30" t="s">
        <v>440</v>
      </c>
      <c r="I12" s="26" t="str">
        <f t="shared" si="0"/>
        <v>`vendor_code`  Varchar(50) NOT NULL  COMMENT '冗余字段-供应商表编码:来源于:scm_bas_vendor.vendor_name',</v>
      </c>
    </row>
    <row r="13" spans="1:9" s="2" customFormat="1" ht="30" customHeight="1">
      <c r="B13" s="13">
        <v>7</v>
      </c>
      <c r="C13" s="14" t="s">
        <v>325</v>
      </c>
      <c r="D13" s="19" t="s">
        <v>236</v>
      </c>
      <c r="E13" s="13"/>
      <c r="F13" s="13"/>
      <c r="G13" s="13" t="s">
        <v>223</v>
      </c>
      <c r="H13" s="30" t="s">
        <v>441</v>
      </c>
      <c r="I13" s="26" t="str">
        <f t="shared" si="0"/>
        <v>`vendor_name`  Varchar(100) NOT NULL  COMMENT '冗余字段-供应商表名称:来源于:scm_bas_vendor.vendor_name',</v>
      </c>
    </row>
    <row r="14" spans="1:9" s="2" customFormat="1" ht="30" customHeight="1">
      <c r="B14" s="43">
        <v>8</v>
      </c>
      <c r="C14" s="14" t="s">
        <v>536</v>
      </c>
      <c r="D14" s="19" t="s">
        <v>236</v>
      </c>
      <c r="E14" s="25"/>
      <c r="F14" s="25"/>
      <c r="G14" s="13" t="s">
        <v>223</v>
      </c>
      <c r="H14" s="14" t="s">
        <v>562</v>
      </c>
      <c r="I14" s="26" t="str">
        <f t="shared" si="0"/>
        <v>`dept_name`  Varchar(100) NOT NULL  COMMENT '业务部门;来源于scm_im_enquiry.enquiry_dept_name',</v>
      </c>
    </row>
    <row r="15" spans="1:9" s="2" customFormat="1" ht="30" customHeight="1">
      <c r="B15" s="13">
        <v>9</v>
      </c>
      <c r="C15" s="14" t="s">
        <v>351</v>
      </c>
      <c r="D15" s="15" t="s">
        <v>222</v>
      </c>
      <c r="E15" s="13"/>
      <c r="F15" s="13"/>
      <c r="G15" s="13" t="s">
        <v>223</v>
      </c>
      <c r="H15" s="14" t="s">
        <v>727</v>
      </c>
      <c r="I15" s="26" t="str">
        <f t="shared" si="0"/>
        <v>`rate_id`  bigint(20) NOT NULL  COMMENT '税率ID;来源于scm_bas_rate.id',</v>
      </c>
    </row>
    <row r="16" spans="1:9" s="2" customFormat="1" ht="30" customHeight="1">
      <c r="B16" s="43">
        <v>10</v>
      </c>
      <c r="C16" s="14" t="s">
        <v>286</v>
      </c>
      <c r="D16" s="15" t="s">
        <v>231</v>
      </c>
      <c r="E16" s="13"/>
      <c r="F16" s="13"/>
      <c r="G16" s="13" t="s">
        <v>223</v>
      </c>
      <c r="H16" s="14" t="s">
        <v>353</v>
      </c>
      <c r="I16" s="26" t="str">
        <f t="shared" si="0"/>
        <v>`rate_name`  Varchar(50) NOT NULL  COMMENT '冗余字段-税率名称;来源于scm_bas_rate.rate_name',</v>
      </c>
    </row>
    <row r="17" spans="2:9" s="2" customFormat="1" ht="30" customHeight="1">
      <c r="B17" s="13">
        <v>11</v>
      </c>
      <c r="C17" s="14" t="s">
        <v>288</v>
      </c>
      <c r="D17" s="44" t="s">
        <v>354</v>
      </c>
      <c r="E17" s="13"/>
      <c r="F17" s="13"/>
      <c r="G17" s="13" t="s">
        <v>223</v>
      </c>
      <c r="H17" s="14" t="s">
        <v>355</v>
      </c>
      <c r="I17" s="26" t="str">
        <f t="shared" si="0"/>
        <v>`rate_val`  bigint(20,6) NOT NULL  COMMENT '冗余字段-税率值;来源于scm_bas_rate.rate_val',</v>
      </c>
    </row>
    <row r="18" spans="2:9" s="2" customFormat="1" ht="30" customHeight="1">
      <c r="B18" s="43">
        <v>12</v>
      </c>
      <c r="C18" s="14" t="s">
        <v>348</v>
      </c>
      <c r="D18" s="15" t="s">
        <v>222</v>
      </c>
      <c r="E18" s="13"/>
      <c r="F18" s="13"/>
      <c r="G18" s="13" t="s">
        <v>223</v>
      </c>
      <c r="H18" s="14" t="s">
        <v>728</v>
      </c>
      <c r="I18" s="26" t="str">
        <f t="shared" si="0"/>
        <v>`currency_id`  bigint(20) NOT NULL  COMMENT '币别ID;来源于scm_bas_currency.id',</v>
      </c>
    </row>
    <row r="19" spans="2:9" s="2" customFormat="1" ht="30" customHeight="1">
      <c r="B19" s="13">
        <v>13</v>
      </c>
      <c r="C19" s="14" t="s">
        <v>315</v>
      </c>
      <c r="D19" s="15" t="s">
        <v>231</v>
      </c>
      <c r="E19" s="13"/>
      <c r="F19" s="13"/>
      <c r="G19" s="13" t="s">
        <v>223</v>
      </c>
      <c r="H19" s="14" t="s">
        <v>454</v>
      </c>
      <c r="I19" s="26" t="str">
        <f t="shared" si="0"/>
        <v>`currency_name`  Varchar(50) NOT NULL  COMMENT '冗余字段-币别名称;来源于scm_bas_currency.currency_name',</v>
      </c>
    </row>
    <row r="20" spans="2:9" s="2" customFormat="1" ht="30" customHeight="1">
      <c r="B20" s="43">
        <v>14</v>
      </c>
      <c r="C20" s="14" t="s">
        <v>519</v>
      </c>
      <c r="D20" s="19" t="s">
        <v>246</v>
      </c>
      <c r="E20" s="13">
        <v>0</v>
      </c>
      <c r="F20" s="13"/>
      <c r="G20" s="13" t="s">
        <v>223</v>
      </c>
      <c r="H20" s="14" t="s">
        <v>520</v>
      </c>
      <c r="I20" s="26" t="str">
        <f t="shared" si="0"/>
        <v>`taxes_type`  Int(1) DEFAULT  '0' NOT NULL  COMMENT '税种类型;0-无;1-应税内含;2-应税外加',</v>
      </c>
    </row>
    <row r="21" spans="2:9" s="2" customFormat="1" ht="30" customHeight="1">
      <c r="B21" s="13">
        <v>15</v>
      </c>
      <c r="C21" s="14" t="s">
        <v>776</v>
      </c>
      <c r="D21" s="44" t="s">
        <v>354</v>
      </c>
      <c r="E21" s="25"/>
      <c r="F21" s="25"/>
      <c r="G21" s="13" t="s">
        <v>223</v>
      </c>
      <c r="H21" s="14" t="s">
        <v>777</v>
      </c>
      <c r="I21" s="26" t="str">
        <f t="shared" si="0"/>
        <v>`gst_sum_amount`  bigint(20,6) NOT NULL  COMMENT '含税金额',</v>
      </c>
    </row>
    <row r="22" spans="2:9" s="2" customFormat="1" ht="30" customHeight="1">
      <c r="B22" s="43">
        <v>16</v>
      </c>
      <c r="C22" s="14" t="s">
        <v>778</v>
      </c>
      <c r="D22" s="44" t="s">
        <v>354</v>
      </c>
      <c r="E22" s="25"/>
      <c r="F22" s="25"/>
      <c r="G22" s="13" t="s">
        <v>223</v>
      </c>
      <c r="H22" s="14" t="s">
        <v>779</v>
      </c>
      <c r="I22" s="26" t="str">
        <f t="shared" si="0"/>
        <v>`tax_sum_amount`  bigint(20,6) NOT NULL  COMMENT '不含税金额',</v>
      </c>
    </row>
    <row r="23" spans="2:9" s="3" customFormat="1" ht="30" customHeight="1">
      <c r="B23" s="13">
        <v>17</v>
      </c>
      <c r="C23" s="14" t="s">
        <v>780</v>
      </c>
      <c r="D23" s="19" t="s">
        <v>255</v>
      </c>
      <c r="E23" s="25"/>
      <c r="F23" s="25"/>
      <c r="G23" s="13" t="s">
        <v>223</v>
      </c>
      <c r="H23" s="14" t="s">
        <v>781</v>
      </c>
      <c r="I23" s="28" t="str">
        <f t="shared" ref="I23:I37" si="1">CONCATENATE("`",LOWER(PROPER(C23)),"`  ",D23,,CONCATENATE(IF(LEN(E23)&gt;0," DEFAULT ",""),IF(LEN(E23)&gt;0," '",""),E23,IF(LEN(E23)&gt;0,"'","")),IF(G23="N"," NOT NULL ",""),IF(F23="Y"," AUTO_INCREMENT ",""),IF(LEN(H23)&gt;0,CONCATENATE(" COMMENT '",H23,"'"),""),",")</f>
        <v>`account_date`  Datetime NOT NULL  COMMENT '费用单日期',</v>
      </c>
    </row>
    <row r="24" spans="2:9" s="3" customFormat="1" ht="30" customHeight="1">
      <c r="B24" s="43">
        <v>18</v>
      </c>
      <c r="C24" s="14" t="s">
        <v>782</v>
      </c>
      <c r="D24" s="19" t="s">
        <v>246</v>
      </c>
      <c r="E24" s="25">
        <v>1</v>
      </c>
      <c r="F24" s="25"/>
      <c r="G24" s="13" t="s">
        <v>223</v>
      </c>
      <c r="H24" s="14" t="s">
        <v>783</v>
      </c>
      <c r="I24" s="28" t="str">
        <f t="shared" si="1"/>
        <v>`account_stat`  Int(1) DEFAULT  '1' NOT NULL  COMMENT '订单状态:1-制单;2-待审核;3-已审核;',</v>
      </c>
    </row>
    <row r="25" spans="2:9" s="3" customFormat="1" ht="30" customHeight="1">
      <c r="B25" s="13">
        <v>19</v>
      </c>
      <c r="C25" s="14" t="s">
        <v>784</v>
      </c>
      <c r="D25" s="19" t="s">
        <v>255</v>
      </c>
      <c r="E25" s="25"/>
      <c r="F25" s="25"/>
      <c r="G25" s="25" t="s">
        <v>228</v>
      </c>
      <c r="H25" s="14" t="s">
        <v>584</v>
      </c>
      <c r="I25" s="28" t="str">
        <f t="shared" si="1"/>
        <v>`check_date`  Datetime COMMENT '审核日期',</v>
      </c>
    </row>
    <row r="26" spans="2:9" s="3" customFormat="1" ht="30" customHeight="1">
      <c r="B26" s="43">
        <v>20</v>
      </c>
      <c r="C26" s="14" t="s">
        <v>785</v>
      </c>
      <c r="D26" s="15" t="s">
        <v>222</v>
      </c>
      <c r="E26" s="25"/>
      <c r="F26" s="25"/>
      <c r="G26" s="25" t="s">
        <v>228</v>
      </c>
      <c r="H26" s="14" t="s">
        <v>786</v>
      </c>
      <c r="I26" s="28" t="str">
        <f t="shared" si="1"/>
        <v>`pay_type_id`  bigint(20) COMMENT '付款方式来源于:scm_bas_pay_type.id',</v>
      </c>
    </row>
    <row r="27" spans="2:9" s="3" customFormat="1" ht="30" customHeight="1">
      <c r="B27" s="13">
        <v>21</v>
      </c>
      <c r="C27" s="14" t="s">
        <v>787</v>
      </c>
      <c r="D27" s="19" t="s">
        <v>236</v>
      </c>
      <c r="E27" s="25"/>
      <c r="F27" s="25"/>
      <c r="G27" s="25" t="s">
        <v>228</v>
      </c>
      <c r="H27" s="14" t="s">
        <v>788</v>
      </c>
      <c r="I27" s="28" t="str">
        <f t="shared" si="1"/>
        <v>`pay_type_name`  Varchar(100) COMMENT '付款方式来源于:scm_bas_pay_type.pay_name',</v>
      </c>
    </row>
    <row r="28" spans="2:9" s="3" customFormat="1" ht="30" customHeight="1">
      <c r="B28" s="43">
        <v>22</v>
      </c>
      <c r="C28" s="14" t="s">
        <v>248</v>
      </c>
      <c r="D28" s="19" t="s">
        <v>249</v>
      </c>
      <c r="E28" s="25"/>
      <c r="F28" s="25"/>
      <c r="G28" s="25" t="s">
        <v>228</v>
      </c>
      <c r="H28" s="14" t="s">
        <v>28</v>
      </c>
      <c r="I28" s="28" t="str">
        <f t="shared" si="1"/>
        <v>`remark`  Varchar(500) COMMENT '备注',</v>
      </c>
    </row>
    <row r="29" spans="2:9" s="3" customFormat="1" ht="30" customHeight="1">
      <c r="B29" s="13">
        <v>23</v>
      </c>
      <c r="C29" s="14" t="s">
        <v>250</v>
      </c>
      <c r="D29" s="19" t="s">
        <v>236</v>
      </c>
      <c r="E29" s="25"/>
      <c r="F29" s="25"/>
      <c r="G29" s="25" t="s">
        <v>228</v>
      </c>
      <c r="H29" s="14" t="s">
        <v>251</v>
      </c>
      <c r="I29" s="28" t="str">
        <f t="shared" si="1"/>
        <v>`created_by_name`  Varchar(100) COMMENT '创建人名称',</v>
      </c>
    </row>
    <row r="30" spans="2:9" s="3" customFormat="1" ht="30" customHeight="1">
      <c r="B30" s="43">
        <v>24</v>
      </c>
      <c r="C30" s="14" t="s">
        <v>252</v>
      </c>
      <c r="D30" s="19" t="s">
        <v>236</v>
      </c>
      <c r="E30" s="25"/>
      <c r="F30" s="25"/>
      <c r="G30" s="25" t="s">
        <v>228</v>
      </c>
      <c r="H30" s="14" t="s">
        <v>253</v>
      </c>
      <c r="I30" s="28" t="str">
        <f t="shared" si="1"/>
        <v>`last_updated_by_name`  Varchar(100) COMMENT '更新人名称',</v>
      </c>
    </row>
    <row r="31" spans="2:9" s="3" customFormat="1" ht="30" customHeight="1">
      <c r="B31" s="13">
        <v>25</v>
      </c>
      <c r="C31" s="14" t="s">
        <v>254</v>
      </c>
      <c r="D31" s="19" t="s">
        <v>255</v>
      </c>
      <c r="E31" s="25"/>
      <c r="F31" s="25"/>
      <c r="G31" s="25" t="s">
        <v>228</v>
      </c>
      <c r="H31" s="14" t="s">
        <v>256</v>
      </c>
      <c r="I31" s="28" t="str">
        <f t="shared" si="1"/>
        <v>`creation_date`  Datetime COMMENT '创建时间',</v>
      </c>
    </row>
    <row r="32" spans="2:9" s="3" customFormat="1" ht="30" customHeight="1">
      <c r="B32" s="43">
        <v>26</v>
      </c>
      <c r="C32" s="14" t="s">
        <v>257</v>
      </c>
      <c r="D32" s="44" t="s">
        <v>222</v>
      </c>
      <c r="E32" s="25"/>
      <c r="F32" s="25"/>
      <c r="G32" s="25" t="s">
        <v>228</v>
      </c>
      <c r="H32" s="14" t="s">
        <v>258</v>
      </c>
      <c r="I32" s="28" t="str">
        <f t="shared" si="1"/>
        <v>`created_by`  bigint(20) COMMENT '创建人',</v>
      </c>
    </row>
    <row r="33" spans="2:9" s="3" customFormat="1" ht="30" customHeight="1">
      <c r="B33" s="13">
        <v>27</v>
      </c>
      <c r="C33" s="14" t="s">
        <v>259</v>
      </c>
      <c r="D33" s="19" t="s">
        <v>255</v>
      </c>
      <c r="E33" s="25"/>
      <c r="F33" s="25"/>
      <c r="G33" s="25" t="s">
        <v>228</v>
      </c>
      <c r="H33" s="14" t="s">
        <v>260</v>
      </c>
      <c r="I33" s="28" t="str">
        <f t="shared" si="1"/>
        <v>`last_update_date`  Datetime COMMENT '更新时间',</v>
      </c>
    </row>
    <row r="34" spans="2:9" s="3" customFormat="1" ht="30" customHeight="1">
      <c r="B34" s="43">
        <v>28</v>
      </c>
      <c r="C34" s="14" t="s">
        <v>261</v>
      </c>
      <c r="D34" s="44" t="s">
        <v>222</v>
      </c>
      <c r="E34" s="25"/>
      <c r="F34" s="25"/>
      <c r="G34" s="25" t="s">
        <v>228</v>
      </c>
      <c r="H34" s="14" t="s">
        <v>262</v>
      </c>
      <c r="I34" s="28" t="str">
        <f t="shared" si="1"/>
        <v>`last_updated_by`  bigint(20) COMMENT '更新人',</v>
      </c>
    </row>
    <row r="35" spans="2:9" s="3" customFormat="1" ht="30" customHeight="1">
      <c r="B35" s="13">
        <v>29</v>
      </c>
      <c r="C35" s="14" t="s">
        <v>263</v>
      </c>
      <c r="D35" s="44" t="s">
        <v>222</v>
      </c>
      <c r="E35" s="25"/>
      <c r="F35" s="25"/>
      <c r="G35" s="25" t="s">
        <v>228</v>
      </c>
      <c r="H35" s="14" t="s">
        <v>264</v>
      </c>
      <c r="I35" s="28" t="str">
        <f t="shared" si="1"/>
        <v>`last_update_login`  bigint(20) COMMENT '最后登录人',</v>
      </c>
    </row>
    <row r="36" spans="2:9" s="3" customFormat="1" ht="30" customHeight="1">
      <c r="B36" s="43">
        <v>30</v>
      </c>
      <c r="C36" s="14" t="s">
        <v>265</v>
      </c>
      <c r="D36" s="19" t="s">
        <v>241</v>
      </c>
      <c r="E36" s="25"/>
      <c r="F36" s="25">
        <v>0</v>
      </c>
      <c r="G36" s="25" t="s">
        <v>228</v>
      </c>
      <c r="H36" s="14" t="s">
        <v>266</v>
      </c>
      <c r="I36" s="28" t="str">
        <f t="shared" si="1"/>
        <v>`delete_flag`  Int(10) COMMENT '删除标志:0-否-NO;1-是-YES',</v>
      </c>
    </row>
    <row r="37" spans="2:9" s="3" customFormat="1" ht="30" customHeight="1">
      <c r="B37" s="13">
        <v>31</v>
      </c>
      <c r="C37" s="14" t="s">
        <v>267</v>
      </c>
      <c r="D37" s="19" t="s">
        <v>241</v>
      </c>
      <c r="E37" s="25"/>
      <c r="F37" s="25">
        <v>1</v>
      </c>
      <c r="G37" s="25" t="s">
        <v>228</v>
      </c>
      <c r="H37" s="14" t="s">
        <v>268</v>
      </c>
      <c r="I37" s="28" t="str">
        <f t="shared" si="1"/>
        <v>`version_num`  Int(10) COMMENT '版本号',</v>
      </c>
    </row>
    <row r="38" spans="2:9" s="32" customFormat="1" ht="30" customHeight="1">
      <c r="B38" s="137"/>
      <c r="C38" s="138"/>
      <c r="D38" s="138"/>
      <c r="E38" s="138"/>
      <c r="F38" s="138"/>
      <c r="G38" s="138"/>
      <c r="H38" s="139"/>
      <c r="I38" s="19" t="str">
        <f>LOWER(CONCATENATE(IF(F9="Y",CONCATENATE(" Primary Key  (`",C9,"`)")," "),CONCATENATE(")ENGINE=INNODB AUTO_INCREMENT=9 DEFAULT CHARSET=utf8"," COMMENT='",MID(C5,FIND("|",C5)+1,LEN(C5)),"';")))</f>
        <v xml:space="preserve"> primary key  (`id`))engine=innodb auto_increment=9 default charset=utf8 comment='费用单';</v>
      </c>
    </row>
    <row r="39" spans="2:9" s="32" customFormat="1" ht="30" customHeight="1">
      <c r="B39" s="134" t="s">
        <v>269</v>
      </c>
      <c r="C39" s="14"/>
      <c r="D39" s="47"/>
      <c r="E39" s="48"/>
      <c r="F39" s="46"/>
      <c r="G39" s="46"/>
      <c r="H39" s="47"/>
      <c r="I39" s="57"/>
    </row>
    <row r="40" spans="2:9" s="32" customFormat="1" ht="30" customHeight="1">
      <c r="B40" s="135"/>
      <c r="C40" s="14"/>
      <c r="D40" s="48"/>
      <c r="E40" s="48"/>
      <c r="F40" s="48"/>
      <c r="G40" s="46"/>
      <c r="H40" s="48"/>
      <c r="I40" s="57"/>
    </row>
    <row r="41" spans="2:9" s="32" customFormat="1" ht="30" customHeight="1">
      <c r="B41" s="135"/>
      <c r="C41" s="14"/>
      <c r="D41" s="48"/>
      <c r="E41" s="48"/>
      <c r="F41" s="48"/>
      <c r="G41" s="46"/>
      <c r="H41" s="48"/>
      <c r="I41" s="57"/>
    </row>
    <row r="42" spans="2:9" s="32" customFormat="1" ht="30" customHeight="1">
      <c r="B42" s="136"/>
      <c r="C42" s="14"/>
      <c r="D42" s="48"/>
      <c r="E42" s="48"/>
      <c r="F42" s="48"/>
      <c r="G42" s="46"/>
      <c r="H42" s="48"/>
      <c r="I42" s="57"/>
    </row>
    <row r="43" spans="2:9" s="32" customFormat="1" ht="30" customHeight="1">
      <c r="G43" s="54"/>
    </row>
    <row r="44" spans="2:9" s="2" customFormat="1" ht="30" customHeight="1">
      <c r="B44" s="49" t="s">
        <v>25</v>
      </c>
      <c r="C44" s="39" t="s">
        <v>789</v>
      </c>
      <c r="D44" s="50"/>
      <c r="E44" s="50"/>
      <c r="F44" s="50"/>
      <c r="G44" s="56"/>
      <c r="H44" s="50"/>
      <c r="I44" s="51" t="s">
        <v>214</v>
      </c>
    </row>
    <row r="45" spans="2:9" s="2" customFormat="1" ht="30" customHeight="1">
      <c r="B45" s="51" t="s">
        <v>23</v>
      </c>
      <c r="C45" s="52" t="s">
        <v>215</v>
      </c>
      <c r="D45" s="51" t="s">
        <v>216</v>
      </c>
      <c r="E45" s="51" t="s">
        <v>217</v>
      </c>
      <c r="F45" s="51" t="s">
        <v>218</v>
      </c>
      <c r="G45" s="51" t="s">
        <v>219</v>
      </c>
      <c r="H45" s="52" t="s">
        <v>220</v>
      </c>
      <c r="I45" s="15" t="str">
        <f>LOWER(CONCATENATE("Create Table  `",MID(C44,1,FIND("|",C44)-1),"` ("))</f>
        <v>create table  `scm_sm_account_item` (</v>
      </c>
    </row>
    <row r="46" spans="2:9" s="2" customFormat="1" ht="30" customHeight="1">
      <c r="B46" s="13">
        <v>1</v>
      </c>
      <c r="C46" s="14" t="s">
        <v>221</v>
      </c>
      <c r="D46" s="15" t="s">
        <v>222</v>
      </c>
      <c r="E46" s="13">
        <v>0</v>
      </c>
      <c r="F46" s="13"/>
      <c r="G46" s="13" t="s">
        <v>223</v>
      </c>
      <c r="H46" s="14" t="s">
        <v>224</v>
      </c>
      <c r="I46" s="26" t="str">
        <f t="shared" ref="I46:I67" si="2">CONCATENATE("`",LOWER(PROPER(C46)),"`  ",D46,,CONCATENATE(IF(LEN(E46)&gt;0," DEFAULT ",""),IF(LEN(E46)&gt;0," '",""),E46,IF(LEN(E46)&gt;0,"'","")),IF(G46="N"," NOT NULL ",""),IF(F46="Y"," AUTO_INCREMENT ",""),IF(LEN(H46)&gt;0,CONCATENATE(" COMMENT '",H46,"'"),""),",")</f>
        <v>`tenant_p_id`  bigint(20) DEFAULT  '0' NOT NULL  COMMENT '关联组织ID，默认为0',</v>
      </c>
    </row>
    <row r="47" spans="2:9" s="2" customFormat="1" ht="30" customHeight="1">
      <c r="B47" s="13">
        <v>2</v>
      </c>
      <c r="C47" s="16" t="s">
        <v>225</v>
      </c>
      <c r="D47" s="15" t="s">
        <v>222</v>
      </c>
      <c r="E47" s="13"/>
      <c r="F47" s="13"/>
      <c r="G47" s="13" t="s">
        <v>223</v>
      </c>
      <c r="H47" s="16" t="s">
        <v>226</v>
      </c>
      <c r="I47" s="26" t="str">
        <f t="shared" si="2"/>
        <v>`tenant_id`  bigint(20) NOT NULL  COMMENT '组织ID',</v>
      </c>
    </row>
    <row r="48" spans="2:9" s="2" customFormat="1" ht="30" customHeight="1">
      <c r="B48" s="13">
        <v>3</v>
      </c>
      <c r="C48" s="14" t="s">
        <v>790</v>
      </c>
      <c r="D48" s="15" t="s">
        <v>222</v>
      </c>
      <c r="E48" s="13"/>
      <c r="F48" s="13"/>
      <c r="G48" s="13" t="s">
        <v>223</v>
      </c>
      <c r="H48" s="30" t="s">
        <v>791</v>
      </c>
      <c r="I48" s="26" t="str">
        <f t="shared" si="2"/>
        <v>`account_id`  bigint(20) NOT NULL  COMMENT '费用单id:来源于:scm_sm_account.id',</v>
      </c>
    </row>
    <row r="49" spans="2:9" s="2" customFormat="1" ht="30" customHeight="1">
      <c r="B49" s="13">
        <v>4</v>
      </c>
      <c r="C49" s="16" t="s">
        <v>227</v>
      </c>
      <c r="D49" s="15" t="s">
        <v>222</v>
      </c>
      <c r="E49" s="13"/>
      <c r="F49" s="13" t="s">
        <v>228</v>
      </c>
      <c r="G49" s="13" t="s">
        <v>223</v>
      </c>
      <c r="H49" s="14" t="s">
        <v>505</v>
      </c>
      <c r="I49" s="26" t="str">
        <f t="shared" si="2"/>
        <v>`id`  bigint(20) NOT NULL  AUTO_INCREMENT  COMMENT '主键ID',</v>
      </c>
    </row>
    <row r="50" spans="2:9" s="2" customFormat="1" ht="30" customHeight="1">
      <c r="B50" s="13">
        <v>5</v>
      </c>
      <c r="C50" s="14" t="s">
        <v>448</v>
      </c>
      <c r="D50" s="15" t="s">
        <v>222</v>
      </c>
      <c r="E50" s="13"/>
      <c r="F50" s="13"/>
      <c r="G50" s="13" t="s">
        <v>223</v>
      </c>
      <c r="H50" s="14" t="s">
        <v>449</v>
      </c>
      <c r="I50" s="26" t="str">
        <f t="shared" si="2"/>
        <v>`uom_id`  bigint(20) NOT NULL  COMMENT '计量单位ID;来源于scm_bas_uom.id',</v>
      </c>
    </row>
    <row r="51" spans="2:9" s="2" customFormat="1" ht="30" customHeight="1">
      <c r="B51" s="13">
        <v>6</v>
      </c>
      <c r="C51" s="14" t="s">
        <v>276</v>
      </c>
      <c r="D51" s="15" t="s">
        <v>231</v>
      </c>
      <c r="E51" s="13"/>
      <c r="F51" s="13"/>
      <c r="G51" s="13" t="s">
        <v>223</v>
      </c>
      <c r="H51" s="14" t="s">
        <v>450</v>
      </c>
      <c r="I51" s="26" t="str">
        <f t="shared" si="2"/>
        <v>`uom_name`  Varchar(50) NOT NULL  COMMENT '冗余字段-计量单位名称;来源于scm_bas_uom.uom_name',</v>
      </c>
    </row>
    <row r="52" spans="2:9" s="14" customFormat="1" ht="30" customHeight="1">
      <c r="B52" s="13">
        <v>7</v>
      </c>
      <c r="C52" s="14" t="s">
        <v>792</v>
      </c>
      <c r="D52" s="14" t="s">
        <v>793</v>
      </c>
      <c r="G52" s="45" t="s">
        <v>223</v>
      </c>
      <c r="H52" s="14" t="s">
        <v>794</v>
      </c>
      <c r="I52" s="14" t="str">
        <f t="shared" si="2"/>
        <v>`account_name`  bigint(200) NOT NULL  COMMENT '费用单名称',</v>
      </c>
    </row>
    <row r="53" spans="2:9" s="14" customFormat="1" ht="30" customHeight="1">
      <c r="B53" s="13">
        <v>8</v>
      </c>
      <c r="C53" s="14" t="s">
        <v>248</v>
      </c>
      <c r="D53" s="14" t="s">
        <v>249</v>
      </c>
      <c r="G53" s="45" t="s">
        <v>223</v>
      </c>
      <c r="H53" s="14" t="s">
        <v>795</v>
      </c>
      <c r="I53" s="14" t="str">
        <f t="shared" si="2"/>
        <v>`remark`  Varchar(500) NOT NULL  COMMENT '费用单情况说明',</v>
      </c>
    </row>
    <row r="54" spans="2:9" s="14" customFormat="1" ht="30" customHeight="1">
      <c r="B54" s="13">
        <v>9</v>
      </c>
      <c r="C54" s="14" t="s">
        <v>796</v>
      </c>
      <c r="D54" s="14" t="s">
        <v>241</v>
      </c>
      <c r="G54" s="45" t="s">
        <v>223</v>
      </c>
      <c r="H54" s="14" t="s">
        <v>797</v>
      </c>
      <c r="I54" s="14" t="str">
        <f t="shared" si="2"/>
        <v>`account_num`  Int(10) NOT NULL  COMMENT '费用单数据',</v>
      </c>
    </row>
    <row r="55" spans="2:9" s="2" customFormat="1" ht="30" customHeight="1">
      <c r="B55" s="13">
        <v>10</v>
      </c>
      <c r="C55" s="14" t="s">
        <v>521</v>
      </c>
      <c r="D55" s="44" t="s">
        <v>354</v>
      </c>
      <c r="E55" s="25"/>
      <c r="F55" s="25"/>
      <c r="G55" s="13" t="s">
        <v>223</v>
      </c>
      <c r="H55" s="14" t="s">
        <v>522</v>
      </c>
      <c r="I55" s="26" t="str">
        <f t="shared" si="2"/>
        <v>`gst_price`  bigint(20,6) NOT NULL  COMMENT '含税单价',</v>
      </c>
    </row>
    <row r="56" spans="2:9" s="2" customFormat="1" ht="30" customHeight="1">
      <c r="B56" s="13">
        <v>11</v>
      </c>
      <c r="C56" s="14" t="s">
        <v>798</v>
      </c>
      <c r="D56" s="44" t="s">
        <v>354</v>
      </c>
      <c r="E56" s="25"/>
      <c r="F56" s="25"/>
      <c r="G56" s="13" t="s">
        <v>223</v>
      </c>
      <c r="H56" s="14" t="s">
        <v>777</v>
      </c>
      <c r="I56" s="26" t="str">
        <f t="shared" si="2"/>
        <v>`gst_amount`  bigint(20,6) NOT NULL  COMMENT '含税金额',</v>
      </c>
    </row>
    <row r="57" spans="2:9" s="2" customFormat="1" ht="30" customHeight="1">
      <c r="B57" s="13">
        <v>12</v>
      </c>
      <c r="C57" s="14" t="s">
        <v>760</v>
      </c>
      <c r="D57" s="19" t="s">
        <v>246</v>
      </c>
      <c r="E57" s="25">
        <v>0</v>
      </c>
      <c r="F57" s="25"/>
      <c r="G57" s="13" t="s">
        <v>223</v>
      </c>
      <c r="H57" s="14" t="s">
        <v>761</v>
      </c>
      <c r="I57" s="26" t="str">
        <f t="shared" si="2"/>
        <v>`is_statement`  Int(1) DEFAULT  '0' NOT NULL  COMMENT '是否已对账:0-否-NO;1-是-YES',</v>
      </c>
    </row>
    <row r="58" spans="2:9" s="2" customFormat="1" ht="30" customHeight="1">
      <c r="B58" s="13">
        <v>13</v>
      </c>
      <c r="C58" s="14" t="s">
        <v>248</v>
      </c>
      <c r="D58" s="15" t="s">
        <v>249</v>
      </c>
      <c r="E58" s="13"/>
      <c r="F58" s="13"/>
      <c r="G58" s="13" t="s">
        <v>228</v>
      </c>
      <c r="H58" s="14" t="s">
        <v>28</v>
      </c>
      <c r="I58" s="26" t="str">
        <f t="shared" si="2"/>
        <v>`remark`  Varchar(500) COMMENT '备注',</v>
      </c>
    </row>
    <row r="59" spans="2:9" s="3" customFormat="1" ht="30" customHeight="1">
      <c r="B59" s="13">
        <v>14</v>
      </c>
      <c r="C59" s="14" t="s">
        <v>250</v>
      </c>
      <c r="D59" s="19" t="s">
        <v>236</v>
      </c>
      <c r="E59" s="25"/>
      <c r="F59" s="25"/>
      <c r="G59" s="25" t="s">
        <v>228</v>
      </c>
      <c r="H59" s="14" t="s">
        <v>251</v>
      </c>
      <c r="I59" s="28" t="str">
        <f t="shared" si="2"/>
        <v>`created_by_name`  Varchar(100) COMMENT '创建人名称',</v>
      </c>
    </row>
    <row r="60" spans="2:9" s="3" customFormat="1" ht="30" customHeight="1">
      <c r="B60" s="13">
        <v>15</v>
      </c>
      <c r="C60" s="14" t="s">
        <v>252</v>
      </c>
      <c r="D60" s="19" t="s">
        <v>236</v>
      </c>
      <c r="E60" s="25"/>
      <c r="F60" s="25"/>
      <c r="G60" s="25" t="s">
        <v>228</v>
      </c>
      <c r="H60" s="14" t="s">
        <v>253</v>
      </c>
      <c r="I60" s="28" t="str">
        <f t="shared" si="2"/>
        <v>`last_updated_by_name`  Varchar(100) COMMENT '更新人名称',</v>
      </c>
    </row>
    <row r="61" spans="2:9" s="2" customFormat="1" ht="30" customHeight="1">
      <c r="B61" s="13">
        <v>16</v>
      </c>
      <c r="C61" s="16" t="s">
        <v>254</v>
      </c>
      <c r="D61" s="15" t="s">
        <v>255</v>
      </c>
      <c r="E61" s="13"/>
      <c r="F61" s="13"/>
      <c r="G61" s="13" t="s">
        <v>228</v>
      </c>
      <c r="H61" s="16" t="s">
        <v>256</v>
      </c>
      <c r="I61" s="26" t="str">
        <f t="shared" si="2"/>
        <v>`creation_date`  Datetime COMMENT '创建时间',</v>
      </c>
    </row>
    <row r="62" spans="2:9" s="2" customFormat="1" ht="30" customHeight="1">
      <c r="B62" s="13">
        <v>17</v>
      </c>
      <c r="C62" s="16" t="s">
        <v>257</v>
      </c>
      <c r="D62" s="15" t="s">
        <v>222</v>
      </c>
      <c r="E62" s="13"/>
      <c r="F62" s="13"/>
      <c r="G62" s="13" t="s">
        <v>228</v>
      </c>
      <c r="H62" s="16" t="s">
        <v>258</v>
      </c>
      <c r="I62" s="26" t="str">
        <f t="shared" si="2"/>
        <v>`created_by`  bigint(20) COMMENT '创建人',</v>
      </c>
    </row>
    <row r="63" spans="2:9" s="2" customFormat="1" ht="30" customHeight="1">
      <c r="B63" s="13">
        <v>18</v>
      </c>
      <c r="C63" s="16" t="s">
        <v>259</v>
      </c>
      <c r="D63" s="15" t="s">
        <v>255</v>
      </c>
      <c r="E63" s="13"/>
      <c r="F63" s="13"/>
      <c r="G63" s="13" t="s">
        <v>228</v>
      </c>
      <c r="H63" s="16" t="s">
        <v>260</v>
      </c>
      <c r="I63" s="26" t="str">
        <f t="shared" si="2"/>
        <v>`last_update_date`  Datetime COMMENT '更新时间',</v>
      </c>
    </row>
    <row r="64" spans="2:9" s="2" customFormat="1" ht="30" customHeight="1">
      <c r="B64" s="13">
        <v>19</v>
      </c>
      <c r="C64" s="16" t="s">
        <v>261</v>
      </c>
      <c r="D64" s="15" t="s">
        <v>222</v>
      </c>
      <c r="E64" s="13"/>
      <c r="F64" s="13"/>
      <c r="G64" s="13" t="s">
        <v>228</v>
      </c>
      <c r="H64" s="16" t="s">
        <v>262</v>
      </c>
      <c r="I64" s="26" t="str">
        <f t="shared" si="2"/>
        <v>`last_updated_by`  bigint(20) COMMENT '更新人',</v>
      </c>
    </row>
    <row r="65" spans="2:9" s="2" customFormat="1" ht="30" customHeight="1">
      <c r="B65" s="13">
        <v>20</v>
      </c>
      <c r="C65" s="16" t="s">
        <v>263</v>
      </c>
      <c r="D65" s="15" t="s">
        <v>222</v>
      </c>
      <c r="E65" s="13"/>
      <c r="F65" s="13"/>
      <c r="G65" s="13" t="s">
        <v>228</v>
      </c>
      <c r="H65" s="16" t="s">
        <v>264</v>
      </c>
      <c r="I65" s="26" t="str">
        <f t="shared" si="2"/>
        <v>`last_update_login`  bigint(20) COMMENT '最后登录人',</v>
      </c>
    </row>
    <row r="66" spans="2:9" s="2" customFormat="1" ht="30" customHeight="1">
      <c r="B66" s="13">
        <v>21</v>
      </c>
      <c r="C66" s="16" t="s">
        <v>265</v>
      </c>
      <c r="D66" s="15" t="s">
        <v>241</v>
      </c>
      <c r="E66" s="13"/>
      <c r="F66" s="13">
        <v>0</v>
      </c>
      <c r="G66" s="13" t="s">
        <v>228</v>
      </c>
      <c r="H66" s="16" t="s">
        <v>266</v>
      </c>
      <c r="I66" s="26" t="str">
        <f t="shared" si="2"/>
        <v>`delete_flag`  Int(10) COMMENT '删除标志:0-否-NO;1-是-YES',</v>
      </c>
    </row>
    <row r="67" spans="2:9" s="2" customFormat="1" ht="30" customHeight="1">
      <c r="B67" s="13">
        <v>22</v>
      </c>
      <c r="C67" s="16" t="s">
        <v>267</v>
      </c>
      <c r="D67" s="15" t="s">
        <v>241</v>
      </c>
      <c r="E67" s="13"/>
      <c r="F67" s="13">
        <v>1</v>
      </c>
      <c r="G67" s="13" t="s">
        <v>228</v>
      </c>
      <c r="H67" s="16" t="s">
        <v>268</v>
      </c>
      <c r="I67" s="26" t="str">
        <f t="shared" si="2"/>
        <v>`version_num`  Int(10) COMMENT '版本号',</v>
      </c>
    </row>
    <row r="68" spans="2:9" s="34" customFormat="1" ht="30" customHeight="1">
      <c r="B68" s="143"/>
      <c r="C68" s="144"/>
      <c r="D68" s="144"/>
      <c r="E68" s="144"/>
      <c r="F68" s="144"/>
      <c r="G68" s="144"/>
      <c r="H68" s="145"/>
      <c r="I68" s="15" t="str">
        <f>LOWER(CONCATENATE(IF(F49="Y",CONCATENATE(" Primary Key  (`",C49,"`)")," "),CONCATENATE(")ENGINE=INNODB AUTO_INCREMENT=9 DEFAULT CHARSET=utf8"," COMMENT='",MID(C44,FIND("|",C44)+1,LEN(C44)),"';")))</f>
        <v xml:space="preserve"> primary key  (`id`))engine=innodb auto_increment=9 default charset=utf8 comment='费用单明细';</v>
      </c>
    </row>
    <row r="69" spans="2:9" s="34" customFormat="1" ht="30" customHeight="1">
      <c r="B69" s="140" t="s">
        <v>269</v>
      </c>
      <c r="C69" s="16"/>
      <c r="D69" s="59"/>
      <c r="E69" s="60"/>
      <c r="F69" s="58"/>
      <c r="G69" s="58"/>
      <c r="H69" s="59"/>
      <c r="I69" s="61"/>
    </row>
    <row r="70" spans="2:9" s="34" customFormat="1" ht="30" customHeight="1">
      <c r="B70" s="141"/>
      <c r="C70" s="16"/>
      <c r="D70" s="60"/>
      <c r="E70" s="60"/>
      <c r="F70" s="60"/>
      <c r="G70" s="58"/>
      <c r="H70" s="60"/>
      <c r="I70" s="61"/>
    </row>
    <row r="71" spans="2:9" s="34" customFormat="1" ht="30" customHeight="1">
      <c r="B71" s="141"/>
      <c r="C71" s="16"/>
      <c r="D71" s="60"/>
      <c r="E71" s="60"/>
      <c r="F71" s="60"/>
      <c r="G71" s="58"/>
      <c r="H71" s="60"/>
      <c r="I71" s="61"/>
    </row>
    <row r="72" spans="2:9" s="34" customFormat="1" ht="30" customHeight="1">
      <c r="B72" s="142"/>
      <c r="C72" s="16"/>
      <c r="D72" s="60"/>
      <c r="E72" s="60"/>
      <c r="F72" s="60"/>
      <c r="G72" s="58"/>
      <c r="H72" s="60"/>
      <c r="I72" s="61"/>
    </row>
    <row r="73" spans="2:9" s="32" customFormat="1" ht="15.6">
      <c r="G73" s="54"/>
    </row>
    <row r="74" spans="2:9" s="32" customFormat="1" ht="15.6">
      <c r="G74" s="54"/>
    </row>
    <row r="76" spans="2:9" s="3" customFormat="1" ht="30" customHeight="1">
      <c r="B76" s="38" t="s">
        <v>25</v>
      </c>
      <c r="C76" s="39" t="s">
        <v>799</v>
      </c>
      <c r="D76" s="40"/>
      <c r="E76" s="40"/>
      <c r="F76" s="40"/>
      <c r="G76" s="40"/>
      <c r="H76" s="40"/>
      <c r="I76" s="41" t="s">
        <v>214</v>
      </c>
    </row>
    <row r="77" spans="2:9" s="3" customFormat="1" ht="30" customHeight="1">
      <c r="B77" s="41" t="s">
        <v>23</v>
      </c>
      <c r="C77" s="42" t="s">
        <v>215</v>
      </c>
      <c r="D77" s="41" t="s">
        <v>216</v>
      </c>
      <c r="E77" s="41" t="s">
        <v>217</v>
      </c>
      <c r="F77" s="41" t="s">
        <v>218</v>
      </c>
      <c r="G77" s="41" t="s">
        <v>219</v>
      </c>
      <c r="H77" s="42" t="s">
        <v>220</v>
      </c>
      <c r="I77" s="19" t="str">
        <f>LOWER(CONCATENATE("Create Table  `",MID(C76,1,FIND("|",C76)-1),"` ("))</f>
        <v>create table  `scm_dm_statements` (</v>
      </c>
    </row>
    <row r="78" spans="2:9" s="2" customFormat="1" ht="30" customHeight="1">
      <c r="B78" s="13">
        <v>1</v>
      </c>
      <c r="C78" s="14" t="s">
        <v>221</v>
      </c>
      <c r="D78" s="15" t="s">
        <v>222</v>
      </c>
      <c r="E78" s="13">
        <v>0</v>
      </c>
      <c r="F78" s="13"/>
      <c r="G78" s="13" t="s">
        <v>223</v>
      </c>
      <c r="H78" s="14" t="s">
        <v>224</v>
      </c>
      <c r="I78" s="28" t="str">
        <f>CONCATENATE("`",LOWER(PROPER(C78)),"`  ",D78,,CONCATENATE(IF(LEN(E78)&gt;0," DEFAULT ",""),IF(LEN(E78)&gt;0," '",""),E78,IF(LEN(E78)&gt;0,"'","")),IF(G78="N"," NOT NULL ",""),IF(F78="Y"," AUTO_INCREMENT ",""),IF(LEN(H78)&gt;0,CONCATENATE(" COMMENT '",H78,"'"),""),",")</f>
        <v>`tenant_p_id`  bigint(20) DEFAULT  '0' NOT NULL  COMMENT '关联组织ID，默认为0',</v>
      </c>
    </row>
    <row r="79" spans="2:9" s="33" customFormat="1" ht="30" customHeight="1">
      <c r="B79" s="43">
        <v>2</v>
      </c>
      <c r="C79" s="14" t="s">
        <v>225</v>
      </c>
      <c r="D79" s="44" t="s">
        <v>222</v>
      </c>
      <c r="E79" s="43"/>
      <c r="F79" s="43"/>
      <c r="G79" s="43" t="s">
        <v>223</v>
      </c>
      <c r="H79" s="14" t="s">
        <v>226</v>
      </c>
      <c r="I79" s="28" t="str">
        <f>CONCATENATE("`",LOWER(PROPER(C79)),"`  ",D79,,CONCATENATE(IF(LEN(E79)&gt;0," DEFAULT ",""),IF(LEN(E79)&gt;0," '",""),E79,IF(LEN(E79)&gt;0,"'","")),IF(G79="N"," NOT NULL ",""),IF(F79="Y"," AUTO_INCREMENT ",""),IF(LEN(H79)&gt;0,CONCATENATE(" COMMENT '",H79,"'"),""),",")</f>
        <v>`tenant_id`  bigint(20) NOT NULL  COMMENT '组织ID',</v>
      </c>
    </row>
    <row r="80" spans="2:9" s="3" customFormat="1" ht="30" customHeight="1">
      <c r="B80" s="13">
        <v>3</v>
      </c>
      <c r="C80" s="14" t="s">
        <v>227</v>
      </c>
      <c r="D80" s="19" t="s">
        <v>222</v>
      </c>
      <c r="E80" s="25"/>
      <c r="F80" s="25" t="s">
        <v>228</v>
      </c>
      <c r="G80" s="25" t="s">
        <v>223</v>
      </c>
      <c r="H80" s="14" t="s">
        <v>505</v>
      </c>
      <c r="I80" s="28" t="str">
        <f>CONCATENATE("`",LOWER(PROPER(C80)),"`  ",D80,,CONCATENATE(IF(LEN(E80)&gt;0," DEFAULT ",""),IF(LEN(E80)&gt;0," '",""),E80,IF(LEN(E80)&gt;0,"'","")),IF(G80="N"," NOT NULL ",""),IF(F80="Y"," AUTO_INCREMENT ",""),IF(LEN(H80)&gt;0,CONCATENATE(" COMMENT '",H80,"'"),""),",")</f>
        <v>`id`  bigint(20) NOT NULL  AUTO_INCREMENT  COMMENT '主键ID',</v>
      </c>
    </row>
    <row r="81" spans="2:9" s="2" customFormat="1" ht="30" customHeight="1">
      <c r="B81" s="43">
        <v>4</v>
      </c>
      <c r="C81" s="14" t="s">
        <v>800</v>
      </c>
      <c r="D81" s="15" t="s">
        <v>231</v>
      </c>
      <c r="E81" s="13"/>
      <c r="F81" s="13"/>
      <c r="G81" s="13" t="s">
        <v>223</v>
      </c>
      <c r="H81" s="30" t="s">
        <v>801</v>
      </c>
      <c r="I81" s="26" t="str">
        <f t="shared" ref="I81:I97" si="3">CONCATENATE("`",LOWER(PROPER(C81)),"`  ",D81,,CONCATENATE(IF(LEN(E81)&gt;0," DEFAULT ",""),IF(LEN(E81)&gt;0," '",""),E81,IF(LEN(E81)&gt;0,"'","")),IF(G81="N"," NOT NULL ",""),IF(F81="Y"," AUTO_INCREMENT ",""),IF(LEN(H81)&gt;0,CONCATENATE(" COMMENT '",H81,"'"),""),",")</f>
        <v>`statements_no`  Varchar(50) NOT NULL  COMMENT '对账单号:系统自动生成',</v>
      </c>
    </row>
    <row r="82" spans="2:9" s="2" customFormat="1" ht="30" customHeight="1">
      <c r="B82" s="13">
        <v>5</v>
      </c>
      <c r="C82" s="14" t="s">
        <v>802</v>
      </c>
      <c r="D82" s="19" t="s">
        <v>246</v>
      </c>
      <c r="E82" s="13"/>
      <c r="F82" s="13"/>
      <c r="G82" s="13" t="s">
        <v>223</v>
      </c>
      <c r="H82" s="30" t="s">
        <v>803</v>
      </c>
      <c r="I82" s="26" t="str">
        <f t="shared" si="3"/>
        <v>`statements_type`  Int(1) NOT NULL  COMMENT '对账号创建类型;1-供应商创建;2- 采购方创建',</v>
      </c>
    </row>
    <row r="83" spans="2:9" s="2" customFormat="1" ht="30" customHeight="1">
      <c r="B83" s="43">
        <v>6</v>
      </c>
      <c r="C83" s="14" t="s">
        <v>804</v>
      </c>
      <c r="D83" s="19" t="s">
        <v>246</v>
      </c>
      <c r="E83" s="13">
        <v>0</v>
      </c>
      <c r="F83" s="13"/>
      <c r="G83" s="13" t="s">
        <v>223</v>
      </c>
      <c r="H83" s="30" t="s">
        <v>805</v>
      </c>
      <c r="I83" s="26" t="str">
        <f t="shared" si="3"/>
        <v>`is_show`  Int(1) DEFAULT  '0' NOT NULL  COMMENT '供方是否查看(对账号创建类型:采购方创建才需要控制)',</v>
      </c>
    </row>
    <row r="84" spans="2:9" s="2" customFormat="1" ht="30" customHeight="1">
      <c r="B84" s="13">
        <v>7</v>
      </c>
      <c r="C84" s="14" t="s">
        <v>806</v>
      </c>
      <c r="D84" s="19" t="s">
        <v>246</v>
      </c>
      <c r="E84" s="13"/>
      <c r="F84" s="13"/>
      <c r="G84" s="13" t="s">
        <v>223</v>
      </c>
      <c r="H84" s="30" t="s">
        <v>807</v>
      </c>
      <c r="I84" s="26" t="str">
        <f t="shared" si="3"/>
        <v>`statements_stat`  Int(1) NOT NULL  COMMENT '对账单状态;1-制单;2-对账中;3-已确认;4-待审核;5-已审核',</v>
      </c>
    </row>
    <row r="85" spans="2:9" s="2" customFormat="1" ht="30" customHeight="1">
      <c r="B85" s="43">
        <v>8</v>
      </c>
      <c r="C85" s="14" t="s">
        <v>392</v>
      </c>
      <c r="D85" s="15" t="s">
        <v>222</v>
      </c>
      <c r="E85" s="13"/>
      <c r="F85" s="13"/>
      <c r="G85" s="13" t="s">
        <v>223</v>
      </c>
      <c r="H85" s="30" t="s">
        <v>439</v>
      </c>
      <c r="I85" s="26" t="str">
        <f t="shared" si="3"/>
        <v>`vendor_id`  bigint(20) NOT NULL  COMMENT '供应商表id:来源于:scm_bas_vendor.id',</v>
      </c>
    </row>
    <row r="86" spans="2:9" s="2" customFormat="1" ht="30" customHeight="1">
      <c r="B86" s="13">
        <v>9</v>
      </c>
      <c r="C86" s="14" t="s">
        <v>323</v>
      </c>
      <c r="D86" s="15" t="s">
        <v>231</v>
      </c>
      <c r="E86" s="13"/>
      <c r="F86" s="13"/>
      <c r="G86" s="13" t="s">
        <v>223</v>
      </c>
      <c r="H86" s="30" t="s">
        <v>440</v>
      </c>
      <c r="I86" s="26" t="str">
        <f t="shared" si="3"/>
        <v>`vendor_code`  Varchar(50) NOT NULL  COMMENT '冗余字段-供应商表编码:来源于:scm_bas_vendor.vendor_name',</v>
      </c>
    </row>
    <row r="87" spans="2:9" s="2" customFormat="1" ht="30" customHeight="1">
      <c r="B87" s="43">
        <v>10</v>
      </c>
      <c r="C87" s="14" t="s">
        <v>325</v>
      </c>
      <c r="D87" s="19" t="s">
        <v>236</v>
      </c>
      <c r="E87" s="13"/>
      <c r="F87" s="13"/>
      <c r="G87" s="13" t="s">
        <v>223</v>
      </c>
      <c r="H87" s="30" t="s">
        <v>441</v>
      </c>
      <c r="I87" s="26" t="str">
        <f t="shared" si="3"/>
        <v>`vendor_name`  Varchar(100) NOT NULL  COMMENT '冗余字段-供应商表名称:来源于:scm_bas_vendor.vendor_name',</v>
      </c>
    </row>
    <row r="88" spans="2:9" s="2" customFormat="1" ht="30" customHeight="1">
      <c r="B88" s="13">
        <v>11</v>
      </c>
      <c r="C88" s="14" t="s">
        <v>536</v>
      </c>
      <c r="D88" s="19" t="s">
        <v>236</v>
      </c>
      <c r="E88" s="25"/>
      <c r="F88" s="25"/>
      <c r="G88" s="13" t="s">
        <v>223</v>
      </c>
      <c r="H88" s="14" t="s">
        <v>562</v>
      </c>
      <c r="I88" s="26" t="str">
        <f t="shared" si="3"/>
        <v>`dept_name`  Varchar(100) NOT NULL  COMMENT '业务部门;来源于scm_im_enquiry.enquiry_dept_name',</v>
      </c>
    </row>
    <row r="89" spans="2:9" s="2" customFormat="1" ht="30" customHeight="1">
      <c r="B89" s="43">
        <v>12</v>
      </c>
      <c r="C89" s="14" t="s">
        <v>351</v>
      </c>
      <c r="D89" s="15" t="s">
        <v>222</v>
      </c>
      <c r="E89" s="13"/>
      <c r="F89" s="13"/>
      <c r="G89" s="13" t="s">
        <v>223</v>
      </c>
      <c r="H89" s="14" t="s">
        <v>451</v>
      </c>
      <c r="I89" s="26" t="str">
        <f t="shared" si="3"/>
        <v>`rate_id`  bigint(20) NOT NULL  COMMENT '冗余字段;税率ID;来源于scm_bas_rate.id',</v>
      </c>
    </row>
    <row r="90" spans="2:9" s="2" customFormat="1" ht="30" customHeight="1">
      <c r="B90" s="13">
        <v>13</v>
      </c>
      <c r="C90" s="14" t="s">
        <v>286</v>
      </c>
      <c r="D90" s="15" t="s">
        <v>231</v>
      </c>
      <c r="E90" s="13"/>
      <c r="F90" s="13"/>
      <c r="G90" s="13" t="s">
        <v>223</v>
      </c>
      <c r="H90" s="14" t="s">
        <v>353</v>
      </c>
      <c r="I90" s="26" t="str">
        <f t="shared" si="3"/>
        <v>`rate_name`  Varchar(50) NOT NULL  COMMENT '冗余字段-税率名称;来源于scm_bas_rate.rate_name',</v>
      </c>
    </row>
    <row r="91" spans="2:9" s="2" customFormat="1" ht="30" customHeight="1">
      <c r="B91" s="43">
        <v>14</v>
      </c>
      <c r="C91" s="14" t="s">
        <v>288</v>
      </c>
      <c r="D91" s="44" t="s">
        <v>354</v>
      </c>
      <c r="E91" s="13"/>
      <c r="F91" s="13"/>
      <c r="G91" s="13" t="s">
        <v>223</v>
      </c>
      <c r="H91" s="14" t="s">
        <v>355</v>
      </c>
      <c r="I91" s="26" t="str">
        <f t="shared" si="3"/>
        <v>`rate_val`  bigint(20,6) NOT NULL  COMMENT '冗余字段-税率值;来源于scm_bas_rate.rate_val',</v>
      </c>
    </row>
    <row r="92" spans="2:9" s="2" customFormat="1" ht="30" customHeight="1">
      <c r="B92" s="13">
        <v>15</v>
      </c>
      <c r="C92" s="14" t="s">
        <v>348</v>
      </c>
      <c r="D92" s="15" t="s">
        <v>222</v>
      </c>
      <c r="E92" s="13"/>
      <c r="F92" s="13"/>
      <c r="G92" s="13" t="s">
        <v>223</v>
      </c>
      <c r="H92" s="14" t="s">
        <v>453</v>
      </c>
      <c r="I92" s="26" t="str">
        <f t="shared" si="3"/>
        <v>`currency_id`  bigint(20) NOT NULL  COMMENT '冗余字段币别ID;来源于scm_bas_currency.id',</v>
      </c>
    </row>
    <row r="93" spans="2:9" s="2" customFormat="1" ht="30" customHeight="1">
      <c r="B93" s="43">
        <v>16</v>
      </c>
      <c r="C93" s="14" t="s">
        <v>315</v>
      </c>
      <c r="D93" s="15" t="s">
        <v>231</v>
      </c>
      <c r="E93" s="13"/>
      <c r="F93" s="13"/>
      <c r="G93" s="13" t="s">
        <v>223</v>
      </c>
      <c r="H93" s="14" t="s">
        <v>454</v>
      </c>
      <c r="I93" s="26" t="str">
        <f t="shared" si="3"/>
        <v>`currency_name`  Varchar(50) NOT NULL  COMMENT '冗余字段-币别名称;来源于scm_bas_currency.currency_name',</v>
      </c>
    </row>
    <row r="94" spans="2:9" s="2" customFormat="1" ht="30" customHeight="1">
      <c r="B94" s="13">
        <v>17</v>
      </c>
      <c r="C94" s="14" t="s">
        <v>519</v>
      </c>
      <c r="D94" s="19" t="s">
        <v>246</v>
      </c>
      <c r="E94" s="13">
        <v>0</v>
      </c>
      <c r="F94" s="13"/>
      <c r="G94" s="13" t="s">
        <v>223</v>
      </c>
      <c r="H94" s="14" t="s">
        <v>520</v>
      </c>
      <c r="I94" s="26" t="str">
        <f t="shared" si="3"/>
        <v>`taxes_type`  Int(1) DEFAULT  '0' NOT NULL  COMMENT '税种类型;0-无;1-应税内含;2-应税外加',</v>
      </c>
    </row>
    <row r="95" spans="2:9" s="3" customFormat="1" ht="30" customHeight="1">
      <c r="B95" s="43">
        <v>18</v>
      </c>
      <c r="C95" s="14" t="s">
        <v>808</v>
      </c>
      <c r="D95" s="19" t="s">
        <v>255</v>
      </c>
      <c r="E95" s="25"/>
      <c r="F95" s="25"/>
      <c r="G95" s="13" t="s">
        <v>223</v>
      </c>
      <c r="H95" s="14" t="s">
        <v>809</v>
      </c>
      <c r="I95" s="28" t="str">
        <f t="shared" si="3"/>
        <v>`statements_date`  Datetime NOT NULL  COMMENT '对账日期',</v>
      </c>
    </row>
    <row r="96" spans="2:9" s="3" customFormat="1" ht="30" customHeight="1">
      <c r="B96" s="13">
        <v>19</v>
      </c>
      <c r="C96" s="14" t="s">
        <v>785</v>
      </c>
      <c r="D96" s="15" t="s">
        <v>222</v>
      </c>
      <c r="E96" s="25"/>
      <c r="F96" s="25"/>
      <c r="G96" s="25" t="s">
        <v>228</v>
      </c>
      <c r="H96" s="14" t="s">
        <v>786</v>
      </c>
      <c r="I96" s="28" t="str">
        <f t="shared" si="3"/>
        <v>`pay_type_id`  bigint(20) COMMENT '付款方式来源于:scm_bas_pay_type.id',</v>
      </c>
    </row>
    <row r="97" spans="2:9" s="3" customFormat="1" ht="30" customHeight="1">
      <c r="B97" s="43">
        <v>20</v>
      </c>
      <c r="C97" s="14" t="s">
        <v>787</v>
      </c>
      <c r="D97" s="19" t="s">
        <v>236</v>
      </c>
      <c r="E97" s="25"/>
      <c r="F97" s="25"/>
      <c r="G97" s="25" t="s">
        <v>228</v>
      </c>
      <c r="H97" s="14" t="s">
        <v>788</v>
      </c>
      <c r="I97" s="28" t="str">
        <f t="shared" si="3"/>
        <v>`pay_type_name`  Varchar(100) COMMENT '付款方式来源于:scm_bas_pay_type.pay_name',</v>
      </c>
    </row>
    <row r="98" spans="2:9" s="2" customFormat="1" ht="30" customHeight="1">
      <c r="B98" s="13">
        <v>21</v>
      </c>
      <c r="C98" s="14" t="s">
        <v>776</v>
      </c>
      <c r="D98" s="44" t="s">
        <v>354</v>
      </c>
      <c r="E98" s="25"/>
      <c r="F98" s="25"/>
      <c r="G98" s="13" t="s">
        <v>223</v>
      </c>
      <c r="H98" s="14" t="s">
        <v>810</v>
      </c>
      <c r="I98" s="26" t="str">
        <f t="shared" ref="I98:I99" si="4">CONCATENATE("`",LOWER(PROPER(C98)),"`  ",D98,,CONCATENATE(IF(LEN(E98)&gt;0," DEFAULT ",""),IF(LEN(E98)&gt;0," '",""),E98,IF(LEN(E98)&gt;0,"'","")),IF(G98="N"," NOT NULL ",""),IF(F98="Y"," AUTO_INCREMENT ",""),IF(LEN(H98)&gt;0,CONCATENATE(" COMMENT '",H98,"'"),""),",")</f>
        <v>`gst_sum_amount`  bigint(20,6) NOT NULL  COMMENT '我方含税金额(汇总明细)',</v>
      </c>
    </row>
    <row r="99" spans="2:9" s="2" customFormat="1" ht="30" customHeight="1">
      <c r="B99" s="43">
        <v>22</v>
      </c>
      <c r="C99" s="14" t="s">
        <v>778</v>
      </c>
      <c r="D99" s="44" t="s">
        <v>354</v>
      </c>
      <c r="E99" s="25"/>
      <c r="F99" s="25"/>
      <c r="G99" s="13" t="s">
        <v>223</v>
      </c>
      <c r="H99" s="14" t="s">
        <v>811</v>
      </c>
      <c r="I99" s="26" t="str">
        <f t="shared" si="4"/>
        <v>`tax_sum_amount`  bigint(20,6) NOT NULL  COMMENT '我方不含税金额(汇总明细)',</v>
      </c>
    </row>
    <row r="100" spans="2:9" s="2" customFormat="1" ht="30" customHeight="1">
      <c r="B100" s="13">
        <v>23</v>
      </c>
      <c r="C100" s="14" t="s">
        <v>812</v>
      </c>
      <c r="D100" s="44" t="s">
        <v>354</v>
      </c>
      <c r="E100" s="25"/>
      <c r="F100" s="25"/>
      <c r="G100" s="13" t="s">
        <v>223</v>
      </c>
      <c r="H100" s="14" t="s">
        <v>813</v>
      </c>
      <c r="I100" s="26" t="str">
        <f t="shared" ref="I100:I105" si="5">CONCATENATE("`",LOWER(PROPER(C100)),"`  ",D100,,CONCATENATE(IF(LEN(E100)&gt;0," DEFAULT ",""),IF(LEN(E100)&gt;0," '",""),E100,IF(LEN(E100)&gt;0,"'","")),IF(G100="N"," NOT NULL ",""),IF(F100="Y"," AUTO_INCREMENT ",""),IF(LEN(H100)&gt;0,CONCATENATE(" COMMENT '",H100,"'"),""),",")</f>
        <v>`vendor_gst_sum_amount`  bigint(20,6) NOT NULL  COMMENT '供方含税金额(汇总明细)',</v>
      </c>
    </row>
    <row r="101" spans="2:9" s="2" customFormat="1" ht="30" customHeight="1">
      <c r="B101" s="43">
        <v>24</v>
      </c>
      <c r="C101" s="14" t="s">
        <v>814</v>
      </c>
      <c r="D101" s="44" t="s">
        <v>354</v>
      </c>
      <c r="E101" s="25"/>
      <c r="F101" s="25"/>
      <c r="G101" s="13" t="s">
        <v>223</v>
      </c>
      <c r="H101" s="14" t="s">
        <v>815</v>
      </c>
      <c r="I101" s="26" t="str">
        <f t="shared" si="5"/>
        <v>`vendor_tax_sum_amount`  bigint(20,6) NOT NULL  COMMENT '供方不含税金额(汇总明细)',</v>
      </c>
    </row>
    <row r="102" spans="2:9" s="2" customFormat="1" ht="30" customHeight="1">
      <c r="B102" s="13">
        <v>25</v>
      </c>
      <c r="C102" s="14" t="s">
        <v>816</v>
      </c>
      <c r="D102" s="19" t="s">
        <v>246</v>
      </c>
      <c r="E102" s="13">
        <v>0</v>
      </c>
      <c r="F102" s="13"/>
      <c r="G102" s="13" t="s">
        <v>223</v>
      </c>
      <c r="H102" s="14" t="s">
        <v>817</v>
      </c>
      <c r="I102" s="26" t="str">
        <f t="shared" si="5"/>
        <v>`is_exception`  Int(1) DEFAULT  '0' NOT NULL  COMMENT '是否异常;0-否;1-是',</v>
      </c>
    </row>
    <row r="103" spans="2:9" s="2" customFormat="1" ht="30" customHeight="1">
      <c r="B103" s="43">
        <v>26</v>
      </c>
      <c r="C103" s="14" t="s">
        <v>818</v>
      </c>
      <c r="D103" s="44" t="s">
        <v>354</v>
      </c>
      <c r="E103" s="13">
        <v>0</v>
      </c>
      <c r="F103" s="13"/>
      <c r="G103" s="13" t="s">
        <v>223</v>
      </c>
      <c r="H103" s="14" t="s">
        <v>819</v>
      </c>
      <c r="I103" s="26" t="str">
        <f t="shared" ref="I103:I104" si="6">CONCATENATE("`",LOWER(PROPER(C103)),"`  ",D103,,CONCATENATE(IF(LEN(E103)&gt;0," DEFAULT ",""),IF(LEN(E103)&gt;0," '",""),E103,IF(LEN(E103)&gt;0,"'","")),IF(G103="N"," NOT NULL ",""),IF(F103="Y"," AUTO_INCREMENT ",""),IF(LEN(H103)&gt;0,CONCATENATE(" COMMENT '",H103,"'"),""),",")</f>
        <v>`exception_amount`  bigint(20,6) DEFAULT  '0' NOT NULL  COMMENT '异常金额',</v>
      </c>
    </row>
    <row r="104" spans="2:9" s="2" customFormat="1" ht="30" customHeight="1">
      <c r="B104" s="13">
        <v>27</v>
      </c>
      <c r="C104" s="14" t="s">
        <v>820</v>
      </c>
      <c r="D104" s="19" t="s">
        <v>246</v>
      </c>
      <c r="E104" s="13">
        <v>0</v>
      </c>
      <c r="F104" s="13"/>
      <c r="G104" s="13" t="s">
        <v>223</v>
      </c>
      <c r="H104" s="14" t="s">
        <v>821</v>
      </c>
      <c r="I104" s="26" t="str">
        <f t="shared" si="6"/>
        <v>`is_vendor_check`  Int(1) DEFAULT  '0' NOT NULL  COMMENT '供方是否已确认;0-无;1-待确认;2-已确认',</v>
      </c>
    </row>
    <row r="105" spans="2:9" s="2" customFormat="1" ht="30" customHeight="1">
      <c r="B105" s="43">
        <v>28</v>
      </c>
      <c r="C105" s="14" t="s">
        <v>822</v>
      </c>
      <c r="D105" s="19" t="s">
        <v>246</v>
      </c>
      <c r="E105" s="13">
        <v>0</v>
      </c>
      <c r="F105" s="13"/>
      <c r="G105" s="13" t="s">
        <v>223</v>
      </c>
      <c r="H105" s="14" t="s">
        <v>823</v>
      </c>
      <c r="I105" s="26" t="str">
        <f t="shared" si="5"/>
        <v>`is_sale_check`  Int(1) DEFAULT  '0' NOT NULL  COMMENT '采购方(我方)是否已确认;0-无;1-待确认;2-已确认',</v>
      </c>
    </row>
    <row r="106" spans="2:9" s="2" customFormat="1" ht="30" customHeight="1">
      <c r="B106" s="13">
        <v>29</v>
      </c>
      <c r="C106" s="14" t="s">
        <v>824</v>
      </c>
      <c r="D106" s="19" t="s">
        <v>241</v>
      </c>
      <c r="E106" s="13">
        <v>0</v>
      </c>
      <c r="F106" s="13"/>
      <c r="G106" s="13" t="s">
        <v>223</v>
      </c>
      <c r="H106" s="14" t="s">
        <v>825</v>
      </c>
      <c r="I106" s="26" t="str">
        <f t="shared" ref="I106:I107" si="7">CONCATENATE("`",LOWER(PROPER(C106)),"`  ",D106,,CONCATENATE(IF(LEN(E106)&gt;0," DEFAULT ",""),IF(LEN(E106)&gt;0," '",""),E106,IF(LEN(E106)&gt;0,"'","")),IF(G106="N"," NOT NULL ",""),IF(F106="Y"," AUTO_INCREMENT ",""),IF(LEN(H106)&gt;0,CONCATENATE(" COMMENT '",H106,"'"),""),",")</f>
        <v>`master_count`  Int(10) DEFAULT  '0' NOT NULL  COMMENT '收货单数量',</v>
      </c>
    </row>
    <row r="107" spans="2:9" s="2" customFormat="1" ht="30" customHeight="1">
      <c r="B107" s="43">
        <v>30</v>
      </c>
      <c r="C107" s="14" t="s">
        <v>826</v>
      </c>
      <c r="D107" s="19" t="s">
        <v>241</v>
      </c>
      <c r="E107" s="13">
        <v>0</v>
      </c>
      <c r="F107" s="13"/>
      <c r="G107" s="13" t="s">
        <v>223</v>
      </c>
      <c r="H107" s="14" t="s">
        <v>827</v>
      </c>
      <c r="I107" s="26" t="str">
        <f t="shared" si="7"/>
        <v>`reject_count`  Int(10) DEFAULT  '0' NOT NULL  COMMENT '送货单数量',</v>
      </c>
    </row>
    <row r="108" spans="2:9" s="2" customFormat="1" ht="30" customHeight="1">
      <c r="B108" s="13">
        <v>31</v>
      </c>
      <c r="C108" s="14" t="s">
        <v>828</v>
      </c>
      <c r="D108" s="19" t="s">
        <v>241</v>
      </c>
      <c r="E108" s="13">
        <v>0</v>
      </c>
      <c r="F108" s="13"/>
      <c r="G108" s="13" t="s">
        <v>223</v>
      </c>
      <c r="H108" s="14" t="s">
        <v>829</v>
      </c>
      <c r="I108" s="26" t="str">
        <f t="shared" ref="I108:I112" si="8">CONCATENATE("`",LOWER(PROPER(C108)),"`  ",D108,,CONCATENATE(IF(LEN(E108)&gt;0," DEFAULT ",""),IF(LEN(E108)&gt;0," '",""),E108,IF(LEN(E108)&gt;0,"'","")),IF(G108="N"," NOT NULL ",""),IF(F108="Y"," AUTO_INCREMENT ",""),IF(LEN(H108)&gt;0,CONCATENATE(" COMMENT '",H108,"'"),""),",")</f>
        <v>`account_count`  Int(10) DEFAULT  '0' NOT NULL  COMMENT '费用单数量',</v>
      </c>
    </row>
    <row r="109" spans="2:9" s="3" customFormat="1" ht="30" customHeight="1">
      <c r="B109" s="43">
        <v>32</v>
      </c>
      <c r="C109" s="14" t="s">
        <v>830</v>
      </c>
      <c r="D109" s="44" t="s">
        <v>222</v>
      </c>
      <c r="E109" s="25"/>
      <c r="F109" s="25"/>
      <c r="G109" s="25" t="s">
        <v>228</v>
      </c>
      <c r="H109" s="14" t="s">
        <v>831</v>
      </c>
      <c r="I109" s="28" t="str">
        <f t="shared" si="8"/>
        <v>`vendor_by_id`  bigint(20) COMMENT '供方业务员Id',</v>
      </c>
    </row>
    <row r="110" spans="2:9" s="3" customFormat="1" ht="30" customHeight="1">
      <c r="B110" s="13">
        <v>33</v>
      </c>
      <c r="C110" s="14" t="s">
        <v>832</v>
      </c>
      <c r="D110" s="19" t="s">
        <v>249</v>
      </c>
      <c r="E110" s="25"/>
      <c r="F110" s="25"/>
      <c r="G110" s="25" t="s">
        <v>228</v>
      </c>
      <c r="H110" s="14" t="s">
        <v>833</v>
      </c>
      <c r="I110" s="28" t="str">
        <f t="shared" si="8"/>
        <v>`vendor_by_name`  Varchar(500) COMMENT '供方业务员名称',</v>
      </c>
    </row>
    <row r="111" spans="2:9" s="3" customFormat="1" ht="30" customHeight="1">
      <c r="B111" s="43">
        <v>34</v>
      </c>
      <c r="C111" s="14" t="s">
        <v>834</v>
      </c>
      <c r="D111" s="44" t="s">
        <v>222</v>
      </c>
      <c r="E111" s="25"/>
      <c r="F111" s="25"/>
      <c r="G111" s="25" t="s">
        <v>228</v>
      </c>
      <c r="H111" s="14" t="s">
        <v>835</v>
      </c>
      <c r="I111" s="28" t="str">
        <f t="shared" si="8"/>
        <v>`pur_by_id`  bigint(20) COMMENT '采购方业务员Id',</v>
      </c>
    </row>
    <row r="112" spans="2:9" s="3" customFormat="1" ht="30" customHeight="1">
      <c r="B112" s="13">
        <v>35</v>
      </c>
      <c r="C112" s="14" t="s">
        <v>836</v>
      </c>
      <c r="D112" s="19" t="s">
        <v>249</v>
      </c>
      <c r="E112" s="25"/>
      <c r="F112" s="25"/>
      <c r="G112" s="25" t="s">
        <v>228</v>
      </c>
      <c r="H112" s="14" t="s">
        <v>837</v>
      </c>
      <c r="I112" s="28" t="str">
        <f t="shared" si="8"/>
        <v>`pur_by_name`  Varchar(500) COMMENT '采购方务员名称',</v>
      </c>
    </row>
    <row r="113" spans="2:9" s="3" customFormat="1" ht="30" customHeight="1">
      <c r="B113" s="43">
        <v>36</v>
      </c>
      <c r="C113" s="14" t="s">
        <v>248</v>
      </c>
      <c r="D113" s="19" t="s">
        <v>249</v>
      </c>
      <c r="E113" s="25"/>
      <c r="F113" s="25"/>
      <c r="G113" s="25" t="s">
        <v>228</v>
      </c>
      <c r="H113" s="14" t="s">
        <v>28</v>
      </c>
      <c r="I113" s="28" t="str">
        <f t="shared" ref="I113:I122" si="9">CONCATENATE("`",LOWER(PROPER(C113)),"`  ",D113,,CONCATENATE(IF(LEN(E113)&gt;0," DEFAULT ",""),IF(LEN(E113)&gt;0," '",""),E113,IF(LEN(E113)&gt;0,"'","")),IF(G113="N"," NOT NULL ",""),IF(F113="Y"," AUTO_INCREMENT ",""),IF(LEN(H113)&gt;0,CONCATENATE(" COMMENT '",H113,"'"),""),",")</f>
        <v>`remark`  Varchar(500) COMMENT '备注',</v>
      </c>
    </row>
    <row r="114" spans="2:9" s="3" customFormat="1" ht="30" customHeight="1">
      <c r="B114" s="43">
        <v>8</v>
      </c>
      <c r="C114" s="14" t="s">
        <v>250</v>
      </c>
      <c r="D114" s="19" t="s">
        <v>236</v>
      </c>
      <c r="E114" s="25"/>
      <c r="F114" s="25"/>
      <c r="G114" s="25" t="s">
        <v>228</v>
      </c>
      <c r="H114" s="14" t="s">
        <v>251</v>
      </c>
      <c r="I114" s="28" t="str">
        <f t="shared" si="9"/>
        <v>`created_by_name`  Varchar(100) COMMENT '创建人名称',</v>
      </c>
    </row>
    <row r="115" spans="2:9" s="3" customFormat="1" ht="30" customHeight="1">
      <c r="B115" s="43">
        <v>8</v>
      </c>
      <c r="C115" s="14" t="s">
        <v>252</v>
      </c>
      <c r="D115" s="19" t="s">
        <v>236</v>
      </c>
      <c r="E115" s="25"/>
      <c r="F115" s="25"/>
      <c r="G115" s="25" t="s">
        <v>228</v>
      </c>
      <c r="H115" s="14" t="s">
        <v>253</v>
      </c>
      <c r="I115" s="28" t="str">
        <f t="shared" si="9"/>
        <v>`last_updated_by_name`  Varchar(100) COMMENT '更新人名称',</v>
      </c>
    </row>
    <row r="116" spans="2:9" s="3" customFormat="1" ht="30" customHeight="1">
      <c r="B116" s="13">
        <v>37</v>
      </c>
      <c r="C116" s="14" t="s">
        <v>254</v>
      </c>
      <c r="D116" s="19" t="s">
        <v>255</v>
      </c>
      <c r="E116" s="25"/>
      <c r="F116" s="25"/>
      <c r="G116" s="25" t="s">
        <v>228</v>
      </c>
      <c r="H116" s="14" t="s">
        <v>256</v>
      </c>
      <c r="I116" s="28" t="str">
        <f t="shared" si="9"/>
        <v>`creation_date`  Datetime COMMENT '创建时间',</v>
      </c>
    </row>
    <row r="117" spans="2:9" s="3" customFormat="1" ht="30" customHeight="1">
      <c r="B117" s="43">
        <v>38</v>
      </c>
      <c r="C117" s="14" t="s">
        <v>257</v>
      </c>
      <c r="D117" s="44" t="s">
        <v>222</v>
      </c>
      <c r="E117" s="25"/>
      <c r="F117" s="25"/>
      <c r="G117" s="25" t="s">
        <v>228</v>
      </c>
      <c r="H117" s="14" t="s">
        <v>258</v>
      </c>
      <c r="I117" s="28" t="str">
        <f t="shared" si="9"/>
        <v>`created_by`  bigint(20) COMMENT '创建人',</v>
      </c>
    </row>
    <row r="118" spans="2:9" s="3" customFormat="1" ht="30" customHeight="1">
      <c r="B118" s="13">
        <v>39</v>
      </c>
      <c r="C118" s="14" t="s">
        <v>259</v>
      </c>
      <c r="D118" s="19" t="s">
        <v>255</v>
      </c>
      <c r="E118" s="25"/>
      <c r="F118" s="25"/>
      <c r="G118" s="25" t="s">
        <v>228</v>
      </c>
      <c r="H118" s="14" t="s">
        <v>260</v>
      </c>
      <c r="I118" s="28" t="str">
        <f t="shared" si="9"/>
        <v>`last_update_date`  Datetime COMMENT '更新时间',</v>
      </c>
    </row>
    <row r="119" spans="2:9" s="3" customFormat="1" ht="30" customHeight="1">
      <c r="B119" s="43">
        <v>40</v>
      </c>
      <c r="C119" s="14" t="s">
        <v>261</v>
      </c>
      <c r="D119" s="44" t="s">
        <v>222</v>
      </c>
      <c r="E119" s="25"/>
      <c r="F119" s="25"/>
      <c r="G119" s="25" t="s">
        <v>228</v>
      </c>
      <c r="H119" s="14" t="s">
        <v>262</v>
      </c>
      <c r="I119" s="28" t="str">
        <f t="shared" si="9"/>
        <v>`last_updated_by`  bigint(20) COMMENT '更新人',</v>
      </c>
    </row>
    <row r="120" spans="2:9" s="3" customFormat="1" ht="30" customHeight="1">
      <c r="B120" s="13">
        <v>41</v>
      </c>
      <c r="C120" s="14" t="s">
        <v>263</v>
      </c>
      <c r="D120" s="44" t="s">
        <v>222</v>
      </c>
      <c r="E120" s="25"/>
      <c r="F120" s="25"/>
      <c r="G120" s="25" t="s">
        <v>228</v>
      </c>
      <c r="H120" s="14" t="s">
        <v>264</v>
      </c>
      <c r="I120" s="28" t="str">
        <f t="shared" si="9"/>
        <v>`last_update_login`  bigint(20) COMMENT '最后登录人',</v>
      </c>
    </row>
    <row r="121" spans="2:9" s="3" customFormat="1" ht="30" customHeight="1">
      <c r="B121" s="43">
        <v>42</v>
      </c>
      <c r="C121" s="14" t="s">
        <v>265</v>
      </c>
      <c r="D121" s="19" t="s">
        <v>241</v>
      </c>
      <c r="E121" s="25"/>
      <c r="F121" s="25">
        <v>0</v>
      </c>
      <c r="G121" s="25" t="s">
        <v>228</v>
      </c>
      <c r="H121" s="14" t="s">
        <v>266</v>
      </c>
      <c r="I121" s="28" t="str">
        <f t="shared" si="9"/>
        <v>`delete_flag`  Int(10) COMMENT '删除标志:0-否-NO;1-是-YES',</v>
      </c>
    </row>
    <row r="122" spans="2:9" s="3" customFormat="1" ht="30" customHeight="1">
      <c r="B122" s="13">
        <v>43</v>
      </c>
      <c r="C122" s="14" t="s">
        <v>267</v>
      </c>
      <c r="D122" s="19" t="s">
        <v>241</v>
      </c>
      <c r="E122" s="25"/>
      <c r="F122" s="25">
        <v>1</v>
      </c>
      <c r="G122" s="25" t="s">
        <v>228</v>
      </c>
      <c r="H122" s="14" t="s">
        <v>268</v>
      </c>
      <c r="I122" s="28" t="str">
        <f t="shared" si="9"/>
        <v>`version_num`  Int(10) COMMENT '版本号',</v>
      </c>
    </row>
    <row r="123" spans="2:9" s="32" customFormat="1" ht="30" customHeight="1">
      <c r="B123" s="137"/>
      <c r="C123" s="138"/>
      <c r="D123" s="138"/>
      <c r="E123" s="138"/>
      <c r="F123" s="138"/>
      <c r="G123" s="138"/>
      <c r="H123" s="139"/>
      <c r="I123" s="19" t="str">
        <f>LOWER(CONCATENATE(IF(F80="Y",CONCATENATE(" Primary Key  (`",C80,"`)")," "),CONCATENATE(")ENGINE=INNODB AUTO_INCREMENT=9 DEFAULT CHARSET=utf8"," COMMENT='",MID(C76,FIND("|",C76)+1,LEN(C76)),"';")))</f>
        <v xml:space="preserve"> primary key  (`id`))engine=innodb auto_increment=9 default charset=utf8 comment='对账单';</v>
      </c>
    </row>
    <row r="124" spans="2:9" s="32" customFormat="1" ht="30" customHeight="1">
      <c r="B124" s="134" t="s">
        <v>269</v>
      </c>
      <c r="C124" s="14"/>
      <c r="D124" s="47"/>
      <c r="E124" s="48"/>
      <c r="F124" s="46"/>
      <c r="G124" s="46"/>
      <c r="H124" s="47"/>
      <c r="I124" s="57"/>
    </row>
    <row r="125" spans="2:9" s="32" customFormat="1" ht="30" customHeight="1">
      <c r="B125" s="135"/>
      <c r="C125" s="14"/>
      <c r="D125" s="48"/>
      <c r="E125" s="48"/>
      <c r="F125" s="48"/>
      <c r="G125" s="48"/>
      <c r="H125" s="48"/>
      <c r="I125" s="57"/>
    </row>
    <row r="126" spans="2:9" s="32" customFormat="1" ht="30" customHeight="1">
      <c r="B126" s="135"/>
      <c r="C126" s="14"/>
      <c r="D126" s="48"/>
      <c r="E126" s="48"/>
      <c r="F126" s="48"/>
      <c r="G126" s="48"/>
      <c r="H126" s="48"/>
      <c r="I126" s="57"/>
    </row>
    <row r="127" spans="2:9" s="32" customFormat="1" ht="30" customHeight="1">
      <c r="B127" s="136"/>
      <c r="C127" s="14"/>
      <c r="D127" s="48"/>
      <c r="E127" s="48"/>
      <c r="F127" s="48"/>
      <c r="G127" s="48"/>
      <c r="H127" s="48"/>
      <c r="I127" s="57"/>
    </row>
    <row r="128" spans="2:9" s="32" customFormat="1" ht="30" customHeight="1"/>
    <row r="129" spans="2:9" s="2" customFormat="1" ht="30" customHeight="1">
      <c r="B129" s="49" t="s">
        <v>25</v>
      </c>
      <c r="C129" s="39" t="s">
        <v>838</v>
      </c>
      <c r="D129" s="50"/>
      <c r="E129" s="50"/>
      <c r="F129" s="50"/>
      <c r="G129" s="50"/>
      <c r="H129" s="50"/>
      <c r="I129" s="51" t="s">
        <v>214</v>
      </c>
    </row>
    <row r="130" spans="2:9" s="2" customFormat="1" ht="30" customHeight="1">
      <c r="B130" s="51" t="s">
        <v>23</v>
      </c>
      <c r="C130" s="52" t="s">
        <v>215</v>
      </c>
      <c r="D130" s="51" t="s">
        <v>216</v>
      </c>
      <c r="E130" s="51" t="s">
        <v>217</v>
      </c>
      <c r="F130" s="51" t="s">
        <v>218</v>
      </c>
      <c r="G130" s="51" t="s">
        <v>219</v>
      </c>
      <c r="H130" s="52" t="s">
        <v>220</v>
      </c>
      <c r="I130" s="15" t="str">
        <f>LOWER(CONCATENATE("Create Table  `",MID(C129,1,FIND("|",C129)-1),"` ("))</f>
        <v>create table  `scm_dm_statements_item` (</v>
      </c>
    </row>
    <row r="131" spans="2:9" s="2" customFormat="1" ht="30" customHeight="1">
      <c r="B131" s="13">
        <v>1</v>
      </c>
      <c r="C131" s="14" t="s">
        <v>221</v>
      </c>
      <c r="D131" s="15" t="s">
        <v>222</v>
      </c>
      <c r="E131" s="13">
        <v>0</v>
      </c>
      <c r="F131" s="13"/>
      <c r="G131" s="13" t="s">
        <v>223</v>
      </c>
      <c r="H131" s="14" t="s">
        <v>224</v>
      </c>
      <c r="I131" s="26" t="str">
        <f t="shared" ref="I131:I169" si="10">CONCATENATE("`",LOWER(PROPER(C131)),"`  ",D131,,CONCATENATE(IF(LEN(E131)&gt;0," DEFAULT ",""),IF(LEN(E131)&gt;0," '",""),E131,IF(LEN(E131)&gt;0,"'","")),IF(G131="N"," NOT NULL ",""),IF(F131="Y"," AUTO_INCREMENT ",""),IF(LEN(H131)&gt;0,CONCATENATE(" COMMENT '",H131,"'"),""),",")</f>
        <v>`tenant_p_id`  bigint(20) DEFAULT  '0' NOT NULL  COMMENT '关联组织ID，默认为0',</v>
      </c>
    </row>
    <row r="132" spans="2:9" s="2" customFormat="1" ht="30" customHeight="1">
      <c r="B132" s="13">
        <v>2</v>
      </c>
      <c r="C132" s="16" t="s">
        <v>225</v>
      </c>
      <c r="D132" s="15" t="s">
        <v>222</v>
      </c>
      <c r="E132" s="13"/>
      <c r="F132" s="13"/>
      <c r="G132" s="13" t="s">
        <v>223</v>
      </c>
      <c r="H132" s="16" t="s">
        <v>226</v>
      </c>
      <c r="I132" s="26" t="str">
        <f t="shared" si="10"/>
        <v>`tenant_id`  bigint(20) NOT NULL  COMMENT '组织ID',</v>
      </c>
    </row>
    <row r="133" spans="2:9" s="2" customFormat="1" ht="30" customHeight="1">
      <c r="B133" s="13">
        <v>3</v>
      </c>
      <c r="C133" s="14" t="s">
        <v>802</v>
      </c>
      <c r="D133" s="19" t="s">
        <v>246</v>
      </c>
      <c r="E133" s="13"/>
      <c r="F133" s="13"/>
      <c r="G133" s="13" t="s">
        <v>223</v>
      </c>
      <c r="H133" s="30" t="s">
        <v>839</v>
      </c>
      <c r="I133" s="26" t="str">
        <f t="shared" ref="I133:I135" si="11">CONCATENATE("`",LOWER(PROPER(C133)),"`  ",D133,,CONCATENATE(IF(LEN(E133)&gt;0," DEFAULT ",""),IF(LEN(E133)&gt;0," '",""),E133,IF(LEN(E133)&gt;0,"'","")),IF(G133="N"," NOT NULL ",""),IF(F133="Y"," AUTO_INCREMENT ",""),IF(LEN(H133)&gt;0,CONCATENATE(" COMMENT '",H133,"'"),""),",")</f>
        <v>`statements_type`  Int(1) NOT NULL  COMMENT '对账明细单类型;1-收货单;2-退货单;3-费用单',</v>
      </c>
    </row>
    <row r="134" spans="2:9" s="3" customFormat="1" ht="30" customHeight="1">
      <c r="B134" s="13">
        <v>4</v>
      </c>
      <c r="C134" s="14" t="s">
        <v>421</v>
      </c>
      <c r="D134" s="19" t="s">
        <v>222</v>
      </c>
      <c r="E134" s="25"/>
      <c r="F134" s="25"/>
      <c r="G134" s="25" t="s">
        <v>223</v>
      </c>
      <c r="H134" s="14" t="s">
        <v>422</v>
      </c>
      <c r="I134" s="28" t="str">
        <f t="shared" si="11"/>
        <v>`soure_head_id`  bigint(20) NOT NULL  COMMENT '来源单主ID',</v>
      </c>
    </row>
    <row r="135" spans="2:9" s="3" customFormat="1" ht="30" customHeight="1">
      <c r="B135" s="13">
        <v>5</v>
      </c>
      <c r="C135" s="14" t="s">
        <v>503</v>
      </c>
      <c r="D135" s="19" t="s">
        <v>222</v>
      </c>
      <c r="E135" s="25"/>
      <c r="F135" s="25"/>
      <c r="G135" s="25" t="s">
        <v>223</v>
      </c>
      <c r="H135" s="14" t="s">
        <v>474</v>
      </c>
      <c r="I135" s="28" t="str">
        <f t="shared" si="11"/>
        <v>`soure_item_id`  bigint(20) NOT NULL  COMMENT '来源单明细ID',</v>
      </c>
    </row>
    <row r="136" spans="2:9" s="2" customFormat="1" ht="30" customHeight="1">
      <c r="B136" s="13">
        <v>6</v>
      </c>
      <c r="C136" s="14" t="s">
        <v>840</v>
      </c>
      <c r="D136" s="15" t="s">
        <v>222</v>
      </c>
      <c r="E136" s="13"/>
      <c r="F136" s="13"/>
      <c r="G136" s="13" t="s">
        <v>223</v>
      </c>
      <c r="H136" s="30" t="s">
        <v>841</v>
      </c>
      <c r="I136" s="26" t="str">
        <f t="shared" si="10"/>
        <v>`statement_id`  bigint(20) NOT NULL  COMMENT '对账单Id;来源于scm_dm_statements_item.id',</v>
      </c>
    </row>
    <row r="137" spans="2:9" s="2" customFormat="1" ht="30" customHeight="1">
      <c r="B137" s="13">
        <v>7</v>
      </c>
      <c r="C137" s="16" t="s">
        <v>227</v>
      </c>
      <c r="D137" s="15" t="s">
        <v>222</v>
      </c>
      <c r="E137" s="13"/>
      <c r="F137" s="13" t="s">
        <v>228</v>
      </c>
      <c r="G137" s="13" t="s">
        <v>223</v>
      </c>
      <c r="H137" s="14" t="s">
        <v>505</v>
      </c>
      <c r="I137" s="26" t="str">
        <f t="shared" si="10"/>
        <v>`id`  bigint(20) NOT NULL  AUTO_INCREMENT  COMMENT '主键ID',</v>
      </c>
    </row>
    <row r="138" spans="2:9" s="2" customFormat="1" ht="30" customHeight="1">
      <c r="B138" s="13">
        <v>8</v>
      </c>
      <c r="C138" s="14" t="s">
        <v>442</v>
      </c>
      <c r="D138" s="15" t="s">
        <v>222</v>
      </c>
      <c r="E138" s="13"/>
      <c r="F138" s="13"/>
      <c r="G138" s="13" t="s">
        <v>223</v>
      </c>
      <c r="H138" s="30" t="s">
        <v>443</v>
      </c>
      <c r="I138" s="26" t="str">
        <f t="shared" si="10"/>
        <v>`goods_id`  bigint(20) NOT NULL  COMMENT '料品id:来源于:scm_bas_goods.id',</v>
      </c>
    </row>
    <row r="139" spans="2:9" s="2" customFormat="1" ht="30" customHeight="1">
      <c r="B139" s="13">
        <v>9</v>
      </c>
      <c r="C139" s="14" t="s">
        <v>233</v>
      </c>
      <c r="D139" s="15" t="s">
        <v>231</v>
      </c>
      <c r="E139" s="13"/>
      <c r="F139" s="13"/>
      <c r="G139" s="13" t="s">
        <v>223</v>
      </c>
      <c r="H139" s="30" t="s">
        <v>444</v>
      </c>
      <c r="I139" s="26" t="str">
        <f t="shared" si="10"/>
        <v>`goods_erp_code`  Varchar(50) NOT NULL  COMMENT '冗余字段-料品ERP品号:来源于:scm_bas_goods.goods_erp_code',</v>
      </c>
    </row>
    <row r="140" spans="2:9" s="2" customFormat="1" ht="30" customHeight="1">
      <c r="B140" s="13">
        <v>10</v>
      </c>
      <c r="C140" s="14" t="s">
        <v>230</v>
      </c>
      <c r="D140" s="15" t="s">
        <v>231</v>
      </c>
      <c r="E140" s="13"/>
      <c r="F140" s="13"/>
      <c r="G140" s="13" t="s">
        <v>223</v>
      </c>
      <c r="H140" s="30" t="s">
        <v>445</v>
      </c>
      <c r="I140" s="26" t="str">
        <f t="shared" si="10"/>
        <v>`goods_code`  Varchar(50) NOT NULL  COMMENT '冗余字段-料品供应商品号:来源于:scm_bas_goods.goods_code',</v>
      </c>
    </row>
    <row r="141" spans="2:9" s="2" customFormat="1" ht="30" customHeight="1">
      <c r="B141" s="13">
        <v>11</v>
      </c>
      <c r="C141" s="14" t="s">
        <v>235</v>
      </c>
      <c r="D141" s="19" t="s">
        <v>236</v>
      </c>
      <c r="E141" s="13"/>
      <c r="F141" s="13"/>
      <c r="G141" s="13" t="s">
        <v>223</v>
      </c>
      <c r="H141" s="30" t="s">
        <v>446</v>
      </c>
      <c r="I141" s="26" t="str">
        <f t="shared" si="10"/>
        <v>`goods_name`  Varchar(100) NOT NULL  COMMENT '冗余字段-料品供应商品名:来源于:scm_bas_goods.goods_name',</v>
      </c>
    </row>
    <row r="142" spans="2:9" s="2" customFormat="1" ht="30" customHeight="1">
      <c r="B142" s="13">
        <v>12</v>
      </c>
      <c r="C142" s="14" t="s">
        <v>238</v>
      </c>
      <c r="D142" s="19" t="s">
        <v>236</v>
      </c>
      <c r="E142" s="13"/>
      <c r="F142" s="13"/>
      <c r="G142" s="13" t="s">
        <v>223</v>
      </c>
      <c r="H142" s="30" t="s">
        <v>447</v>
      </c>
      <c r="I142" s="26" t="str">
        <f t="shared" si="10"/>
        <v>`goods_model`  Varchar(100) NOT NULL  COMMENT '冗余字段-料品供应商品号:来源于:scm_bas_goods.goods_model',</v>
      </c>
    </row>
    <row r="143" spans="2:9" s="2" customFormat="1" ht="30" customHeight="1">
      <c r="B143" s="13">
        <v>13</v>
      </c>
      <c r="C143" s="14" t="s">
        <v>448</v>
      </c>
      <c r="D143" s="15" t="s">
        <v>222</v>
      </c>
      <c r="E143" s="13"/>
      <c r="F143" s="13"/>
      <c r="G143" s="13" t="s">
        <v>223</v>
      </c>
      <c r="H143" s="14" t="s">
        <v>449</v>
      </c>
      <c r="I143" s="26" t="str">
        <f t="shared" si="10"/>
        <v>`uom_id`  bigint(20) NOT NULL  COMMENT '计量单位ID;来源于scm_bas_uom.id',</v>
      </c>
    </row>
    <row r="144" spans="2:9" s="2" customFormat="1" ht="30" customHeight="1">
      <c r="B144" s="13">
        <v>14</v>
      </c>
      <c r="C144" s="14" t="s">
        <v>276</v>
      </c>
      <c r="D144" s="15" t="s">
        <v>231</v>
      </c>
      <c r="E144" s="13"/>
      <c r="F144" s="13"/>
      <c r="G144" s="13" t="s">
        <v>223</v>
      </c>
      <c r="H144" s="14" t="s">
        <v>450</v>
      </c>
      <c r="I144" s="26" t="str">
        <f t="shared" si="10"/>
        <v>`uom_name`  Varchar(50) NOT NULL  COMMENT '冗余字段-计量单位名称;来源于scm_bas_uom.uom_name',</v>
      </c>
    </row>
    <row r="145" spans="2:9" s="2" customFormat="1" ht="30" customHeight="1">
      <c r="B145" s="13">
        <v>15</v>
      </c>
      <c r="C145" s="14" t="s">
        <v>842</v>
      </c>
      <c r="D145" s="15" t="s">
        <v>222</v>
      </c>
      <c r="E145" s="13"/>
      <c r="F145" s="13"/>
      <c r="G145" s="13" t="s">
        <v>223</v>
      </c>
      <c r="H145" s="14" t="s">
        <v>843</v>
      </c>
      <c r="I145" s="26" t="str">
        <f t="shared" si="10"/>
        <v>`tax_id`  bigint(20) NOT NULL  COMMENT '税别ID;来源于scm_bas_tax.id',</v>
      </c>
    </row>
    <row r="146" spans="2:9" s="2" customFormat="1" ht="30" customHeight="1">
      <c r="B146" s="13">
        <v>16</v>
      </c>
      <c r="C146" s="14" t="s">
        <v>844</v>
      </c>
      <c r="D146" s="15" t="s">
        <v>231</v>
      </c>
      <c r="E146" s="13"/>
      <c r="F146" s="13"/>
      <c r="G146" s="13" t="s">
        <v>223</v>
      </c>
      <c r="H146" s="14" t="s">
        <v>845</v>
      </c>
      <c r="I146" s="26" t="str">
        <f t="shared" si="10"/>
        <v>`tax_name`  Varchar(50) NOT NULL  COMMENT '冗余字段;税别名称;来源于scm_bas_tax.tax_name',</v>
      </c>
    </row>
    <row r="147" spans="2:9" s="2" customFormat="1" ht="30" customHeight="1">
      <c r="B147" s="13">
        <v>17</v>
      </c>
      <c r="C147" s="14" t="s">
        <v>351</v>
      </c>
      <c r="D147" s="15" t="s">
        <v>222</v>
      </c>
      <c r="E147" s="13"/>
      <c r="F147" s="13"/>
      <c r="G147" s="13" t="s">
        <v>223</v>
      </c>
      <c r="H147" s="14" t="s">
        <v>451</v>
      </c>
      <c r="I147" s="26" t="str">
        <f t="shared" si="10"/>
        <v>`rate_id`  bigint(20) NOT NULL  COMMENT '冗余字段;税率ID;来源于scm_bas_rate.id',</v>
      </c>
    </row>
    <row r="148" spans="2:9" s="2" customFormat="1" ht="30" customHeight="1">
      <c r="B148" s="13">
        <v>18</v>
      </c>
      <c r="C148" s="14" t="s">
        <v>286</v>
      </c>
      <c r="D148" s="15" t="s">
        <v>231</v>
      </c>
      <c r="E148" s="13"/>
      <c r="F148" s="13"/>
      <c r="G148" s="13" t="s">
        <v>223</v>
      </c>
      <c r="H148" s="14" t="s">
        <v>353</v>
      </c>
      <c r="I148" s="26" t="str">
        <f t="shared" si="10"/>
        <v>`rate_name`  Varchar(50) NOT NULL  COMMENT '冗余字段-税率名称;来源于scm_bas_rate.rate_name',</v>
      </c>
    </row>
    <row r="149" spans="2:9" s="2" customFormat="1" ht="30" customHeight="1">
      <c r="B149" s="13">
        <v>19</v>
      </c>
      <c r="C149" s="14" t="s">
        <v>288</v>
      </c>
      <c r="D149" s="44" t="s">
        <v>354</v>
      </c>
      <c r="E149" s="13"/>
      <c r="F149" s="13"/>
      <c r="G149" s="13" t="s">
        <v>223</v>
      </c>
      <c r="H149" s="14" t="s">
        <v>452</v>
      </c>
      <c r="I149" s="26" t="str">
        <f t="shared" si="10"/>
        <v>`rate_val`  bigint(20,6) NOT NULL  COMMENT '冗余字段-税率名称;来源于scm_bas_rate.rate_val',</v>
      </c>
    </row>
    <row r="150" spans="2:9" s="2" customFormat="1" ht="30" customHeight="1">
      <c r="B150" s="13">
        <v>20</v>
      </c>
      <c r="C150" s="14" t="s">
        <v>348</v>
      </c>
      <c r="D150" s="15" t="s">
        <v>222</v>
      </c>
      <c r="E150" s="13"/>
      <c r="F150" s="13"/>
      <c r="G150" s="13" t="s">
        <v>223</v>
      </c>
      <c r="H150" s="14" t="s">
        <v>453</v>
      </c>
      <c r="I150" s="26" t="str">
        <f t="shared" si="10"/>
        <v>`currency_id`  bigint(20) NOT NULL  COMMENT '冗余字段币别ID;来源于scm_bas_currency.id',</v>
      </c>
    </row>
    <row r="151" spans="2:9" s="2" customFormat="1" ht="30" customHeight="1">
      <c r="B151" s="13">
        <v>21</v>
      </c>
      <c r="C151" s="14" t="s">
        <v>315</v>
      </c>
      <c r="D151" s="15" t="s">
        <v>231</v>
      </c>
      <c r="E151" s="13"/>
      <c r="F151" s="13"/>
      <c r="G151" s="13" t="s">
        <v>223</v>
      </c>
      <c r="H151" s="14" t="s">
        <v>454</v>
      </c>
      <c r="I151" s="26" t="str">
        <f t="shared" si="10"/>
        <v>`currency_name`  Varchar(50) NOT NULL  COMMENT '冗余字段-币别名称;来源于scm_bas_currency.currency_name',</v>
      </c>
    </row>
    <row r="152" spans="2:9" s="2" customFormat="1" ht="30" customHeight="1">
      <c r="B152" s="13">
        <v>22</v>
      </c>
      <c r="C152" s="14" t="s">
        <v>358</v>
      </c>
      <c r="D152" s="19" t="s">
        <v>246</v>
      </c>
      <c r="E152" s="25"/>
      <c r="F152" s="25"/>
      <c r="G152" s="13" t="s">
        <v>223</v>
      </c>
      <c r="H152" s="14" t="s">
        <v>729</v>
      </c>
      <c r="I152" s="26" t="str">
        <f t="shared" si="10"/>
        <v>`invoice_type`  Int(1) NOT NULL  COMMENT '冗余字段发票类型;1-增值税专用发票;2-普通发票;3-专业发票',</v>
      </c>
    </row>
    <row r="153" spans="2:9" s="2" customFormat="1" ht="30" customHeight="1">
      <c r="B153" s="13">
        <v>23</v>
      </c>
      <c r="C153" s="14" t="s">
        <v>521</v>
      </c>
      <c r="D153" s="44" t="s">
        <v>354</v>
      </c>
      <c r="E153" s="25"/>
      <c r="F153" s="25"/>
      <c r="G153" s="13" t="s">
        <v>223</v>
      </c>
      <c r="H153" s="14" t="s">
        <v>846</v>
      </c>
      <c r="I153" s="26" t="str">
        <f t="shared" si="10"/>
        <v>`gst_price`  bigint(20,6) NOT NULL  COMMENT '采购(我方)含税单价',</v>
      </c>
    </row>
    <row r="154" spans="2:9" s="2" customFormat="1" ht="30" customHeight="1">
      <c r="B154" s="13">
        <v>24</v>
      </c>
      <c r="C154" s="14" t="s">
        <v>798</v>
      </c>
      <c r="D154" s="44" t="s">
        <v>354</v>
      </c>
      <c r="E154" s="25"/>
      <c r="F154" s="25"/>
      <c r="G154" s="13" t="s">
        <v>223</v>
      </c>
      <c r="H154" s="14" t="s">
        <v>847</v>
      </c>
      <c r="I154" s="26" t="str">
        <f t="shared" si="10"/>
        <v>`gst_amount`  bigint(20,6) NOT NULL  COMMENT '采购(我方)含税金额',</v>
      </c>
    </row>
    <row r="155" spans="2:9" s="2" customFormat="1" ht="30" customHeight="1">
      <c r="B155" s="13">
        <v>25</v>
      </c>
      <c r="C155" s="14" t="s">
        <v>523</v>
      </c>
      <c r="D155" s="44" t="s">
        <v>354</v>
      </c>
      <c r="E155" s="25"/>
      <c r="F155" s="25"/>
      <c r="G155" s="13" t="s">
        <v>223</v>
      </c>
      <c r="H155" s="14" t="s">
        <v>848</v>
      </c>
      <c r="I155" s="26" t="str">
        <f t="shared" si="10"/>
        <v>`tax_price`  bigint(20,6) NOT NULL  COMMENT '供方含税单价',</v>
      </c>
    </row>
    <row r="156" spans="2:9" s="2" customFormat="1" ht="30" customHeight="1">
      <c r="B156" s="13">
        <v>26</v>
      </c>
      <c r="C156" s="14" t="s">
        <v>849</v>
      </c>
      <c r="D156" s="44" t="s">
        <v>354</v>
      </c>
      <c r="E156" s="25"/>
      <c r="F156" s="25"/>
      <c r="G156" s="13" t="s">
        <v>223</v>
      </c>
      <c r="H156" s="14" t="s">
        <v>850</v>
      </c>
      <c r="I156" s="26" t="str">
        <f t="shared" si="10"/>
        <v>`tax_amount`  bigint(20,6) NOT NULL  COMMENT '供方不含税金额',</v>
      </c>
    </row>
    <row r="157" spans="2:9" s="2" customFormat="1" ht="30" customHeight="1">
      <c r="B157" s="13">
        <v>27</v>
      </c>
      <c r="C157" s="14" t="s">
        <v>851</v>
      </c>
      <c r="D157" s="19" t="s">
        <v>246</v>
      </c>
      <c r="E157" s="13">
        <v>1</v>
      </c>
      <c r="F157" s="13"/>
      <c r="G157" s="13" t="s">
        <v>223</v>
      </c>
      <c r="H157" s="14" t="s">
        <v>852</v>
      </c>
      <c r="I157" s="26" t="str">
        <f t="shared" ref="I157:I159" si="12">CONCATENATE("`",LOWER(PROPER(C157)),"`  ",D157,,CONCATENATE(IF(LEN(E157)&gt;0," DEFAULT ",""),IF(LEN(E157)&gt;0," '",""),E157,IF(LEN(E157)&gt;0,"'","")),IF(G157="N"," NOT NULL ",""),IF(F157="Y"," AUTO_INCREMENT ",""),IF(LEN(H157)&gt;0,CONCATENATE(" COMMENT '",H157,"'"),""),",")</f>
        <v>`price_exception`  Int(1) DEFAULT  '1' NOT NULL  COMMENT '单价差异;1-无;2-高于原价;3-低于原价',</v>
      </c>
    </row>
    <row r="158" spans="2:9" s="2" customFormat="1" ht="30" customHeight="1">
      <c r="B158" s="13">
        <v>28</v>
      </c>
      <c r="C158" s="14" t="s">
        <v>853</v>
      </c>
      <c r="D158" s="44" t="s">
        <v>354</v>
      </c>
      <c r="E158" s="13">
        <v>0</v>
      </c>
      <c r="F158" s="13"/>
      <c r="G158" s="13" t="s">
        <v>223</v>
      </c>
      <c r="H158" s="14" t="s">
        <v>819</v>
      </c>
      <c r="I158" s="26" t="str">
        <f t="shared" si="12"/>
        <v>`differ_price`  bigint(20,6) DEFAULT  '0' NOT NULL  COMMENT '异常金额',</v>
      </c>
    </row>
    <row r="159" spans="2:9" s="2" customFormat="1" ht="30" customHeight="1">
      <c r="B159" s="13">
        <v>27</v>
      </c>
      <c r="C159" s="14" t="s">
        <v>854</v>
      </c>
      <c r="D159" s="19" t="s">
        <v>246</v>
      </c>
      <c r="E159" s="13">
        <v>0</v>
      </c>
      <c r="F159" s="13"/>
      <c r="G159" s="13" t="s">
        <v>223</v>
      </c>
      <c r="H159" s="14" t="s">
        <v>855</v>
      </c>
      <c r="I159" s="26" t="str">
        <f t="shared" si="12"/>
        <v>`is_check`  Int(1) DEFAULT  '0' NOT NULL  COMMENT '是否开票;0-否;1-是',</v>
      </c>
    </row>
    <row r="160" spans="2:9" s="2" customFormat="1" ht="30" customHeight="1">
      <c r="B160" s="13">
        <v>29</v>
      </c>
      <c r="C160" s="14" t="s">
        <v>248</v>
      </c>
      <c r="D160" s="15" t="s">
        <v>249</v>
      </c>
      <c r="E160" s="13"/>
      <c r="F160" s="13"/>
      <c r="G160" s="13" t="s">
        <v>228</v>
      </c>
      <c r="H160" s="14" t="s">
        <v>28</v>
      </c>
      <c r="I160" s="26" t="str">
        <f t="shared" si="10"/>
        <v>`remark`  Varchar(500) COMMENT '备注',</v>
      </c>
    </row>
    <row r="161" spans="2:9" s="3" customFormat="1" ht="30" customHeight="1">
      <c r="B161" s="43">
        <v>8</v>
      </c>
      <c r="C161" s="14" t="s">
        <v>250</v>
      </c>
      <c r="D161" s="19" t="s">
        <v>236</v>
      </c>
      <c r="E161" s="25"/>
      <c r="F161" s="25"/>
      <c r="G161" s="25" t="s">
        <v>228</v>
      </c>
      <c r="H161" s="14" t="s">
        <v>251</v>
      </c>
      <c r="I161" s="28" t="str">
        <f t="shared" si="10"/>
        <v>`created_by_name`  Varchar(100) COMMENT '创建人名称',</v>
      </c>
    </row>
    <row r="162" spans="2:9" s="3" customFormat="1" ht="30" customHeight="1">
      <c r="B162" s="43">
        <v>8</v>
      </c>
      <c r="C162" s="14" t="s">
        <v>252</v>
      </c>
      <c r="D162" s="19" t="s">
        <v>236</v>
      </c>
      <c r="E162" s="25"/>
      <c r="F162" s="25"/>
      <c r="G162" s="25" t="s">
        <v>228</v>
      </c>
      <c r="H162" s="14" t="s">
        <v>253</v>
      </c>
      <c r="I162" s="28" t="str">
        <f t="shared" si="10"/>
        <v>`last_updated_by_name`  Varchar(100) COMMENT '更新人名称',</v>
      </c>
    </row>
    <row r="163" spans="2:9" s="2" customFormat="1" ht="30" customHeight="1">
      <c r="B163" s="13">
        <v>30</v>
      </c>
      <c r="C163" s="16" t="s">
        <v>254</v>
      </c>
      <c r="D163" s="15" t="s">
        <v>255</v>
      </c>
      <c r="E163" s="13"/>
      <c r="F163" s="13"/>
      <c r="G163" s="13" t="s">
        <v>228</v>
      </c>
      <c r="H163" s="16" t="s">
        <v>256</v>
      </c>
      <c r="I163" s="26" t="str">
        <f t="shared" si="10"/>
        <v>`creation_date`  Datetime COMMENT '创建时间',</v>
      </c>
    </row>
    <row r="164" spans="2:9" s="2" customFormat="1" ht="30" customHeight="1">
      <c r="B164" s="13">
        <v>31</v>
      </c>
      <c r="C164" s="16" t="s">
        <v>257</v>
      </c>
      <c r="D164" s="15" t="s">
        <v>222</v>
      </c>
      <c r="E164" s="13"/>
      <c r="F164" s="13"/>
      <c r="G164" s="13" t="s">
        <v>228</v>
      </c>
      <c r="H164" s="16" t="s">
        <v>258</v>
      </c>
      <c r="I164" s="26" t="str">
        <f t="shared" si="10"/>
        <v>`created_by`  bigint(20) COMMENT '创建人',</v>
      </c>
    </row>
    <row r="165" spans="2:9" s="2" customFormat="1" ht="30" customHeight="1">
      <c r="B165" s="13">
        <v>32</v>
      </c>
      <c r="C165" s="16" t="s">
        <v>259</v>
      </c>
      <c r="D165" s="15" t="s">
        <v>255</v>
      </c>
      <c r="E165" s="13"/>
      <c r="F165" s="13"/>
      <c r="G165" s="13" t="s">
        <v>228</v>
      </c>
      <c r="H165" s="16" t="s">
        <v>260</v>
      </c>
      <c r="I165" s="26" t="str">
        <f t="shared" si="10"/>
        <v>`last_update_date`  Datetime COMMENT '更新时间',</v>
      </c>
    </row>
    <row r="166" spans="2:9" s="2" customFormat="1" ht="30" customHeight="1">
      <c r="B166" s="13">
        <v>33</v>
      </c>
      <c r="C166" s="16" t="s">
        <v>261</v>
      </c>
      <c r="D166" s="15" t="s">
        <v>222</v>
      </c>
      <c r="E166" s="13"/>
      <c r="F166" s="13"/>
      <c r="G166" s="13" t="s">
        <v>228</v>
      </c>
      <c r="H166" s="16" t="s">
        <v>262</v>
      </c>
      <c r="I166" s="26" t="str">
        <f t="shared" si="10"/>
        <v>`last_updated_by`  bigint(20) COMMENT '更新人',</v>
      </c>
    </row>
    <row r="167" spans="2:9" s="2" customFormat="1" ht="30" customHeight="1">
      <c r="B167" s="13">
        <v>34</v>
      </c>
      <c r="C167" s="16" t="s">
        <v>263</v>
      </c>
      <c r="D167" s="15" t="s">
        <v>222</v>
      </c>
      <c r="E167" s="13"/>
      <c r="F167" s="13"/>
      <c r="G167" s="13" t="s">
        <v>228</v>
      </c>
      <c r="H167" s="16" t="s">
        <v>264</v>
      </c>
      <c r="I167" s="26" t="str">
        <f t="shared" si="10"/>
        <v>`last_update_login`  bigint(20) COMMENT '最后登录人',</v>
      </c>
    </row>
    <row r="168" spans="2:9" s="2" customFormat="1" ht="30" customHeight="1">
      <c r="B168" s="13">
        <v>35</v>
      </c>
      <c r="C168" s="16" t="s">
        <v>265</v>
      </c>
      <c r="D168" s="15" t="s">
        <v>241</v>
      </c>
      <c r="E168" s="13"/>
      <c r="F168" s="13">
        <v>0</v>
      </c>
      <c r="G168" s="13" t="s">
        <v>228</v>
      </c>
      <c r="H168" s="16" t="s">
        <v>266</v>
      </c>
      <c r="I168" s="26" t="str">
        <f t="shared" si="10"/>
        <v>`delete_flag`  Int(10) COMMENT '删除标志:0-否-NO;1-是-YES',</v>
      </c>
    </row>
    <row r="169" spans="2:9" s="2" customFormat="1" ht="30" customHeight="1">
      <c r="B169" s="13">
        <v>36</v>
      </c>
      <c r="C169" s="16" t="s">
        <v>267</v>
      </c>
      <c r="D169" s="15" t="s">
        <v>241</v>
      </c>
      <c r="E169" s="13"/>
      <c r="F169" s="13">
        <v>1</v>
      </c>
      <c r="G169" s="13" t="s">
        <v>228</v>
      </c>
      <c r="H169" s="16" t="s">
        <v>268</v>
      </c>
      <c r="I169" s="26" t="str">
        <f t="shared" si="10"/>
        <v>`version_num`  Int(10) COMMENT '版本号',</v>
      </c>
    </row>
    <row r="170" spans="2:9" s="34" customFormat="1" ht="30" customHeight="1">
      <c r="B170" s="143"/>
      <c r="C170" s="144"/>
      <c r="D170" s="144"/>
      <c r="E170" s="144"/>
      <c r="F170" s="144"/>
      <c r="G170" s="144"/>
      <c r="H170" s="145"/>
      <c r="I170" s="15" t="str">
        <f>LOWER(CONCATENATE(IF(F137="Y",CONCATENATE(" Primary Key  (`",C137,"`)")," "),CONCATENATE(")ENGINE=INNODB AUTO_INCREMENT=9 DEFAULT CHARSET=utf8"," COMMENT='",MID(C129,FIND("|",C129)+1,LEN(C129)),"';")))</f>
        <v xml:space="preserve"> primary key  (`id`))engine=innodb auto_increment=9 default charset=utf8 comment='对账单明细表';</v>
      </c>
    </row>
    <row r="171" spans="2:9" s="34" customFormat="1" ht="30" customHeight="1">
      <c r="B171" s="140" t="s">
        <v>269</v>
      </c>
      <c r="C171" s="16"/>
      <c r="D171" s="59"/>
      <c r="E171" s="60"/>
      <c r="F171" s="58"/>
      <c r="G171" s="58"/>
      <c r="H171" s="59"/>
      <c r="I171" s="61"/>
    </row>
    <row r="172" spans="2:9" s="34" customFormat="1" ht="30" customHeight="1">
      <c r="B172" s="141"/>
      <c r="C172" s="16"/>
      <c r="D172" s="60"/>
      <c r="E172" s="60"/>
      <c r="F172" s="60"/>
      <c r="G172" s="60"/>
      <c r="H172" s="60"/>
      <c r="I172" s="61"/>
    </row>
    <row r="173" spans="2:9" s="34" customFormat="1" ht="30" customHeight="1">
      <c r="B173" s="141"/>
      <c r="C173" s="16"/>
      <c r="D173" s="60"/>
      <c r="E173" s="60"/>
      <c r="F173" s="60"/>
      <c r="G173" s="60"/>
      <c r="H173" s="60"/>
      <c r="I173" s="61"/>
    </row>
    <row r="174" spans="2:9" s="34" customFormat="1" ht="30" customHeight="1">
      <c r="B174" s="142"/>
      <c r="C174" s="16"/>
      <c r="D174" s="60"/>
      <c r="E174" s="60"/>
      <c r="F174" s="60"/>
      <c r="G174" s="60"/>
      <c r="H174" s="60"/>
      <c r="I174" s="61"/>
    </row>
    <row r="175" spans="2:9" s="32" customFormat="1" ht="15.6"/>
    <row r="180" spans="2:9" s="3" customFormat="1" ht="30" customHeight="1">
      <c r="B180" s="38" t="s">
        <v>25</v>
      </c>
      <c r="C180" s="39" t="s">
        <v>856</v>
      </c>
      <c r="D180" s="40"/>
      <c r="E180" s="40"/>
      <c r="F180" s="40"/>
      <c r="G180" s="40"/>
      <c r="H180" s="40"/>
      <c r="I180" s="41" t="s">
        <v>214</v>
      </c>
    </row>
    <row r="181" spans="2:9" s="3" customFormat="1" ht="30" customHeight="1">
      <c r="B181" s="41" t="s">
        <v>23</v>
      </c>
      <c r="C181" s="42" t="s">
        <v>215</v>
      </c>
      <c r="D181" s="41" t="s">
        <v>216</v>
      </c>
      <c r="E181" s="41" t="s">
        <v>217</v>
      </c>
      <c r="F181" s="41" t="s">
        <v>218</v>
      </c>
      <c r="G181" s="41" t="s">
        <v>219</v>
      </c>
      <c r="H181" s="42" t="s">
        <v>220</v>
      </c>
      <c r="I181" s="19" t="str">
        <f>LOWER(CONCATENATE("Create Table  `",MID(C180,1,FIND("|",C180)-1),"` ("))</f>
        <v>create table  `scm_dm_invoice` (</v>
      </c>
    </row>
    <row r="182" spans="2:9" s="2" customFormat="1" ht="30" customHeight="1">
      <c r="B182" s="13">
        <v>1</v>
      </c>
      <c r="C182" s="14" t="s">
        <v>221</v>
      </c>
      <c r="D182" s="15" t="s">
        <v>222</v>
      </c>
      <c r="E182" s="13">
        <v>0</v>
      </c>
      <c r="F182" s="13"/>
      <c r="G182" s="13" t="s">
        <v>223</v>
      </c>
      <c r="H182" s="14" t="s">
        <v>224</v>
      </c>
      <c r="I182" s="28" t="str">
        <f>CONCATENATE("`",LOWER(PROPER(C182)),"`  ",D182,,CONCATENATE(IF(LEN(E182)&gt;0," DEFAULT ",""),IF(LEN(E182)&gt;0," '",""),E182,IF(LEN(E182)&gt;0,"'","")),IF(G182="N"," NOT NULL ",""),IF(F182="Y"," AUTO_INCREMENT ",""),IF(LEN(H182)&gt;0,CONCATENATE(" COMMENT '",H182,"'"),""),",")</f>
        <v>`tenant_p_id`  bigint(20) DEFAULT  '0' NOT NULL  COMMENT '关联组织ID，默认为0',</v>
      </c>
    </row>
    <row r="183" spans="2:9" s="33" customFormat="1" ht="30" customHeight="1">
      <c r="B183" s="43">
        <v>2</v>
      </c>
      <c r="C183" s="14" t="s">
        <v>225</v>
      </c>
      <c r="D183" s="44" t="s">
        <v>222</v>
      </c>
      <c r="E183" s="43"/>
      <c r="F183" s="43"/>
      <c r="G183" s="43" t="s">
        <v>223</v>
      </c>
      <c r="H183" s="14" t="s">
        <v>226</v>
      </c>
      <c r="I183" s="28" t="str">
        <f>CONCATENATE("`",LOWER(PROPER(C183)),"`  ",D183,,CONCATENATE(IF(LEN(E183)&gt;0," DEFAULT ",""),IF(LEN(E183)&gt;0," '",""),E183,IF(LEN(E183)&gt;0,"'","")),IF(G183="N"," NOT NULL ",""),IF(F183="Y"," AUTO_INCREMENT ",""),IF(LEN(H183)&gt;0,CONCATENATE(" COMMENT '",H183,"'"),""),",")</f>
        <v>`tenant_id`  bigint(20) NOT NULL  COMMENT '组织ID',</v>
      </c>
    </row>
    <row r="184" spans="2:9" s="3" customFormat="1" ht="30" customHeight="1">
      <c r="B184" s="13">
        <v>3</v>
      </c>
      <c r="C184" s="14" t="s">
        <v>227</v>
      </c>
      <c r="D184" s="19" t="s">
        <v>222</v>
      </c>
      <c r="E184" s="25"/>
      <c r="F184" s="25" t="s">
        <v>228</v>
      </c>
      <c r="G184" s="25" t="s">
        <v>223</v>
      </c>
      <c r="H184" s="14" t="s">
        <v>505</v>
      </c>
      <c r="I184" s="28" t="str">
        <f>CONCATENATE("`",LOWER(PROPER(C184)),"`  ",D184,,CONCATENATE(IF(LEN(E184)&gt;0," DEFAULT ",""),IF(LEN(E184)&gt;0," '",""),E184,IF(LEN(E184)&gt;0,"'","")),IF(G184="N"," NOT NULL ",""),IF(F184="Y"," AUTO_INCREMENT ",""),IF(LEN(H184)&gt;0,CONCATENATE(" COMMENT '",H184,"'"),""),",")</f>
        <v>`id`  bigint(20) NOT NULL  AUTO_INCREMENT  COMMENT '主键ID',</v>
      </c>
    </row>
    <row r="185" spans="2:9" s="2" customFormat="1" ht="30" customHeight="1">
      <c r="B185" s="43">
        <v>4</v>
      </c>
      <c r="C185" s="14" t="s">
        <v>857</v>
      </c>
      <c r="D185" s="15" t="s">
        <v>231</v>
      </c>
      <c r="E185" s="13"/>
      <c r="F185" s="13"/>
      <c r="G185" s="13" t="s">
        <v>223</v>
      </c>
      <c r="H185" s="30" t="s">
        <v>858</v>
      </c>
      <c r="I185" s="26" t="str">
        <f t="shared" ref="I185:I204" si="13">CONCATENATE("`",LOWER(PROPER(C185)),"`  ",D185,,CONCATENATE(IF(LEN(E185)&gt;0," DEFAULT ",""),IF(LEN(E185)&gt;0," '",""),E185,IF(LEN(E185)&gt;0,"'","")),IF(G185="N"," NOT NULL ",""),IF(F185="Y"," AUTO_INCREMENT ",""),IF(LEN(H185)&gt;0,CONCATENATE(" COMMENT '",H185,"'"),""),",")</f>
        <v>`invoice_no`  Varchar(50) NOT NULL  COMMENT '开票单号:系统自动生成',</v>
      </c>
    </row>
    <row r="186" spans="2:9" s="2" customFormat="1" ht="30" customHeight="1">
      <c r="B186" s="13">
        <v>5</v>
      </c>
      <c r="C186" s="14" t="s">
        <v>859</v>
      </c>
      <c r="D186" s="19" t="s">
        <v>246</v>
      </c>
      <c r="E186" s="13"/>
      <c r="F186" s="13"/>
      <c r="G186" s="13" t="s">
        <v>223</v>
      </c>
      <c r="H186" s="30" t="s">
        <v>860</v>
      </c>
      <c r="I186" s="26" t="str">
        <f t="shared" si="13"/>
        <v>`invoice_stat`  Int(1) NOT NULL  COMMENT '开票单状态;1-未开票;2-已开票;3-退回重开;4-收票完成',</v>
      </c>
    </row>
    <row r="187" spans="2:9" s="2" customFormat="1" ht="30" customHeight="1">
      <c r="B187" s="43">
        <v>6</v>
      </c>
      <c r="C187" s="14" t="s">
        <v>392</v>
      </c>
      <c r="D187" s="15" t="s">
        <v>222</v>
      </c>
      <c r="E187" s="13"/>
      <c r="F187" s="13"/>
      <c r="G187" s="13" t="s">
        <v>223</v>
      </c>
      <c r="H187" s="30" t="s">
        <v>439</v>
      </c>
      <c r="I187" s="26" t="str">
        <f t="shared" si="13"/>
        <v>`vendor_id`  bigint(20) NOT NULL  COMMENT '供应商表id:来源于:scm_bas_vendor.id',</v>
      </c>
    </row>
    <row r="188" spans="2:9" s="2" customFormat="1" ht="30" customHeight="1">
      <c r="B188" s="13">
        <v>7</v>
      </c>
      <c r="C188" s="14" t="s">
        <v>323</v>
      </c>
      <c r="D188" s="15" t="s">
        <v>231</v>
      </c>
      <c r="E188" s="13"/>
      <c r="F188" s="13"/>
      <c r="G188" s="13" t="s">
        <v>223</v>
      </c>
      <c r="H188" s="30" t="s">
        <v>440</v>
      </c>
      <c r="I188" s="26" t="str">
        <f t="shared" si="13"/>
        <v>`vendor_code`  Varchar(50) NOT NULL  COMMENT '冗余字段-供应商表编码:来源于:scm_bas_vendor.vendor_name',</v>
      </c>
    </row>
    <row r="189" spans="2:9" s="2" customFormat="1" ht="30" customHeight="1">
      <c r="B189" s="43">
        <v>8</v>
      </c>
      <c r="C189" s="14" t="s">
        <v>325</v>
      </c>
      <c r="D189" s="19" t="s">
        <v>236</v>
      </c>
      <c r="E189" s="13"/>
      <c r="F189" s="13"/>
      <c r="G189" s="13" t="s">
        <v>223</v>
      </c>
      <c r="H189" s="30" t="s">
        <v>441</v>
      </c>
      <c r="I189" s="26" t="str">
        <f t="shared" si="13"/>
        <v>`vendor_name`  Varchar(100) NOT NULL  COMMENT '冗余字段-供应商表名称:来源于:scm_bas_vendor.vendor_name',</v>
      </c>
    </row>
    <row r="190" spans="2:9" s="3" customFormat="1" ht="30" customHeight="1">
      <c r="B190" s="13">
        <v>9</v>
      </c>
      <c r="C190" s="14" t="s">
        <v>340</v>
      </c>
      <c r="D190" s="19" t="s">
        <v>231</v>
      </c>
      <c r="E190" s="25"/>
      <c r="F190" s="25"/>
      <c r="G190" s="25" t="s">
        <v>228</v>
      </c>
      <c r="H190" s="14" t="s">
        <v>341</v>
      </c>
      <c r="I190" s="28" t="str">
        <f t="shared" si="13"/>
        <v>`vendor_tel`  Varchar(50) COMMENT '供应商电话',</v>
      </c>
    </row>
    <row r="191" spans="2:9" s="3" customFormat="1" ht="30" customHeight="1">
      <c r="B191" s="43">
        <v>10</v>
      </c>
      <c r="C191" s="14" t="s">
        <v>342</v>
      </c>
      <c r="D191" s="19" t="s">
        <v>231</v>
      </c>
      <c r="E191" s="25"/>
      <c r="F191" s="25"/>
      <c r="G191" s="25" t="s">
        <v>228</v>
      </c>
      <c r="H191" s="14" t="s">
        <v>343</v>
      </c>
      <c r="I191" s="28" t="str">
        <f t="shared" si="13"/>
        <v>`vendor_bank_number`  Varchar(50) COMMENT '供应商银行账号',</v>
      </c>
    </row>
    <row r="192" spans="2:9" s="3" customFormat="1" ht="30" customHeight="1">
      <c r="B192" s="13">
        <v>11</v>
      </c>
      <c r="C192" s="14" t="s">
        <v>344</v>
      </c>
      <c r="D192" s="19" t="s">
        <v>231</v>
      </c>
      <c r="E192" s="25"/>
      <c r="F192" s="25"/>
      <c r="G192" s="25" t="s">
        <v>228</v>
      </c>
      <c r="H192" s="14" t="s">
        <v>345</v>
      </c>
      <c r="I192" s="28" t="str">
        <f t="shared" si="13"/>
        <v>`vendor_account_name`  Varchar(50) COMMENT '供应商银行账号名称',</v>
      </c>
    </row>
    <row r="193" spans="2:9" s="3" customFormat="1" ht="30" customHeight="1">
      <c r="B193" s="43">
        <v>12</v>
      </c>
      <c r="C193" s="14" t="s">
        <v>346</v>
      </c>
      <c r="D193" s="19" t="s">
        <v>231</v>
      </c>
      <c r="E193" s="25"/>
      <c r="F193" s="25"/>
      <c r="G193" s="25" t="s">
        <v>228</v>
      </c>
      <c r="H193" s="14" t="s">
        <v>347</v>
      </c>
      <c r="I193" s="28" t="str">
        <f t="shared" si="13"/>
        <v>`vendor_bank_name`  Varchar(50) COMMENT '供应商银行开户行',</v>
      </c>
    </row>
    <row r="194" spans="2:9" s="2" customFormat="1" ht="30" customHeight="1">
      <c r="B194" s="13">
        <v>13</v>
      </c>
      <c r="C194" s="14" t="s">
        <v>536</v>
      </c>
      <c r="D194" s="19" t="s">
        <v>236</v>
      </c>
      <c r="E194" s="25"/>
      <c r="F194" s="25"/>
      <c r="G194" s="13" t="s">
        <v>223</v>
      </c>
      <c r="H194" s="14" t="s">
        <v>562</v>
      </c>
      <c r="I194" s="26" t="str">
        <f t="shared" si="13"/>
        <v>`dept_name`  Varchar(100) NOT NULL  COMMENT '业务部门;来源于scm_im_enquiry.enquiry_dept_name',</v>
      </c>
    </row>
    <row r="195" spans="2:9" s="2" customFormat="1" ht="30" customHeight="1">
      <c r="B195" s="43">
        <v>14</v>
      </c>
      <c r="C195" s="14" t="s">
        <v>351</v>
      </c>
      <c r="D195" s="15" t="s">
        <v>222</v>
      </c>
      <c r="E195" s="13"/>
      <c r="F195" s="13"/>
      <c r="G195" s="13" t="s">
        <v>223</v>
      </c>
      <c r="H195" s="14" t="s">
        <v>727</v>
      </c>
      <c r="I195" s="26" t="str">
        <f t="shared" si="13"/>
        <v>`rate_id`  bigint(20) NOT NULL  COMMENT '税率ID;来源于scm_bas_rate.id',</v>
      </c>
    </row>
    <row r="196" spans="2:9" s="2" customFormat="1" ht="30" customHeight="1">
      <c r="B196" s="13">
        <v>15</v>
      </c>
      <c r="C196" s="14" t="s">
        <v>288</v>
      </c>
      <c r="D196" s="15" t="s">
        <v>231</v>
      </c>
      <c r="E196" s="13"/>
      <c r="F196" s="13"/>
      <c r="G196" s="13" t="s">
        <v>223</v>
      </c>
      <c r="H196" s="14" t="s">
        <v>355</v>
      </c>
      <c r="I196" s="26" t="str">
        <f t="shared" si="13"/>
        <v>`rate_val`  Varchar(50) NOT NULL  COMMENT '冗余字段-税率值;来源于scm_bas_rate.rate_val',</v>
      </c>
    </row>
    <row r="197" spans="2:9" s="2" customFormat="1" ht="30" customHeight="1">
      <c r="B197" s="43">
        <v>16</v>
      </c>
      <c r="C197" s="14" t="s">
        <v>842</v>
      </c>
      <c r="D197" s="15" t="s">
        <v>222</v>
      </c>
      <c r="E197" s="13"/>
      <c r="F197" s="13"/>
      <c r="G197" s="13" t="s">
        <v>223</v>
      </c>
      <c r="H197" s="14" t="s">
        <v>843</v>
      </c>
      <c r="I197" s="26" t="str">
        <f t="shared" ref="I197:I198" si="14">CONCATENATE("`",LOWER(PROPER(C197)),"`  ",D197,,CONCATENATE(IF(LEN(E197)&gt;0," DEFAULT ",""),IF(LEN(E197)&gt;0," '",""),E197,IF(LEN(E197)&gt;0,"'","")),IF(G197="N"," NOT NULL ",""),IF(F197="Y"," AUTO_INCREMENT ",""),IF(LEN(H197)&gt;0,CONCATENATE(" COMMENT '",H197,"'"),""),",")</f>
        <v>`tax_id`  bigint(20) NOT NULL  COMMENT '税别ID;来源于scm_bas_tax.id',</v>
      </c>
    </row>
    <row r="198" spans="2:9" s="2" customFormat="1" ht="30" customHeight="1">
      <c r="B198" s="13">
        <v>17</v>
      </c>
      <c r="C198" s="14" t="s">
        <v>844</v>
      </c>
      <c r="D198" s="15" t="s">
        <v>231</v>
      </c>
      <c r="E198" s="13"/>
      <c r="F198" s="13"/>
      <c r="G198" s="13" t="s">
        <v>223</v>
      </c>
      <c r="H198" s="14" t="s">
        <v>861</v>
      </c>
      <c r="I198" s="26" t="str">
        <f t="shared" si="14"/>
        <v>`tax_name`  Varchar(50) NOT NULL  COMMENT '冗余字段税别名称;来源于scm_bas_tax.tax_name',</v>
      </c>
    </row>
    <row r="199" spans="2:9" s="2" customFormat="1" ht="30" customHeight="1">
      <c r="B199" s="43">
        <v>18</v>
      </c>
      <c r="C199" s="14" t="s">
        <v>348</v>
      </c>
      <c r="D199" s="15" t="s">
        <v>222</v>
      </c>
      <c r="E199" s="13"/>
      <c r="F199" s="13"/>
      <c r="G199" s="13" t="s">
        <v>223</v>
      </c>
      <c r="H199" s="14" t="s">
        <v>728</v>
      </c>
      <c r="I199" s="26" t="str">
        <f t="shared" si="13"/>
        <v>`currency_id`  bigint(20) NOT NULL  COMMENT '币别ID;来源于scm_bas_currency.id',</v>
      </c>
    </row>
    <row r="200" spans="2:9" s="2" customFormat="1" ht="30" customHeight="1">
      <c r="B200" s="13">
        <v>19</v>
      </c>
      <c r="C200" s="14" t="s">
        <v>315</v>
      </c>
      <c r="D200" s="15" t="s">
        <v>231</v>
      </c>
      <c r="E200" s="13"/>
      <c r="F200" s="13"/>
      <c r="G200" s="13" t="s">
        <v>223</v>
      </c>
      <c r="H200" s="14" t="s">
        <v>454</v>
      </c>
      <c r="I200" s="26" t="str">
        <f t="shared" si="13"/>
        <v>`currency_name`  Varchar(50) NOT NULL  COMMENT '冗余字段-币别名称;来源于scm_bas_currency.currency_name',</v>
      </c>
    </row>
    <row r="201" spans="2:9" s="3" customFormat="1" ht="30" customHeight="1">
      <c r="B201" s="43">
        <v>20</v>
      </c>
      <c r="C201" s="14" t="s">
        <v>785</v>
      </c>
      <c r="D201" s="15" t="s">
        <v>222</v>
      </c>
      <c r="E201" s="25"/>
      <c r="F201" s="25"/>
      <c r="G201" s="25" t="s">
        <v>228</v>
      </c>
      <c r="H201" s="14" t="s">
        <v>786</v>
      </c>
      <c r="I201" s="28" t="str">
        <f t="shared" si="13"/>
        <v>`pay_type_id`  bigint(20) COMMENT '付款方式来源于:scm_bas_pay_type.id',</v>
      </c>
    </row>
    <row r="202" spans="2:9" s="3" customFormat="1" ht="30" customHeight="1">
      <c r="B202" s="13">
        <v>21</v>
      </c>
      <c r="C202" s="14" t="s">
        <v>787</v>
      </c>
      <c r="D202" s="19" t="s">
        <v>236</v>
      </c>
      <c r="E202" s="25"/>
      <c r="F202" s="25"/>
      <c r="G202" s="25" t="s">
        <v>228</v>
      </c>
      <c r="H202" s="14" t="s">
        <v>788</v>
      </c>
      <c r="I202" s="28" t="str">
        <f t="shared" si="13"/>
        <v>`pay_type_name`  Varchar(100) COMMENT '付款方式来源于:scm_bas_pay_type.pay_name',</v>
      </c>
    </row>
    <row r="203" spans="2:9" s="3" customFormat="1" ht="30" customHeight="1">
      <c r="B203" s="43">
        <v>22</v>
      </c>
      <c r="C203" s="14" t="s">
        <v>862</v>
      </c>
      <c r="D203" s="19" t="s">
        <v>255</v>
      </c>
      <c r="E203" s="25"/>
      <c r="F203" s="25"/>
      <c r="G203" s="13" t="s">
        <v>223</v>
      </c>
      <c r="H203" s="14" t="s">
        <v>863</v>
      </c>
      <c r="I203" s="28" t="str">
        <f t="shared" si="13"/>
        <v>`begin_date`  Datetime NOT NULL  COMMENT '开票日期',</v>
      </c>
    </row>
    <row r="204" spans="2:9" s="3" customFormat="1" ht="30" customHeight="1">
      <c r="B204" s="13">
        <v>23</v>
      </c>
      <c r="C204" s="14" t="s">
        <v>864</v>
      </c>
      <c r="D204" s="19" t="s">
        <v>255</v>
      </c>
      <c r="E204" s="25"/>
      <c r="F204" s="25"/>
      <c r="G204" s="13" t="s">
        <v>223</v>
      </c>
      <c r="H204" s="14" t="s">
        <v>865</v>
      </c>
      <c r="I204" s="28" t="str">
        <f t="shared" si="13"/>
        <v>`collect_date`  Datetime NOT NULL  COMMENT '收票日期',</v>
      </c>
    </row>
    <row r="205" spans="2:9" s="2" customFormat="1" ht="30" customHeight="1">
      <c r="B205" s="43">
        <v>24</v>
      </c>
      <c r="C205" s="14" t="s">
        <v>866</v>
      </c>
      <c r="D205" s="44" t="s">
        <v>354</v>
      </c>
      <c r="E205" s="25"/>
      <c r="F205" s="25"/>
      <c r="G205" s="13" t="s">
        <v>223</v>
      </c>
      <c r="H205" s="14" t="s">
        <v>867</v>
      </c>
      <c r="I205" s="26" t="str">
        <f t="shared" ref="I205:I206" si="15">CONCATENATE("`",LOWER(PROPER(C205)),"`  ",D205,,CONCATENATE(IF(LEN(E205)&gt;0," DEFAULT ",""),IF(LEN(E205)&gt;0," '",""),E205,IF(LEN(E205)&gt;0,"'","")),IF(G205="N"," NOT NULL ",""),IF(F205="Y"," AUTO_INCREMENT ",""),IF(LEN(H205)&gt;0,CONCATENATE(" COMMENT '",H205,"'"),""),",")</f>
        <v>`receivable_amount`  bigint(20,6) NOT NULL  COMMENT '开票单应开总金额',</v>
      </c>
    </row>
    <row r="206" spans="2:9" s="2" customFormat="1" ht="30" customHeight="1">
      <c r="B206" s="13">
        <v>25</v>
      </c>
      <c r="C206" s="14" t="s">
        <v>868</v>
      </c>
      <c r="D206" s="44" t="s">
        <v>354</v>
      </c>
      <c r="E206" s="25"/>
      <c r="F206" s="25"/>
      <c r="G206" s="13" t="s">
        <v>223</v>
      </c>
      <c r="H206" s="14" t="s">
        <v>869</v>
      </c>
      <c r="I206" s="26" t="str">
        <f t="shared" si="15"/>
        <v>`payable_amount`  bigint(20,6) NOT NULL  COMMENT '开票单实开总金额',</v>
      </c>
    </row>
    <row r="207" spans="2:9" s="2" customFormat="1" ht="30" customHeight="1">
      <c r="B207" s="43">
        <v>26</v>
      </c>
      <c r="C207" s="14" t="s">
        <v>870</v>
      </c>
      <c r="D207" s="44" t="s">
        <v>354</v>
      </c>
      <c r="E207" s="25"/>
      <c r="F207" s="25"/>
      <c r="G207" s="13" t="s">
        <v>223</v>
      </c>
      <c r="H207" s="14" t="s">
        <v>871</v>
      </c>
      <c r="I207" s="26" t="str">
        <f t="shared" ref="I207:I224" si="16">CONCATENATE("`",LOWER(PROPER(C207)),"`  ",D207,,CONCATENATE(IF(LEN(E207)&gt;0," DEFAULT ",""),IF(LEN(E207)&gt;0," '",""),E207,IF(LEN(E207)&gt;0,"'","")),IF(G207="N"," NOT NULL ",""),IF(F207="Y"," AUTO_INCREMENT ",""),IF(LEN(H207)&gt;0,CONCATENATE(" COMMENT '",H207,"'"),""),",")</f>
        <v>`receipts_amount`  bigint(20,6) NOT NULL  COMMENT '开票单实收总金额',</v>
      </c>
    </row>
    <row r="208" spans="2:9" s="3" customFormat="1" ht="30" customHeight="1">
      <c r="B208" s="13">
        <v>27</v>
      </c>
      <c r="C208" s="14" t="s">
        <v>718</v>
      </c>
      <c r="D208" s="19" t="s">
        <v>246</v>
      </c>
      <c r="E208" s="25">
        <v>0</v>
      </c>
      <c r="F208" s="25"/>
      <c r="G208" s="25" t="s">
        <v>228</v>
      </c>
      <c r="H208" s="14" t="s">
        <v>719</v>
      </c>
      <c r="I208" s="28" t="str">
        <f t="shared" si="16"/>
        <v>`is_ele`  Int(1) DEFAULT  '0' COMMENT '是否物流;0-否;1-是',</v>
      </c>
    </row>
    <row r="209" spans="2:9" s="3" customFormat="1" ht="30" customHeight="1">
      <c r="B209" s="43">
        <v>28</v>
      </c>
      <c r="C209" s="14" t="s">
        <v>720</v>
      </c>
      <c r="D209" s="19" t="s">
        <v>249</v>
      </c>
      <c r="E209" s="25"/>
      <c r="F209" s="25"/>
      <c r="G209" s="25" t="s">
        <v>228</v>
      </c>
      <c r="H209" s="14" t="s">
        <v>721</v>
      </c>
      <c r="I209" s="28" t="str">
        <f t="shared" si="16"/>
        <v>`logistics_name`  Varchar(500) COMMENT '物流公司名称',</v>
      </c>
    </row>
    <row r="210" spans="2:9" s="3" customFormat="1" ht="30" customHeight="1">
      <c r="B210" s="13">
        <v>29</v>
      </c>
      <c r="C210" s="14" t="s">
        <v>722</v>
      </c>
      <c r="D210" s="19" t="s">
        <v>249</v>
      </c>
      <c r="E210" s="25"/>
      <c r="F210" s="25"/>
      <c r="G210" s="25" t="s">
        <v>228</v>
      </c>
      <c r="H210" s="14" t="s">
        <v>723</v>
      </c>
      <c r="I210" s="28" t="str">
        <f t="shared" si="16"/>
        <v>`ele_no`  Varchar(500) COMMENT '快递单号',</v>
      </c>
    </row>
    <row r="211" spans="2:9" s="3" customFormat="1" ht="30" customHeight="1">
      <c r="B211" s="43">
        <v>30</v>
      </c>
      <c r="C211" s="14" t="s">
        <v>830</v>
      </c>
      <c r="D211" s="44" t="s">
        <v>222</v>
      </c>
      <c r="E211" s="25"/>
      <c r="F211" s="25"/>
      <c r="G211" s="25" t="s">
        <v>228</v>
      </c>
      <c r="H211" s="14" t="s">
        <v>831</v>
      </c>
      <c r="I211" s="28" t="str">
        <f t="shared" si="16"/>
        <v>`vendor_by_id`  bigint(20) COMMENT '供方业务员Id',</v>
      </c>
    </row>
    <row r="212" spans="2:9" s="3" customFormat="1" ht="30" customHeight="1">
      <c r="B212" s="13">
        <v>31</v>
      </c>
      <c r="C212" s="14" t="s">
        <v>832</v>
      </c>
      <c r="D212" s="19" t="s">
        <v>249</v>
      </c>
      <c r="E212" s="25"/>
      <c r="F212" s="25"/>
      <c r="G212" s="25" t="s">
        <v>228</v>
      </c>
      <c r="H212" s="14" t="s">
        <v>833</v>
      </c>
      <c r="I212" s="28" t="str">
        <f t="shared" ref="I212:I214" si="17">CONCATENATE("`",LOWER(PROPER(C212)),"`  ",D212,,CONCATENATE(IF(LEN(E212)&gt;0," DEFAULT ",""),IF(LEN(E212)&gt;0," '",""),E212,IF(LEN(E212)&gt;0,"'","")),IF(G212="N"," NOT NULL ",""),IF(F212="Y"," AUTO_INCREMENT ",""),IF(LEN(H212)&gt;0,CONCATENATE(" COMMENT '",H212,"'"),""),",")</f>
        <v>`vendor_by_name`  Varchar(500) COMMENT '供方业务员名称',</v>
      </c>
    </row>
    <row r="213" spans="2:9" s="3" customFormat="1" ht="30" customHeight="1">
      <c r="B213" s="43">
        <v>32</v>
      </c>
      <c r="C213" s="14" t="s">
        <v>834</v>
      </c>
      <c r="D213" s="44" t="s">
        <v>222</v>
      </c>
      <c r="E213" s="25"/>
      <c r="F213" s="25"/>
      <c r="G213" s="25" t="s">
        <v>228</v>
      </c>
      <c r="H213" s="14" t="s">
        <v>835</v>
      </c>
      <c r="I213" s="28" t="str">
        <f t="shared" si="17"/>
        <v>`pur_by_id`  bigint(20) COMMENT '采购方业务员Id',</v>
      </c>
    </row>
    <row r="214" spans="2:9" s="3" customFormat="1" ht="30" customHeight="1">
      <c r="B214" s="13">
        <v>33</v>
      </c>
      <c r="C214" s="14" t="s">
        <v>836</v>
      </c>
      <c r="D214" s="19" t="s">
        <v>249</v>
      </c>
      <c r="E214" s="25"/>
      <c r="F214" s="25"/>
      <c r="G214" s="25" t="s">
        <v>228</v>
      </c>
      <c r="H214" s="14" t="s">
        <v>837</v>
      </c>
      <c r="I214" s="28" t="str">
        <f t="shared" si="17"/>
        <v>`pur_by_name`  Varchar(500) COMMENT '采购方务员名称',</v>
      </c>
    </row>
    <row r="215" spans="2:9" s="3" customFormat="1" ht="30" customHeight="1">
      <c r="B215" s="43">
        <v>34</v>
      </c>
      <c r="C215" s="14" t="s">
        <v>248</v>
      </c>
      <c r="D215" s="19" t="s">
        <v>249</v>
      </c>
      <c r="E215" s="25"/>
      <c r="F215" s="25"/>
      <c r="G215" s="25" t="s">
        <v>228</v>
      </c>
      <c r="H215" s="14" t="s">
        <v>28</v>
      </c>
      <c r="I215" s="28" t="str">
        <f t="shared" si="16"/>
        <v>`remark`  Varchar(500) COMMENT '备注',</v>
      </c>
    </row>
    <row r="216" spans="2:9" s="3" customFormat="1" ht="30" customHeight="1">
      <c r="B216" s="43">
        <v>8</v>
      </c>
      <c r="C216" s="14" t="s">
        <v>250</v>
      </c>
      <c r="D216" s="19" t="s">
        <v>236</v>
      </c>
      <c r="E216" s="25"/>
      <c r="F216" s="25"/>
      <c r="G216" s="25" t="s">
        <v>228</v>
      </c>
      <c r="H216" s="14" t="s">
        <v>251</v>
      </c>
      <c r="I216" s="28" t="str">
        <f t="shared" si="16"/>
        <v>`created_by_name`  Varchar(100) COMMENT '创建人名称',</v>
      </c>
    </row>
    <row r="217" spans="2:9" s="3" customFormat="1" ht="30" customHeight="1">
      <c r="B217" s="43">
        <v>8</v>
      </c>
      <c r="C217" s="14" t="s">
        <v>252</v>
      </c>
      <c r="D217" s="19" t="s">
        <v>236</v>
      </c>
      <c r="E217" s="25"/>
      <c r="F217" s="25"/>
      <c r="G217" s="25" t="s">
        <v>228</v>
      </c>
      <c r="H217" s="14" t="s">
        <v>253</v>
      </c>
      <c r="I217" s="28" t="str">
        <f t="shared" si="16"/>
        <v>`last_updated_by_name`  Varchar(100) COMMENT '更新人名称',</v>
      </c>
    </row>
    <row r="218" spans="2:9" s="3" customFormat="1" ht="30" customHeight="1">
      <c r="B218" s="13">
        <v>35</v>
      </c>
      <c r="C218" s="14" t="s">
        <v>254</v>
      </c>
      <c r="D218" s="19" t="s">
        <v>255</v>
      </c>
      <c r="E218" s="25"/>
      <c r="F218" s="25"/>
      <c r="G218" s="25" t="s">
        <v>228</v>
      </c>
      <c r="H218" s="14" t="s">
        <v>256</v>
      </c>
      <c r="I218" s="28" t="str">
        <f t="shared" si="16"/>
        <v>`creation_date`  Datetime COMMENT '创建时间',</v>
      </c>
    </row>
    <row r="219" spans="2:9" s="3" customFormat="1" ht="30" customHeight="1">
      <c r="B219" s="43">
        <v>36</v>
      </c>
      <c r="C219" s="14" t="s">
        <v>257</v>
      </c>
      <c r="D219" s="44" t="s">
        <v>222</v>
      </c>
      <c r="E219" s="25"/>
      <c r="F219" s="25"/>
      <c r="G219" s="25" t="s">
        <v>228</v>
      </c>
      <c r="H219" s="14" t="s">
        <v>258</v>
      </c>
      <c r="I219" s="28" t="str">
        <f t="shared" si="16"/>
        <v>`created_by`  bigint(20) COMMENT '创建人',</v>
      </c>
    </row>
    <row r="220" spans="2:9" s="3" customFormat="1" ht="30" customHeight="1">
      <c r="B220" s="13">
        <v>37</v>
      </c>
      <c r="C220" s="14" t="s">
        <v>259</v>
      </c>
      <c r="D220" s="19" t="s">
        <v>255</v>
      </c>
      <c r="E220" s="25"/>
      <c r="F220" s="25"/>
      <c r="G220" s="25" t="s">
        <v>228</v>
      </c>
      <c r="H220" s="14" t="s">
        <v>260</v>
      </c>
      <c r="I220" s="28" t="str">
        <f t="shared" si="16"/>
        <v>`last_update_date`  Datetime COMMENT '更新时间',</v>
      </c>
    </row>
    <row r="221" spans="2:9" s="3" customFormat="1" ht="30" customHeight="1">
      <c r="B221" s="43">
        <v>38</v>
      </c>
      <c r="C221" s="14" t="s">
        <v>261</v>
      </c>
      <c r="D221" s="44" t="s">
        <v>222</v>
      </c>
      <c r="E221" s="25"/>
      <c r="F221" s="25"/>
      <c r="G221" s="25" t="s">
        <v>228</v>
      </c>
      <c r="H221" s="14" t="s">
        <v>262</v>
      </c>
      <c r="I221" s="28" t="str">
        <f t="shared" si="16"/>
        <v>`last_updated_by`  bigint(20) COMMENT '更新人',</v>
      </c>
    </row>
    <row r="222" spans="2:9" s="3" customFormat="1" ht="30" customHeight="1">
      <c r="B222" s="13">
        <v>39</v>
      </c>
      <c r="C222" s="14" t="s">
        <v>263</v>
      </c>
      <c r="D222" s="44" t="s">
        <v>222</v>
      </c>
      <c r="E222" s="25"/>
      <c r="F222" s="25"/>
      <c r="G222" s="25" t="s">
        <v>228</v>
      </c>
      <c r="H222" s="14" t="s">
        <v>264</v>
      </c>
      <c r="I222" s="28" t="str">
        <f t="shared" si="16"/>
        <v>`last_update_login`  bigint(20) COMMENT '最后登录人',</v>
      </c>
    </row>
    <row r="223" spans="2:9" s="3" customFormat="1" ht="30" customHeight="1">
      <c r="B223" s="43">
        <v>40</v>
      </c>
      <c r="C223" s="14" t="s">
        <v>265</v>
      </c>
      <c r="D223" s="19" t="s">
        <v>241</v>
      </c>
      <c r="E223" s="25"/>
      <c r="F223" s="25">
        <v>0</v>
      </c>
      <c r="G223" s="25" t="s">
        <v>228</v>
      </c>
      <c r="H223" s="14" t="s">
        <v>266</v>
      </c>
      <c r="I223" s="28" t="str">
        <f t="shared" si="16"/>
        <v>`delete_flag`  Int(10) COMMENT '删除标志:0-否-NO;1-是-YES',</v>
      </c>
    </row>
    <row r="224" spans="2:9" s="3" customFormat="1" ht="30" customHeight="1">
      <c r="B224" s="13">
        <v>41</v>
      </c>
      <c r="C224" s="14" t="s">
        <v>267</v>
      </c>
      <c r="D224" s="19" t="s">
        <v>241</v>
      </c>
      <c r="E224" s="25"/>
      <c r="F224" s="25">
        <v>1</v>
      </c>
      <c r="G224" s="25" t="s">
        <v>228</v>
      </c>
      <c r="H224" s="14" t="s">
        <v>268</v>
      </c>
      <c r="I224" s="28" t="str">
        <f t="shared" si="16"/>
        <v>`version_num`  Int(10) COMMENT '版本号',</v>
      </c>
    </row>
    <row r="225" spans="2:9" s="32" customFormat="1" ht="30" customHeight="1">
      <c r="B225" s="137"/>
      <c r="C225" s="138"/>
      <c r="D225" s="138"/>
      <c r="E225" s="138"/>
      <c r="F225" s="138"/>
      <c r="G225" s="138"/>
      <c r="H225" s="139"/>
      <c r="I225" s="19" t="str">
        <f>LOWER(CONCATENATE(IF(F184="Y",CONCATENATE(" Primary Key  (`",C184,"`)")," "),CONCATENATE(")ENGINE=INNODB AUTO_INCREMENT=9 DEFAULT CHARSET=utf8"," COMMENT='",MID(C180,FIND("|",C180)+1,LEN(C180)),"';")))</f>
        <v xml:space="preserve"> primary key  (`id`))engine=innodb auto_increment=9 default charset=utf8 comment='开票单';</v>
      </c>
    </row>
    <row r="226" spans="2:9" s="32" customFormat="1" ht="30" customHeight="1">
      <c r="B226" s="134" t="s">
        <v>269</v>
      </c>
      <c r="C226" s="14"/>
      <c r="D226" s="47"/>
      <c r="E226" s="48"/>
      <c r="F226" s="46"/>
      <c r="G226" s="46"/>
      <c r="H226" s="47"/>
      <c r="I226" s="57"/>
    </row>
    <row r="227" spans="2:9" s="32" customFormat="1" ht="30" customHeight="1">
      <c r="B227" s="135"/>
      <c r="C227" s="14"/>
      <c r="D227" s="48"/>
      <c r="E227" s="48"/>
      <c r="F227" s="48"/>
      <c r="G227" s="48"/>
      <c r="H227" s="48"/>
      <c r="I227" s="57"/>
    </row>
    <row r="228" spans="2:9" s="32" customFormat="1" ht="30" customHeight="1">
      <c r="B228" s="135"/>
      <c r="C228" s="14"/>
      <c r="D228" s="48"/>
      <c r="E228" s="48"/>
      <c r="F228" s="48"/>
      <c r="G228" s="48"/>
      <c r="H228" s="48"/>
      <c r="I228" s="57"/>
    </row>
    <row r="229" spans="2:9" s="32" customFormat="1" ht="30" customHeight="1">
      <c r="B229" s="136"/>
      <c r="C229" s="14"/>
      <c r="D229" s="48"/>
      <c r="E229" s="48"/>
      <c r="F229" s="48"/>
      <c r="G229" s="48"/>
      <c r="H229" s="48"/>
      <c r="I229" s="57"/>
    </row>
    <row r="230" spans="2:9" s="32" customFormat="1" ht="30" customHeight="1"/>
    <row r="231" spans="2:9" s="2" customFormat="1" ht="30" customHeight="1">
      <c r="B231" s="49" t="s">
        <v>25</v>
      </c>
      <c r="C231" s="39" t="s">
        <v>872</v>
      </c>
      <c r="D231" s="50"/>
      <c r="E231" s="50"/>
      <c r="F231" s="50"/>
      <c r="G231" s="50"/>
      <c r="H231" s="50"/>
      <c r="I231" s="51" t="s">
        <v>214</v>
      </c>
    </row>
    <row r="232" spans="2:9" s="2" customFormat="1" ht="30" customHeight="1">
      <c r="B232" s="51" t="s">
        <v>23</v>
      </c>
      <c r="C232" s="52" t="s">
        <v>215</v>
      </c>
      <c r="D232" s="51" t="s">
        <v>216</v>
      </c>
      <c r="E232" s="51" t="s">
        <v>217</v>
      </c>
      <c r="F232" s="51" t="s">
        <v>218</v>
      </c>
      <c r="G232" s="51" t="s">
        <v>219</v>
      </c>
      <c r="H232" s="52" t="s">
        <v>220</v>
      </c>
      <c r="I232" s="15" t="str">
        <f>LOWER(CONCATENATE("Create Table  `",MID(C231,1,FIND("|",C231)-1),"` ("))</f>
        <v>create table  `scm_dm_invoice_item` (</v>
      </c>
    </row>
    <row r="233" spans="2:9" s="2" customFormat="1" ht="30" customHeight="1">
      <c r="B233" s="13">
        <v>1</v>
      </c>
      <c r="C233" s="14" t="s">
        <v>221</v>
      </c>
      <c r="D233" s="15" t="s">
        <v>222</v>
      </c>
      <c r="E233" s="13">
        <v>0</v>
      </c>
      <c r="F233" s="13"/>
      <c r="G233" s="13" t="s">
        <v>223</v>
      </c>
      <c r="H233" s="14" t="s">
        <v>224</v>
      </c>
      <c r="I233" s="26" t="str">
        <f t="shared" ref="I233:I268" si="18">CONCATENATE("`",LOWER(PROPER(C233)),"`  ",D233,,CONCATENATE(IF(LEN(E233)&gt;0," DEFAULT ",""),IF(LEN(E233)&gt;0," '",""),E233,IF(LEN(E233)&gt;0,"'","")),IF(G233="N"," NOT NULL ",""),IF(F233="Y"," AUTO_INCREMENT ",""),IF(LEN(H233)&gt;0,CONCATENATE(" COMMENT '",H233,"'"),""),",")</f>
        <v>`tenant_p_id`  bigint(20) DEFAULT  '0' NOT NULL  COMMENT '关联组织ID，默认为0',</v>
      </c>
    </row>
    <row r="234" spans="2:9" s="2" customFormat="1" ht="30" customHeight="1">
      <c r="B234" s="13">
        <v>2</v>
      </c>
      <c r="C234" s="16" t="s">
        <v>225</v>
      </c>
      <c r="D234" s="15" t="s">
        <v>222</v>
      </c>
      <c r="E234" s="13"/>
      <c r="F234" s="13"/>
      <c r="G234" s="13" t="s">
        <v>223</v>
      </c>
      <c r="H234" s="16" t="s">
        <v>226</v>
      </c>
      <c r="I234" s="26" t="str">
        <f t="shared" si="18"/>
        <v>`tenant_id`  bigint(20) NOT NULL  COMMENT '组织ID',</v>
      </c>
    </row>
    <row r="235" spans="2:9" s="2" customFormat="1" ht="30" customHeight="1">
      <c r="B235" s="13">
        <v>3</v>
      </c>
      <c r="C235" s="14" t="s">
        <v>873</v>
      </c>
      <c r="D235" s="15" t="s">
        <v>222</v>
      </c>
      <c r="E235" s="13"/>
      <c r="F235" s="13"/>
      <c r="G235" s="13" t="s">
        <v>223</v>
      </c>
      <c r="H235" s="30" t="s">
        <v>841</v>
      </c>
      <c r="I235" s="26" t="str">
        <f t="shared" si="18"/>
        <v>`invoice_id`  bigint(20) NOT NULL  COMMENT '对账单Id;来源于scm_dm_statements_item.id',</v>
      </c>
    </row>
    <row r="236" spans="2:9" s="2" customFormat="1" ht="30" customHeight="1">
      <c r="B236" s="13">
        <v>4</v>
      </c>
      <c r="C236" s="16" t="s">
        <v>227</v>
      </c>
      <c r="D236" s="15" t="s">
        <v>222</v>
      </c>
      <c r="E236" s="13"/>
      <c r="F236" s="13" t="s">
        <v>228</v>
      </c>
      <c r="G236" s="13" t="s">
        <v>223</v>
      </c>
      <c r="H236" s="14" t="s">
        <v>505</v>
      </c>
      <c r="I236" s="26" t="str">
        <f t="shared" si="18"/>
        <v>`id`  bigint(20) NOT NULL  AUTO_INCREMENT  COMMENT '主键ID',</v>
      </c>
    </row>
    <row r="237" spans="2:9" s="2" customFormat="1" ht="30" customHeight="1">
      <c r="B237" s="13">
        <v>5</v>
      </c>
      <c r="C237" s="14" t="s">
        <v>802</v>
      </c>
      <c r="D237" s="19" t="s">
        <v>246</v>
      </c>
      <c r="E237" s="13"/>
      <c r="F237" s="13"/>
      <c r="G237" s="13" t="s">
        <v>223</v>
      </c>
      <c r="H237" s="30" t="s">
        <v>839</v>
      </c>
      <c r="I237" s="26" t="str">
        <f t="shared" si="18"/>
        <v>`statements_type`  Int(1) NOT NULL  COMMENT '对账明细单类型;1-收货单;2-退货单;3-费用单',</v>
      </c>
    </row>
    <row r="238" spans="2:9" s="3" customFormat="1" ht="30" customHeight="1">
      <c r="B238" s="13">
        <v>6</v>
      </c>
      <c r="C238" s="14" t="s">
        <v>421</v>
      </c>
      <c r="D238" s="19" t="s">
        <v>222</v>
      </c>
      <c r="E238" s="25"/>
      <c r="F238" s="25"/>
      <c r="G238" s="25" t="s">
        <v>223</v>
      </c>
      <c r="H238" s="14" t="s">
        <v>422</v>
      </c>
      <c r="I238" s="28" t="str">
        <f t="shared" si="18"/>
        <v>`soure_head_id`  bigint(20) NOT NULL  COMMENT '来源单主ID',</v>
      </c>
    </row>
    <row r="239" spans="2:9" s="3" customFormat="1" ht="30" customHeight="1">
      <c r="B239" s="13">
        <v>7</v>
      </c>
      <c r="C239" s="14" t="s">
        <v>503</v>
      </c>
      <c r="D239" s="19" t="s">
        <v>222</v>
      </c>
      <c r="E239" s="25"/>
      <c r="F239" s="25"/>
      <c r="G239" s="25" t="s">
        <v>223</v>
      </c>
      <c r="H239" s="14" t="s">
        <v>474</v>
      </c>
      <c r="I239" s="28" t="str">
        <f t="shared" si="18"/>
        <v>`soure_item_id`  bigint(20) NOT NULL  COMMENT '来源单明细ID',</v>
      </c>
    </row>
    <row r="240" spans="2:9" s="2" customFormat="1" ht="30" customHeight="1">
      <c r="B240" s="13">
        <v>8</v>
      </c>
      <c r="C240" s="14" t="s">
        <v>442</v>
      </c>
      <c r="D240" s="15" t="s">
        <v>222</v>
      </c>
      <c r="E240" s="13"/>
      <c r="F240" s="13"/>
      <c r="G240" s="13" t="s">
        <v>223</v>
      </c>
      <c r="H240" s="30" t="s">
        <v>443</v>
      </c>
      <c r="I240" s="26" t="str">
        <f t="shared" si="18"/>
        <v>`goods_id`  bigint(20) NOT NULL  COMMENT '料品id:来源于:scm_bas_goods.id',</v>
      </c>
    </row>
    <row r="241" spans="2:9" s="2" customFormat="1" ht="30" customHeight="1">
      <c r="B241" s="13">
        <v>9</v>
      </c>
      <c r="C241" s="14" t="s">
        <v>233</v>
      </c>
      <c r="D241" s="15" t="s">
        <v>231</v>
      </c>
      <c r="E241" s="13"/>
      <c r="F241" s="13"/>
      <c r="G241" s="13" t="s">
        <v>223</v>
      </c>
      <c r="H241" s="30" t="s">
        <v>444</v>
      </c>
      <c r="I241" s="26" t="str">
        <f t="shared" si="18"/>
        <v>`goods_erp_code`  Varchar(50) NOT NULL  COMMENT '冗余字段-料品ERP品号:来源于:scm_bas_goods.goods_erp_code',</v>
      </c>
    </row>
    <row r="242" spans="2:9" s="2" customFormat="1" ht="30" customHeight="1">
      <c r="B242" s="13">
        <v>10</v>
      </c>
      <c r="C242" s="14" t="s">
        <v>230</v>
      </c>
      <c r="D242" s="15" t="s">
        <v>231</v>
      </c>
      <c r="E242" s="13"/>
      <c r="F242" s="13"/>
      <c r="G242" s="13" t="s">
        <v>223</v>
      </c>
      <c r="H242" s="30" t="s">
        <v>445</v>
      </c>
      <c r="I242" s="26" t="str">
        <f t="shared" si="18"/>
        <v>`goods_code`  Varchar(50) NOT NULL  COMMENT '冗余字段-料品供应商品号:来源于:scm_bas_goods.goods_code',</v>
      </c>
    </row>
    <row r="243" spans="2:9" s="2" customFormat="1" ht="30" customHeight="1">
      <c r="B243" s="13">
        <v>11</v>
      </c>
      <c r="C243" s="14" t="s">
        <v>235</v>
      </c>
      <c r="D243" s="19" t="s">
        <v>236</v>
      </c>
      <c r="E243" s="13"/>
      <c r="F243" s="13"/>
      <c r="G243" s="13" t="s">
        <v>223</v>
      </c>
      <c r="H243" s="30" t="s">
        <v>446</v>
      </c>
      <c r="I243" s="26" t="str">
        <f t="shared" si="18"/>
        <v>`goods_name`  Varchar(100) NOT NULL  COMMENT '冗余字段-料品供应商品名:来源于:scm_bas_goods.goods_name',</v>
      </c>
    </row>
    <row r="244" spans="2:9" s="2" customFormat="1" ht="30" customHeight="1">
      <c r="B244" s="13">
        <v>12</v>
      </c>
      <c r="C244" s="14" t="s">
        <v>238</v>
      </c>
      <c r="D244" s="19" t="s">
        <v>236</v>
      </c>
      <c r="E244" s="13"/>
      <c r="F244" s="13"/>
      <c r="G244" s="13" t="s">
        <v>223</v>
      </c>
      <c r="H244" s="30" t="s">
        <v>447</v>
      </c>
      <c r="I244" s="26" t="str">
        <f t="shared" si="18"/>
        <v>`goods_model`  Varchar(100) NOT NULL  COMMENT '冗余字段-料品供应商品号:来源于:scm_bas_goods.goods_model',</v>
      </c>
    </row>
    <row r="245" spans="2:9" s="2" customFormat="1" ht="30" customHeight="1">
      <c r="B245" s="13">
        <v>13</v>
      </c>
      <c r="C245" s="14" t="s">
        <v>448</v>
      </c>
      <c r="D245" s="15" t="s">
        <v>222</v>
      </c>
      <c r="E245" s="13"/>
      <c r="F245" s="13"/>
      <c r="G245" s="13" t="s">
        <v>223</v>
      </c>
      <c r="H245" s="14" t="s">
        <v>449</v>
      </c>
      <c r="I245" s="26" t="str">
        <f t="shared" si="18"/>
        <v>`uom_id`  bigint(20) NOT NULL  COMMENT '计量单位ID;来源于scm_bas_uom.id',</v>
      </c>
    </row>
    <row r="246" spans="2:9" s="2" customFormat="1" ht="30" customHeight="1">
      <c r="B246" s="13">
        <v>14</v>
      </c>
      <c r="C246" s="14" t="s">
        <v>276</v>
      </c>
      <c r="D246" s="15" t="s">
        <v>231</v>
      </c>
      <c r="E246" s="13"/>
      <c r="F246" s="13"/>
      <c r="G246" s="13" t="s">
        <v>223</v>
      </c>
      <c r="H246" s="14" t="s">
        <v>450</v>
      </c>
      <c r="I246" s="26" t="str">
        <f t="shared" si="18"/>
        <v>`uom_name`  Varchar(50) NOT NULL  COMMENT '冗余字段-计量单位名称;来源于scm_bas_uom.uom_name',</v>
      </c>
    </row>
    <row r="247" spans="2:9" s="2" customFormat="1" ht="30" customHeight="1">
      <c r="B247" s="13">
        <v>15</v>
      </c>
      <c r="C247" s="14" t="s">
        <v>348</v>
      </c>
      <c r="D247" s="15" t="s">
        <v>222</v>
      </c>
      <c r="E247" s="13"/>
      <c r="F247" s="13"/>
      <c r="G247" s="13" t="s">
        <v>223</v>
      </c>
      <c r="H247" s="14" t="s">
        <v>728</v>
      </c>
      <c r="I247" s="26" t="str">
        <f t="shared" si="18"/>
        <v>`currency_id`  bigint(20) NOT NULL  COMMENT '币别ID;来源于scm_bas_currency.id',</v>
      </c>
    </row>
    <row r="248" spans="2:9" s="2" customFormat="1" ht="30" customHeight="1">
      <c r="B248" s="13">
        <v>16</v>
      </c>
      <c r="C248" s="14" t="s">
        <v>315</v>
      </c>
      <c r="D248" s="15" t="s">
        <v>231</v>
      </c>
      <c r="E248" s="13"/>
      <c r="F248" s="13"/>
      <c r="G248" s="13" t="s">
        <v>223</v>
      </c>
      <c r="H248" s="14" t="s">
        <v>454</v>
      </c>
      <c r="I248" s="26" t="str">
        <f t="shared" si="18"/>
        <v>`currency_name`  Varchar(50) NOT NULL  COMMENT '冗余字段-币别名称;来源于scm_bas_currency.currency_name',</v>
      </c>
    </row>
    <row r="249" spans="2:9" s="2" customFormat="1" ht="30" customHeight="1">
      <c r="B249" s="13">
        <v>17</v>
      </c>
      <c r="C249" s="14" t="s">
        <v>351</v>
      </c>
      <c r="D249" s="15" t="s">
        <v>222</v>
      </c>
      <c r="E249" s="13"/>
      <c r="F249" s="13"/>
      <c r="G249" s="13" t="s">
        <v>223</v>
      </c>
      <c r="H249" s="14" t="s">
        <v>874</v>
      </c>
      <c r="I249" s="26" t="str">
        <f t="shared" si="18"/>
        <v>`rate_id`  bigint(20) NOT NULL  COMMENT '税别ID;来源于scm_bas_rate.id',</v>
      </c>
    </row>
    <row r="250" spans="2:9" s="2" customFormat="1" ht="30" customHeight="1">
      <c r="B250" s="13">
        <v>18</v>
      </c>
      <c r="C250" s="14" t="s">
        <v>286</v>
      </c>
      <c r="D250" s="15" t="s">
        <v>231</v>
      </c>
      <c r="E250" s="13"/>
      <c r="F250" s="13"/>
      <c r="G250" s="13" t="s">
        <v>223</v>
      </c>
      <c r="H250" s="14" t="s">
        <v>353</v>
      </c>
      <c r="I250" s="26" t="str">
        <f t="shared" si="18"/>
        <v>`rate_name`  Varchar(50) NOT NULL  COMMENT '冗余字段-税率名称;来源于scm_bas_rate.rate_name',</v>
      </c>
    </row>
    <row r="251" spans="2:9" s="2" customFormat="1" ht="30" customHeight="1">
      <c r="B251" s="13">
        <v>19</v>
      </c>
      <c r="C251" s="14" t="s">
        <v>288</v>
      </c>
      <c r="D251" s="44" t="s">
        <v>354</v>
      </c>
      <c r="E251" s="13"/>
      <c r="F251" s="13"/>
      <c r="G251" s="13" t="s">
        <v>223</v>
      </c>
      <c r="H251" s="14" t="s">
        <v>452</v>
      </c>
      <c r="I251" s="26" t="str">
        <f t="shared" si="18"/>
        <v>`rate_val`  bigint(20,6) NOT NULL  COMMENT '冗余字段-税率名称;来源于scm_bas_rate.rate_val',</v>
      </c>
    </row>
    <row r="252" spans="2:9" s="2" customFormat="1" ht="30" customHeight="1">
      <c r="B252" s="13">
        <v>20</v>
      </c>
      <c r="C252" s="14" t="s">
        <v>348</v>
      </c>
      <c r="D252" s="15" t="s">
        <v>222</v>
      </c>
      <c r="E252" s="13"/>
      <c r="F252" s="13"/>
      <c r="G252" s="13" t="s">
        <v>223</v>
      </c>
      <c r="H252" s="14" t="s">
        <v>875</v>
      </c>
      <c r="I252" s="26" t="str">
        <f t="shared" si="18"/>
        <v>`currency_id`  bigint(20) NOT NULL  COMMENT '币率ID;来源于scm_bas_currency.id',</v>
      </c>
    </row>
    <row r="253" spans="2:9" s="2" customFormat="1" ht="30" customHeight="1">
      <c r="B253" s="13">
        <v>21</v>
      </c>
      <c r="C253" s="14" t="s">
        <v>315</v>
      </c>
      <c r="D253" s="15" t="s">
        <v>231</v>
      </c>
      <c r="E253" s="13"/>
      <c r="F253" s="13"/>
      <c r="G253" s="13" t="s">
        <v>223</v>
      </c>
      <c r="H253" s="14" t="s">
        <v>876</v>
      </c>
      <c r="I253" s="26" t="str">
        <f t="shared" si="18"/>
        <v>`currency_name`  Varchar(50) NOT NULL  COMMENT '冗余字段-币率名称;来源于scm_bas_currency.currency_name',</v>
      </c>
    </row>
    <row r="254" spans="2:9" s="2" customFormat="1" ht="30" customHeight="1">
      <c r="B254" s="13">
        <v>22</v>
      </c>
      <c r="C254" s="14" t="s">
        <v>521</v>
      </c>
      <c r="D254" s="44" t="s">
        <v>354</v>
      </c>
      <c r="E254" s="25"/>
      <c r="F254" s="25"/>
      <c r="G254" s="13" t="s">
        <v>223</v>
      </c>
      <c r="H254" s="14" t="s">
        <v>846</v>
      </c>
      <c r="I254" s="26" t="str">
        <f t="shared" si="18"/>
        <v>`gst_price`  bigint(20,6) NOT NULL  COMMENT '采购(我方)含税单价',</v>
      </c>
    </row>
    <row r="255" spans="2:9" s="2" customFormat="1" ht="30" customHeight="1">
      <c r="B255" s="13">
        <v>23</v>
      </c>
      <c r="C255" s="14" t="s">
        <v>798</v>
      </c>
      <c r="D255" s="44" t="s">
        <v>354</v>
      </c>
      <c r="E255" s="25"/>
      <c r="F255" s="25"/>
      <c r="G255" s="13" t="s">
        <v>223</v>
      </c>
      <c r="H255" s="14" t="s">
        <v>847</v>
      </c>
      <c r="I255" s="26" t="str">
        <f t="shared" si="18"/>
        <v>`gst_amount`  bigint(20,6) NOT NULL  COMMENT '采购(我方)含税金额',</v>
      </c>
    </row>
    <row r="256" spans="2:9" s="2" customFormat="1" ht="30" customHeight="1">
      <c r="B256" s="13">
        <v>24</v>
      </c>
      <c r="C256" s="14" t="s">
        <v>523</v>
      </c>
      <c r="D256" s="44" t="s">
        <v>354</v>
      </c>
      <c r="E256" s="25"/>
      <c r="F256" s="25"/>
      <c r="G256" s="13" t="s">
        <v>223</v>
      </c>
      <c r="H256" s="14" t="s">
        <v>848</v>
      </c>
      <c r="I256" s="26" t="str">
        <f t="shared" si="18"/>
        <v>`tax_price`  bigint(20,6) NOT NULL  COMMENT '供方含税单价',</v>
      </c>
    </row>
    <row r="257" spans="2:9" s="2" customFormat="1" ht="30" customHeight="1">
      <c r="B257" s="13">
        <v>25</v>
      </c>
      <c r="C257" s="14" t="s">
        <v>849</v>
      </c>
      <c r="D257" s="44" t="s">
        <v>354</v>
      </c>
      <c r="E257" s="25"/>
      <c r="F257" s="25"/>
      <c r="G257" s="13" t="s">
        <v>223</v>
      </c>
      <c r="H257" s="14" t="s">
        <v>850</v>
      </c>
      <c r="I257" s="26" t="str">
        <f t="shared" si="18"/>
        <v>`tax_amount`  bigint(20,6) NOT NULL  COMMENT '供方不含税金额',</v>
      </c>
    </row>
    <row r="258" spans="2:9" s="2" customFormat="1" ht="30" customHeight="1">
      <c r="B258" s="13">
        <v>26</v>
      </c>
      <c r="C258" s="14" t="s">
        <v>853</v>
      </c>
      <c r="D258" s="44" t="s">
        <v>354</v>
      </c>
      <c r="E258" s="13">
        <v>0</v>
      </c>
      <c r="F258" s="13"/>
      <c r="G258" s="13" t="s">
        <v>223</v>
      </c>
      <c r="H258" s="14" t="s">
        <v>819</v>
      </c>
      <c r="I258" s="26" t="str">
        <f t="shared" si="18"/>
        <v>`differ_price`  bigint(20,6) DEFAULT  '0' NOT NULL  COMMENT '异常金额',</v>
      </c>
    </row>
    <row r="259" spans="2:9" s="2" customFormat="1" ht="30" customHeight="1">
      <c r="B259" s="13">
        <v>27</v>
      </c>
      <c r="C259" s="14" t="s">
        <v>248</v>
      </c>
      <c r="D259" s="15" t="s">
        <v>249</v>
      </c>
      <c r="E259" s="13"/>
      <c r="F259" s="13"/>
      <c r="G259" s="13" t="s">
        <v>228</v>
      </c>
      <c r="H259" s="14" t="s">
        <v>28</v>
      </c>
      <c r="I259" s="26" t="str">
        <f t="shared" si="18"/>
        <v>`remark`  Varchar(500) COMMENT '备注',</v>
      </c>
    </row>
    <row r="260" spans="2:9" s="3" customFormat="1" ht="30" customHeight="1">
      <c r="B260" s="43">
        <v>8</v>
      </c>
      <c r="C260" s="14" t="s">
        <v>250</v>
      </c>
      <c r="D260" s="19" t="s">
        <v>236</v>
      </c>
      <c r="E260" s="25"/>
      <c r="F260" s="25"/>
      <c r="G260" s="25" t="s">
        <v>228</v>
      </c>
      <c r="H260" s="14" t="s">
        <v>251</v>
      </c>
      <c r="I260" s="28" t="str">
        <f t="shared" si="18"/>
        <v>`created_by_name`  Varchar(100) COMMENT '创建人名称',</v>
      </c>
    </row>
    <row r="261" spans="2:9" s="3" customFormat="1" ht="30" customHeight="1">
      <c r="B261" s="43">
        <v>8</v>
      </c>
      <c r="C261" s="14" t="s">
        <v>252</v>
      </c>
      <c r="D261" s="19" t="s">
        <v>236</v>
      </c>
      <c r="E261" s="25"/>
      <c r="F261" s="25"/>
      <c r="G261" s="25" t="s">
        <v>228</v>
      </c>
      <c r="H261" s="14" t="s">
        <v>253</v>
      </c>
      <c r="I261" s="28" t="str">
        <f t="shared" si="18"/>
        <v>`last_updated_by_name`  Varchar(100) COMMENT '更新人名称',</v>
      </c>
    </row>
    <row r="262" spans="2:9" s="2" customFormat="1" ht="30" customHeight="1">
      <c r="B262" s="13">
        <v>28</v>
      </c>
      <c r="C262" s="16" t="s">
        <v>254</v>
      </c>
      <c r="D262" s="15" t="s">
        <v>255</v>
      </c>
      <c r="E262" s="13"/>
      <c r="F262" s="13"/>
      <c r="G262" s="13" t="s">
        <v>228</v>
      </c>
      <c r="H262" s="16" t="s">
        <v>256</v>
      </c>
      <c r="I262" s="26" t="str">
        <f t="shared" si="18"/>
        <v>`creation_date`  Datetime COMMENT '创建时间',</v>
      </c>
    </row>
    <row r="263" spans="2:9" s="2" customFormat="1" ht="30" customHeight="1">
      <c r="B263" s="13">
        <v>29</v>
      </c>
      <c r="C263" s="16" t="s">
        <v>257</v>
      </c>
      <c r="D263" s="15" t="s">
        <v>222</v>
      </c>
      <c r="E263" s="13"/>
      <c r="F263" s="13"/>
      <c r="G263" s="13" t="s">
        <v>228</v>
      </c>
      <c r="H263" s="16" t="s">
        <v>258</v>
      </c>
      <c r="I263" s="26" t="str">
        <f t="shared" si="18"/>
        <v>`created_by`  bigint(20) COMMENT '创建人',</v>
      </c>
    </row>
    <row r="264" spans="2:9" s="2" customFormat="1" ht="30" customHeight="1">
      <c r="B264" s="13">
        <v>30</v>
      </c>
      <c r="C264" s="16" t="s">
        <v>259</v>
      </c>
      <c r="D264" s="15" t="s">
        <v>255</v>
      </c>
      <c r="E264" s="13"/>
      <c r="F264" s="13"/>
      <c r="G264" s="13" t="s">
        <v>228</v>
      </c>
      <c r="H264" s="16" t="s">
        <v>260</v>
      </c>
      <c r="I264" s="26" t="str">
        <f t="shared" si="18"/>
        <v>`last_update_date`  Datetime COMMENT '更新时间',</v>
      </c>
    </row>
    <row r="265" spans="2:9" s="2" customFormat="1" ht="30" customHeight="1">
      <c r="B265" s="13">
        <v>31</v>
      </c>
      <c r="C265" s="16" t="s">
        <v>261</v>
      </c>
      <c r="D265" s="15" t="s">
        <v>222</v>
      </c>
      <c r="E265" s="13"/>
      <c r="F265" s="13"/>
      <c r="G265" s="13" t="s">
        <v>228</v>
      </c>
      <c r="H265" s="16" t="s">
        <v>262</v>
      </c>
      <c r="I265" s="26" t="str">
        <f t="shared" si="18"/>
        <v>`last_updated_by`  bigint(20) COMMENT '更新人',</v>
      </c>
    </row>
    <row r="266" spans="2:9" s="2" customFormat="1" ht="30" customHeight="1">
      <c r="B266" s="13">
        <v>32</v>
      </c>
      <c r="C266" s="16" t="s">
        <v>263</v>
      </c>
      <c r="D266" s="15" t="s">
        <v>222</v>
      </c>
      <c r="E266" s="13"/>
      <c r="F266" s="13"/>
      <c r="G266" s="13" t="s">
        <v>228</v>
      </c>
      <c r="H266" s="16" t="s">
        <v>264</v>
      </c>
      <c r="I266" s="26" t="str">
        <f t="shared" si="18"/>
        <v>`last_update_login`  bigint(20) COMMENT '最后登录人',</v>
      </c>
    </row>
    <row r="267" spans="2:9" s="2" customFormat="1" ht="30" customHeight="1">
      <c r="B267" s="13">
        <v>33</v>
      </c>
      <c r="C267" s="16" t="s">
        <v>265</v>
      </c>
      <c r="D267" s="15" t="s">
        <v>241</v>
      </c>
      <c r="E267" s="13"/>
      <c r="F267" s="13">
        <v>0</v>
      </c>
      <c r="G267" s="13" t="s">
        <v>228</v>
      </c>
      <c r="H267" s="16" t="s">
        <v>266</v>
      </c>
      <c r="I267" s="26" t="str">
        <f t="shared" si="18"/>
        <v>`delete_flag`  Int(10) COMMENT '删除标志:0-否-NO;1-是-YES',</v>
      </c>
    </row>
    <row r="268" spans="2:9" s="2" customFormat="1" ht="30" customHeight="1">
      <c r="B268" s="13">
        <v>34</v>
      </c>
      <c r="C268" s="16" t="s">
        <v>267</v>
      </c>
      <c r="D268" s="15" t="s">
        <v>241</v>
      </c>
      <c r="E268" s="13"/>
      <c r="F268" s="13">
        <v>1</v>
      </c>
      <c r="G268" s="13" t="s">
        <v>228</v>
      </c>
      <c r="H268" s="16" t="s">
        <v>268</v>
      </c>
      <c r="I268" s="26" t="str">
        <f t="shared" si="18"/>
        <v>`version_num`  Int(10) COMMENT '版本号',</v>
      </c>
    </row>
    <row r="269" spans="2:9" s="34" customFormat="1" ht="30" customHeight="1">
      <c r="B269" s="143"/>
      <c r="C269" s="144"/>
      <c r="D269" s="144"/>
      <c r="E269" s="144"/>
      <c r="F269" s="144"/>
      <c r="G269" s="144"/>
      <c r="H269" s="145"/>
      <c r="I269" s="15" t="str">
        <f>LOWER(CONCATENATE(IF(F236="Y",CONCATENATE(" Primary Key  (`",C236,"`)")," "),CONCATENATE(")ENGINE=INNODB AUTO_INCREMENT=9 DEFAULT CHARSET=utf8"," COMMENT='",MID(C231,FIND("|",C231)+1,LEN(C231)),"';")))</f>
        <v xml:space="preserve"> primary key  (`id`))engine=innodb auto_increment=9 default charset=utf8 comment='开票单对账明细表';</v>
      </c>
    </row>
    <row r="270" spans="2:9" s="34" customFormat="1" ht="30" customHeight="1">
      <c r="B270" s="140" t="s">
        <v>269</v>
      </c>
      <c r="C270" s="16"/>
      <c r="D270" s="59"/>
      <c r="E270" s="60"/>
      <c r="F270" s="58"/>
      <c r="G270" s="58"/>
      <c r="H270" s="59"/>
      <c r="I270" s="61"/>
    </row>
    <row r="271" spans="2:9" s="34" customFormat="1" ht="30" customHeight="1">
      <c r="B271" s="141"/>
      <c r="C271" s="16"/>
      <c r="D271" s="60"/>
      <c r="E271" s="60"/>
      <c r="F271" s="60"/>
      <c r="G271" s="60"/>
      <c r="H271" s="60"/>
      <c r="I271" s="61"/>
    </row>
    <row r="272" spans="2:9" s="34" customFormat="1" ht="30" customHeight="1">
      <c r="B272" s="141"/>
      <c r="C272" s="16"/>
      <c r="D272" s="60"/>
      <c r="E272" s="60"/>
      <c r="F272" s="60"/>
      <c r="G272" s="60"/>
      <c r="H272" s="60"/>
      <c r="I272" s="61"/>
    </row>
    <row r="273" spans="2:9" s="34" customFormat="1" ht="30" customHeight="1">
      <c r="B273" s="142"/>
      <c r="C273" s="16"/>
      <c r="D273" s="60"/>
      <c r="E273" s="60"/>
      <c r="F273" s="60"/>
      <c r="G273" s="60"/>
      <c r="H273" s="60"/>
      <c r="I273" s="61"/>
    </row>
    <row r="274" spans="2:9" s="32" customFormat="1" ht="15.6"/>
    <row r="277" spans="2:9" s="2" customFormat="1" ht="30" customHeight="1">
      <c r="B277" s="49" t="s">
        <v>25</v>
      </c>
      <c r="C277" s="39" t="s">
        <v>877</v>
      </c>
      <c r="D277" s="50"/>
      <c r="E277" s="50"/>
      <c r="F277" s="50"/>
      <c r="G277" s="50"/>
      <c r="H277" s="50"/>
      <c r="I277" s="51" t="s">
        <v>214</v>
      </c>
    </row>
    <row r="278" spans="2:9" s="2" customFormat="1" ht="30" customHeight="1">
      <c r="B278" s="51" t="s">
        <v>23</v>
      </c>
      <c r="C278" s="52" t="s">
        <v>215</v>
      </c>
      <c r="D278" s="51" t="s">
        <v>216</v>
      </c>
      <c r="E278" s="51" t="s">
        <v>217</v>
      </c>
      <c r="F278" s="51" t="s">
        <v>218</v>
      </c>
      <c r="G278" s="51" t="s">
        <v>219</v>
      </c>
      <c r="H278" s="52" t="s">
        <v>220</v>
      </c>
      <c r="I278" s="15" t="str">
        <f>LOWER(CONCATENATE("Create Table  `",MID(C277,1,FIND("|",C277)-1),"` ("))</f>
        <v>create table  `scm_dm_invoice_bill` (</v>
      </c>
    </row>
    <row r="279" spans="2:9" s="2" customFormat="1" ht="30" customHeight="1">
      <c r="B279" s="13">
        <v>1</v>
      </c>
      <c r="C279" s="14" t="s">
        <v>221</v>
      </c>
      <c r="D279" s="15" t="s">
        <v>222</v>
      </c>
      <c r="E279" s="13">
        <v>0</v>
      </c>
      <c r="F279" s="13"/>
      <c r="G279" s="13" t="s">
        <v>223</v>
      </c>
      <c r="H279" s="14" t="s">
        <v>224</v>
      </c>
      <c r="I279" s="26" t="str">
        <f t="shared" ref="I279:I298" si="19">CONCATENATE("`",LOWER(PROPER(C279)),"`  ",D279,,CONCATENATE(IF(LEN(E279)&gt;0," DEFAULT ",""),IF(LEN(E279)&gt;0," '",""),E279,IF(LEN(E279)&gt;0,"'","")),IF(G279="N"," NOT NULL ",""),IF(F279="Y"," AUTO_INCREMENT ",""),IF(LEN(H279)&gt;0,CONCATENATE(" COMMENT '",H279,"'"),""),",")</f>
        <v>`tenant_p_id`  bigint(20) DEFAULT  '0' NOT NULL  COMMENT '关联组织ID，默认为0',</v>
      </c>
    </row>
    <row r="280" spans="2:9" s="2" customFormat="1" ht="30" customHeight="1">
      <c r="B280" s="13">
        <v>2</v>
      </c>
      <c r="C280" s="16" t="s">
        <v>225</v>
      </c>
      <c r="D280" s="15" t="s">
        <v>222</v>
      </c>
      <c r="E280" s="13"/>
      <c r="F280" s="13"/>
      <c r="G280" s="13" t="s">
        <v>223</v>
      </c>
      <c r="H280" s="16" t="s">
        <v>226</v>
      </c>
      <c r="I280" s="26" t="str">
        <f t="shared" si="19"/>
        <v>`tenant_id`  bigint(20) NOT NULL  COMMENT '组织ID',</v>
      </c>
    </row>
    <row r="281" spans="2:9" s="2" customFormat="1" ht="30" customHeight="1">
      <c r="B281" s="13">
        <v>3</v>
      </c>
      <c r="C281" s="14" t="s">
        <v>873</v>
      </c>
      <c r="D281" s="15" t="s">
        <v>222</v>
      </c>
      <c r="E281" s="13"/>
      <c r="F281" s="13"/>
      <c r="G281" s="13" t="s">
        <v>223</v>
      </c>
      <c r="H281" s="30" t="s">
        <v>841</v>
      </c>
      <c r="I281" s="26" t="str">
        <f t="shared" si="19"/>
        <v>`invoice_id`  bigint(20) NOT NULL  COMMENT '对账单Id;来源于scm_dm_statements_item.id',</v>
      </c>
    </row>
    <row r="282" spans="2:9" s="2" customFormat="1" ht="30" customHeight="1">
      <c r="B282" s="13">
        <v>4</v>
      </c>
      <c r="C282" s="16" t="s">
        <v>227</v>
      </c>
      <c r="D282" s="15" t="s">
        <v>222</v>
      </c>
      <c r="E282" s="13"/>
      <c r="F282" s="13" t="s">
        <v>228</v>
      </c>
      <c r="G282" s="13" t="s">
        <v>223</v>
      </c>
      <c r="H282" s="14" t="s">
        <v>505</v>
      </c>
      <c r="I282" s="26" t="str">
        <f t="shared" si="19"/>
        <v>`id`  bigint(20) NOT NULL  AUTO_INCREMENT  COMMENT '主键ID',</v>
      </c>
    </row>
    <row r="283" spans="2:9" s="2" customFormat="1" ht="30" customHeight="1">
      <c r="B283" s="13">
        <v>5</v>
      </c>
      <c r="C283" s="14" t="s">
        <v>878</v>
      </c>
      <c r="D283" s="19" t="s">
        <v>246</v>
      </c>
      <c r="E283" s="13"/>
      <c r="F283" s="13"/>
      <c r="G283" s="13" t="s">
        <v>223</v>
      </c>
      <c r="H283" s="30" t="s">
        <v>879</v>
      </c>
      <c r="I283" s="26" t="str">
        <f t="shared" si="19"/>
        <v>`invoice_bill_stat`  Int(1) NOT NULL  COMMENT '发票状态;1-已开票;2-退回重开;3-收票',</v>
      </c>
    </row>
    <row r="284" spans="2:9" s="2" customFormat="1" ht="30" customHeight="1">
      <c r="B284" s="13">
        <v>6</v>
      </c>
      <c r="C284" s="14" t="s">
        <v>880</v>
      </c>
      <c r="D284" s="19" t="s">
        <v>231</v>
      </c>
      <c r="E284" s="13"/>
      <c r="F284" s="13"/>
      <c r="G284" s="13" t="s">
        <v>223</v>
      </c>
      <c r="H284" s="30" t="s">
        <v>881</v>
      </c>
      <c r="I284" s="26" t="str">
        <f t="shared" si="19"/>
        <v>`bill_code`  Varchar(50) NOT NULL  COMMENT '发票号码',</v>
      </c>
    </row>
    <row r="285" spans="2:9" s="2" customFormat="1" ht="30" customHeight="1">
      <c r="B285" s="13">
        <v>7</v>
      </c>
      <c r="C285" s="14" t="s">
        <v>798</v>
      </c>
      <c r="D285" s="15" t="s">
        <v>231</v>
      </c>
      <c r="E285" s="13"/>
      <c r="F285" s="13"/>
      <c r="G285" s="13" t="s">
        <v>223</v>
      </c>
      <c r="H285" s="30" t="s">
        <v>882</v>
      </c>
      <c r="I285" s="26" t="str">
        <f t="shared" si="19"/>
        <v>`gst_amount`  Varchar(50) NOT NULL  COMMENT '发票含税金额',</v>
      </c>
    </row>
    <row r="286" spans="2:9" s="2" customFormat="1" ht="30" customHeight="1">
      <c r="B286" s="13">
        <v>8</v>
      </c>
      <c r="C286" s="14" t="s">
        <v>849</v>
      </c>
      <c r="D286" s="19" t="s">
        <v>236</v>
      </c>
      <c r="E286" s="13"/>
      <c r="F286" s="13"/>
      <c r="G286" s="13" t="s">
        <v>223</v>
      </c>
      <c r="H286" s="30" t="s">
        <v>883</v>
      </c>
      <c r="I286" s="26" t="str">
        <f t="shared" si="19"/>
        <v>`tax_amount`  Varchar(100) NOT NULL  COMMENT '发票税额',</v>
      </c>
    </row>
    <row r="287" spans="2:9" s="2" customFormat="1" ht="30" customHeight="1">
      <c r="B287" s="13">
        <v>9</v>
      </c>
      <c r="C287" s="14" t="s">
        <v>884</v>
      </c>
      <c r="D287" s="15" t="s">
        <v>255</v>
      </c>
      <c r="E287" s="13"/>
      <c r="F287" s="13"/>
      <c r="G287" s="13" t="s">
        <v>223</v>
      </c>
      <c r="H287" s="30" t="s">
        <v>863</v>
      </c>
      <c r="I287" s="26" t="str">
        <f t="shared" si="19"/>
        <v>`opener_date`  Datetime NOT NULL  COMMENT '开票日期',</v>
      </c>
    </row>
    <row r="288" spans="2:9" s="2" customFormat="1" ht="30" customHeight="1">
      <c r="B288" s="13">
        <v>10</v>
      </c>
      <c r="C288" s="14" t="s">
        <v>885</v>
      </c>
      <c r="D288" s="15" t="s">
        <v>255</v>
      </c>
      <c r="E288" s="13"/>
      <c r="F288" s="13"/>
      <c r="G288" s="13" t="s">
        <v>223</v>
      </c>
      <c r="H288" s="30" t="s">
        <v>865</v>
      </c>
      <c r="I288" s="26" t="str">
        <f t="shared" si="19"/>
        <v>`receive_date`  Datetime NOT NULL  COMMENT '收票日期',</v>
      </c>
    </row>
    <row r="289" spans="2:9" s="2" customFormat="1" ht="30" customHeight="1">
      <c r="B289" s="13">
        <v>11</v>
      </c>
      <c r="C289" s="14" t="s">
        <v>248</v>
      </c>
      <c r="D289" s="15" t="s">
        <v>249</v>
      </c>
      <c r="E289" s="13"/>
      <c r="F289" s="13"/>
      <c r="G289" s="13" t="s">
        <v>228</v>
      </c>
      <c r="H289" s="14" t="s">
        <v>28</v>
      </c>
      <c r="I289" s="26" t="str">
        <f t="shared" si="19"/>
        <v>`remark`  Varchar(500) COMMENT '备注',</v>
      </c>
    </row>
    <row r="290" spans="2:9" s="3" customFormat="1" ht="30" customHeight="1">
      <c r="B290" s="13">
        <v>12</v>
      </c>
      <c r="C290" s="14" t="s">
        <v>250</v>
      </c>
      <c r="D290" s="19" t="s">
        <v>236</v>
      </c>
      <c r="E290" s="25"/>
      <c r="F290" s="25"/>
      <c r="G290" s="25" t="s">
        <v>228</v>
      </c>
      <c r="H290" s="14" t="s">
        <v>251</v>
      </c>
      <c r="I290" s="28" t="str">
        <f t="shared" si="19"/>
        <v>`created_by_name`  Varchar(100) COMMENT '创建人名称',</v>
      </c>
    </row>
    <row r="291" spans="2:9" s="3" customFormat="1" ht="30" customHeight="1">
      <c r="B291" s="13">
        <v>13</v>
      </c>
      <c r="C291" s="14" t="s">
        <v>252</v>
      </c>
      <c r="D291" s="19" t="s">
        <v>236</v>
      </c>
      <c r="E291" s="25"/>
      <c r="F291" s="25"/>
      <c r="G291" s="25" t="s">
        <v>228</v>
      </c>
      <c r="H291" s="14" t="s">
        <v>253</v>
      </c>
      <c r="I291" s="28" t="str">
        <f t="shared" si="19"/>
        <v>`last_updated_by_name`  Varchar(100) COMMENT '更新人名称',</v>
      </c>
    </row>
    <row r="292" spans="2:9" s="2" customFormat="1" ht="30" customHeight="1">
      <c r="B292" s="13">
        <v>14</v>
      </c>
      <c r="C292" s="16" t="s">
        <v>254</v>
      </c>
      <c r="D292" s="15" t="s">
        <v>255</v>
      </c>
      <c r="E292" s="13"/>
      <c r="F292" s="13"/>
      <c r="G292" s="13" t="s">
        <v>228</v>
      </c>
      <c r="H292" s="16" t="s">
        <v>256</v>
      </c>
      <c r="I292" s="26" t="str">
        <f t="shared" si="19"/>
        <v>`creation_date`  Datetime COMMENT '创建时间',</v>
      </c>
    </row>
    <row r="293" spans="2:9" s="2" customFormat="1" ht="30" customHeight="1">
      <c r="B293" s="13">
        <v>15</v>
      </c>
      <c r="C293" s="16" t="s">
        <v>257</v>
      </c>
      <c r="D293" s="15" t="s">
        <v>222</v>
      </c>
      <c r="E293" s="13"/>
      <c r="F293" s="13"/>
      <c r="G293" s="13" t="s">
        <v>228</v>
      </c>
      <c r="H293" s="16" t="s">
        <v>258</v>
      </c>
      <c r="I293" s="26" t="str">
        <f t="shared" si="19"/>
        <v>`created_by`  bigint(20) COMMENT '创建人',</v>
      </c>
    </row>
    <row r="294" spans="2:9" s="2" customFormat="1" ht="30" customHeight="1">
      <c r="B294" s="13">
        <v>16</v>
      </c>
      <c r="C294" s="16" t="s">
        <v>259</v>
      </c>
      <c r="D294" s="15" t="s">
        <v>255</v>
      </c>
      <c r="E294" s="13"/>
      <c r="F294" s="13"/>
      <c r="G294" s="13" t="s">
        <v>228</v>
      </c>
      <c r="H294" s="16" t="s">
        <v>260</v>
      </c>
      <c r="I294" s="26" t="str">
        <f t="shared" si="19"/>
        <v>`last_update_date`  Datetime COMMENT '更新时间',</v>
      </c>
    </row>
    <row r="295" spans="2:9" s="2" customFormat="1" ht="30" customHeight="1">
      <c r="B295" s="13">
        <v>17</v>
      </c>
      <c r="C295" s="16" t="s">
        <v>261</v>
      </c>
      <c r="D295" s="15" t="s">
        <v>222</v>
      </c>
      <c r="E295" s="13"/>
      <c r="F295" s="13"/>
      <c r="G295" s="13" t="s">
        <v>228</v>
      </c>
      <c r="H295" s="16" t="s">
        <v>262</v>
      </c>
      <c r="I295" s="26" t="str">
        <f t="shared" si="19"/>
        <v>`last_updated_by`  bigint(20) COMMENT '更新人',</v>
      </c>
    </row>
    <row r="296" spans="2:9" s="2" customFormat="1" ht="30" customHeight="1">
      <c r="B296" s="13">
        <v>18</v>
      </c>
      <c r="C296" s="16" t="s">
        <v>263</v>
      </c>
      <c r="D296" s="15" t="s">
        <v>222</v>
      </c>
      <c r="E296" s="13"/>
      <c r="F296" s="13"/>
      <c r="G296" s="13" t="s">
        <v>228</v>
      </c>
      <c r="H296" s="16" t="s">
        <v>264</v>
      </c>
      <c r="I296" s="26" t="str">
        <f t="shared" si="19"/>
        <v>`last_update_login`  bigint(20) COMMENT '最后登录人',</v>
      </c>
    </row>
    <row r="297" spans="2:9" s="2" customFormat="1" ht="30" customHeight="1">
      <c r="B297" s="13">
        <v>19</v>
      </c>
      <c r="C297" s="16" t="s">
        <v>265</v>
      </c>
      <c r="D297" s="15" t="s">
        <v>241</v>
      </c>
      <c r="E297" s="13"/>
      <c r="F297" s="13">
        <v>0</v>
      </c>
      <c r="G297" s="13" t="s">
        <v>228</v>
      </c>
      <c r="H297" s="16" t="s">
        <v>266</v>
      </c>
      <c r="I297" s="26" t="str">
        <f t="shared" si="19"/>
        <v>`delete_flag`  Int(10) COMMENT '删除标志:0-否-NO;1-是-YES',</v>
      </c>
    </row>
    <row r="298" spans="2:9" s="2" customFormat="1" ht="30" customHeight="1">
      <c r="B298" s="13">
        <v>20</v>
      </c>
      <c r="C298" s="16" t="s">
        <v>267</v>
      </c>
      <c r="D298" s="15" t="s">
        <v>241</v>
      </c>
      <c r="E298" s="13"/>
      <c r="F298" s="13">
        <v>1</v>
      </c>
      <c r="G298" s="13" t="s">
        <v>228</v>
      </c>
      <c r="H298" s="16" t="s">
        <v>268</v>
      </c>
      <c r="I298" s="26" t="str">
        <f t="shared" si="19"/>
        <v>`version_num`  Int(10) COMMENT '版本号',</v>
      </c>
    </row>
    <row r="299" spans="2:9" s="34" customFormat="1" ht="30" customHeight="1">
      <c r="B299" s="143"/>
      <c r="C299" s="144"/>
      <c r="D299" s="144"/>
      <c r="E299" s="144"/>
      <c r="F299" s="144"/>
      <c r="G299" s="144"/>
      <c r="H299" s="145"/>
      <c r="I299" s="15" t="str">
        <f>LOWER(CONCATENATE(IF(F282="Y",CONCATENATE(" Primary Key  (`",C282,"`)")," "),CONCATENATE(")ENGINE=INNODB AUTO_INCREMENT=9 DEFAULT CHARSET=utf8"," COMMENT='",MID(C277,FIND("|",C277)+1,LEN(C277)),"';")))</f>
        <v xml:space="preserve"> primary key  (`id`))engine=innodb auto_increment=9 default charset=utf8 comment='开票单发票明细';</v>
      </c>
    </row>
    <row r="300" spans="2:9" s="34" customFormat="1" ht="30" customHeight="1">
      <c r="B300" s="140" t="s">
        <v>269</v>
      </c>
      <c r="C300" s="16"/>
      <c r="D300" s="59"/>
      <c r="E300" s="60"/>
      <c r="F300" s="58"/>
      <c r="G300" s="58"/>
      <c r="H300" s="59"/>
      <c r="I300" s="61"/>
    </row>
    <row r="301" spans="2:9" s="34" customFormat="1" ht="30" customHeight="1">
      <c r="B301" s="141"/>
      <c r="C301" s="16"/>
      <c r="D301" s="60"/>
      <c r="E301" s="60"/>
      <c r="F301" s="60"/>
      <c r="G301" s="60"/>
      <c r="H301" s="60"/>
      <c r="I301" s="61"/>
    </row>
    <row r="302" spans="2:9" s="34" customFormat="1" ht="30" customHeight="1">
      <c r="B302" s="141"/>
      <c r="C302" s="16"/>
      <c r="D302" s="60"/>
      <c r="E302" s="60"/>
      <c r="F302" s="60"/>
      <c r="G302" s="60"/>
      <c r="H302" s="60"/>
      <c r="I302" s="61"/>
    </row>
    <row r="303" spans="2:9" s="34" customFormat="1" ht="30" customHeight="1">
      <c r="B303" s="142"/>
      <c r="C303" s="16"/>
      <c r="D303" s="60"/>
      <c r="E303" s="60"/>
      <c r="F303" s="60"/>
      <c r="G303" s="60"/>
      <c r="H303" s="60"/>
      <c r="I303" s="61"/>
    </row>
    <row r="304" spans="2:9" s="32" customFormat="1" ht="15.6"/>
  </sheetData>
  <sheetProtection formatCells="0" formatColumns="0" formatRows="0" insertColumns="0" insertRows="0" insertHyperlinks="0" deleteColumns="0" deleteRows="0" sort="0" autoFilter="0" pivotTables="0"/>
  <mergeCells count="14">
    <mergeCell ref="B38:H38"/>
    <mergeCell ref="B68:H68"/>
    <mergeCell ref="B123:H123"/>
    <mergeCell ref="B170:H170"/>
    <mergeCell ref="B225:H225"/>
    <mergeCell ref="B300:B303"/>
    <mergeCell ref="B269:H269"/>
    <mergeCell ref="B299:H299"/>
    <mergeCell ref="B39:B42"/>
    <mergeCell ref="B69:B72"/>
    <mergeCell ref="B124:B127"/>
    <mergeCell ref="B171:B174"/>
    <mergeCell ref="B226:B229"/>
    <mergeCell ref="B270:B273"/>
  </mergeCells>
  <phoneticPr fontId="30" type="noConversion"/>
  <hyperlinks>
    <hyperlink ref="A1" location="目录!A1" display="返回目录"/>
  </hyperlink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showGridLines="0" topLeftCell="A134" zoomScale="88" zoomScaleNormal="88" workbookViewId="0">
      <selection activeCell="C94" sqref="C94"/>
    </sheetView>
  </sheetViews>
  <sheetFormatPr defaultColWidth="9" defaultRowHeight="12"/>
  <cols>
    <col min="1" max="1" width="3.77734375" style="4" customWidth="1"/>
    <col min="2" max="2" width="19.44140625" style="4" customWidth="1"/>
    <col min="3" max="3" width="28.77734375" style="4" customWidth="1"/>
    <col min="4" max="4" width="16.44140625" style="4" customWidth="1"/>
    <col min="5" max="6" width="6.77734375" style="4" customWidth="1"/>
    <col min="7" max="7" width="8.44140625" style="4" customWidth="1"/>
    <col min="8" max="8" width="47.44140625" style="4" customWidth="1"/>
    <col min="9" max="9" width="94.6640625" style="4" customWidth="1"/>
    <col min="10" max="16384" width="9" style="4"/>
  </cols>
  <sheetData>
    <row r="1" spans="1:9" ht="30" customHeight="1">
      <c r="A1" s="5" t="s">
        <v>3</v>
      </c>
    </row>
    <row r="2" spans="1:9" ht="30" customHeight="1"/>
    <row r="3" spans="1:9" ht="30" customHeight="1">
      <c r="A3" s="6" t="s">
        <v>886</v>
      </c>
      <c r="B3" s="7"/>
      <c r="C3" s="7"/>
      <c r="D3" s="7"/>
      <c r="E3" s="7"/>
      <c r="F3" s="7"/>
      <c r="G3" s="7"/>
      <c r="H3" s="7"/>
      <c r="I3" s="7"/>
    </row>
    <row r="4" spans="1:9" ht="30" customHeight="1"/>
    <row r="5" spans="1:9" s="1" customFormat="1" ht="30" customHeight="1">
      <c r="B5" s="8" t="s">
        <v>25</v>
      </c>
      <c r="C5" s="9" t="s">
        <v>887</v>
      </c>
      <c r="D5" s="10"/>
      <c r="E5" s="10"/>
      <c r="F5" s="10"/>
      <c r="G5" s="10"/>
      <c r="H5" s="10"/>
      <c r="I5" s="11" t="s">
        <v>214</v>
      </c>
    </row>
    <row r="6" spans="1:9" s="1" customFormat="1" ht="30" customHeight="1">
      <c r="B6" s="11" t="s">
        <v>23</v>
      </c>
      <c r="C6" s="12" t="s">
        <v>215</v>
      </c>
      <c r="D6" s="11" t="s">
        <v>216</v>
      </c>
      <c r="E6" s="11" t="s">
        <v>217</v>
      </c>
      <c r="F6" s="11" t="s">
        <v>218</v>
      </c>
      <c r="G6" s="11" t="s">
        <v>219</v>
      </c>
      <c r="H6" s="12" t="s">
        <v>220</v>
      </c>
      <c r="I6" s="18" t="str">
        <f>LOWER(CONCATENATE("Create Table  `",MID(C5,1,FIND("|",C5)-1),"` ("))</f>
        <v>create table  `scm_ach_conf` (</v>
      </c>
    </row>
    <row r="7" spans="1:9" s="2" customFormat="1" ht="30" customHeight="1">
      <c r="B7" s="13">
        <v>1</v>
      </c>
      <c r="C7" s="14" t="s">
        <v>221</v>
      </c>
      <c r="D7" s="15" t="s">
        <v>222</v>
      </c>
      <c r="E7" s="13">
        <v>0</v>
      </c>
      <c r="F7" s="13"/>
      <c r="G7" s="13" t="s">
        <v>223</v>
      </c>
      <c r="H7" s="14" t="s">
        <v>224</v>
      </c>
      <c r="I7" s="26" t="str">
        <f t="shared" ref="I7:I24" si="0">CONCATENATE("`",LOWER(PROPER(C7)),"`  ",D7,,CONCATENATE(IF(LEN(E7)&gt;0," DEFAULT ",""),IF(LEN(E7)&gt;0," '",""),E7,IF(LEN(E7)&gt;0,"'","")),IF(G7="N"," NOT NULL ",""),IF(F7="Y"," AUTO_INCREMENT ",""),IF(LEN(H7)&gt;0,CONCATENATE(" COMMENT '",H7,"'"),""),",")</f>
        <v>`tenant_p_id`  bigint(20) DEFAULT  '0' NOT NULL  COMMENT '关联组织ID，默认为0',</v>
      </c>
    </row>
    <row r="8" spans="1:9" s="2" customFormat="1" ht="30" customHeight="1">
      <c r="B8" s="13">
        <v>2</v>
      </c>
      <c r="C8" s="16" t="s">
        <v>225</v>
      </c>
      <c r="D8" s="15" t="s">
        <v>222</v>
      </c>
      <c r="E8" s="13"/>
      <c r="F8" s="13"/>
      <c r="G8" s="13" t="s">
        <v>223</v>
      </c>
      <c r="H8" s="16" t="s">
        <v>226</v>
      </c>
      <c r="I8" s="26" t="str">
        <f t="shared" si="0"/>
        <v>`tenant_id`  bigint(20) NOT NULL  COMMENT '组织ID',</v>
      </c>
    </row>
    <row r="9" spans="1:9" s="1" customFormat="1" ht="30" customHeight="1">
      <c r="B9" s="13">
        <v>3</v>
      </c>
      <c r="C9" s="17" t="s">
        <v>227</v>
      </c>
      <c r="D9" s="18" t="s">
        <v>222</v>
      </c>
      <c r="E9" s="24"/>
      <c r="F9" s="24" t="s">
        <v>228</v>
      </c>
      <c r="G9" s="24" t="s">
        <v>223</v>
      </c>
      <c r="H9" s="17" t="s">
        <v>505</v>
      </c>
      <c r="I9" s="27" t="str">
        <f t="shared" si="0"/>
        <v>`id`  bigint(20) NOT NULL  AUTO_INCREMENT  COMMENT '主键ID',</v>
      </c>
    </row>
    <row r="10" spans="1:9" s="2" customFormat="1" ht="30" customHeight="1">
      <c r="B10" s="13">
        <v>4</v>
      </c>
      <c r="C10" s="14" t="s">
        <v>430</v>
      </c>
      <c r="D10" s="15" t="s">
        <v>222</v>
      </c>
      <c r="E10" s="13"/>
      <c r="F10" s="13"/>
      <c r="G10" s="13" t="s">
        <v>223</v>
      </c>
      <c r="H10" s="30" t="s">
        <v>888</v>
      </c>
      <c r="I10" s="26" t="str">
        <f t="shared" si="0"/>
        <v>`p_id`  bigint(20) NOT NULL  COMMENT '上级ID',</v>
      </c>
    </row>
    <row r="11" spans="1:9" s="1" customFormat="1" ht="30" customHeight="1">
      <c r="B11" s="13">
        <v>8</v>
      </c>
      <c r="C11" s="17" t="s">
        <v>889</v>
      </c>
      <c r="D11" s="18" t="s">
        <v>231</v>
      </c>
      <c r="E11" s="24"/>
      <c r="F11" s="24"/>
      <c r="G11" s="24" t="s">
        <v>223</v>
      </c>
      <c r="H11" s="31" t="s">
        <v>890</v>
      </c>
      <c r="I11" s="27" t="str">
        <f t="shared" si="0"/>
        <v>`conf_code`  Varchar(50) NOT NULL  COMMENT '参数编码',</v>
      </c>
    </row>
    <row r="12" spans="1:9" s="1" customFormat="1" ht="30" customHeight="1">
      <c r="B12" s="13">
        <v>9</v>
      </c>
      <c r="C12" s="17" t="s">
        <v>891</v>
      </c>
      <c r="D12" s="18" t="s">
        <v>231</v>
      </c>
      <c r="E12" s="24"/>
      <c r="F12" s="24"/>
      <c r="G12" s="24" t="s">
        <v>223</v>
      </c>
      <c r="H12" s="31" t="s">
        <v>892</v>
      </c>
      <c r="I12" s="27" t="str">
        <f t="shared" si="0"/>
        <v>`conf_name`  Varchar(50) NOT NULL  COMMENT '参数名称',</v>
      </c>
    </row>
    <row r="13" spans="1:9" s="1" customFormat="1" ht="30" customHeight="1">
      <c r="B13" s="13">
        <v>10</v>
      </c>
      <c r="C13" s="17" t="s">
        <v>508</v>
      </c>
      <c r="D13" s="18" t="s">
        <v>236</v>
      </c>
      <c r="E13" s="24"/>
      <c r="F13" s="24"/>
      <c r="G13" s="24" t="s">
        <v>223</v>
      </c>
      <c r="H13" s="31" t="s">
        <v>893</v>
      </c>
      <c r="I13" s="27" t="str">
        <f t="shared" si="0"/>
        <v>`conf_value`  Varchar(100) NOT NULL  COMMENT '参数值',</v>
      </c>
    </row>
    <row r="14" spans="1:9" s="1" customFormat="1" ht="30" customHeight="1">
      <c r="B14" s="13">
        <v>11</v>
      </c>
      <c r="C14" s="17" t="s">
        <v>245</v>
      </c>
      <c r="D14" s="18" t="s">
        <v>246</v>
      </c>
      <c r="E14" s="24">
        <v>1</v>
      </c>
      <c r="F14" s="24"/>
      <c r="G14" s="24" t="s">
        <v>223</v>
      </c>
      <c r="H14" s="17" t="s">
        <v>247</v>
      </c>
      <c r="I14" s="27" t="str">
        <f t="shared" si="0"/>
        <v>`is_valid`  Int(1) DEFAULT  '1' NOT NULL  COMMENT '是否有效:0-禁用-DISABLE;1-启用-NORMAL',</v>
      </c>
    </row>
    <row r="15" spans="1:9" s="1" customFormat="1" ht="30" customHeight="1">
      <c r="B15" s="13">
        <v>12</v>
      </c>
      <c r="C15" s="17" t="s">
        <v>248</v>
      </c>
      <c r="D15" s="18" t="s">
        <v>249</v>
      </c>
      <c r="E15" s="24"/>
      <c r="F15" s="24"/>
      <c r="G15" s="24" t="s">
        <v>228</v>
      </c>
      <c r="H15" s="17" t="s">
        <v>28</v>
      </c>
      <c r="I15" s="27" t="str">
        <f t="shared" si="0"/>
        <v>`remark`  Varchar(500) COMMENT '备注',</v>
      </c>
    </row>
    <row r="16" spans="1:9" s="3" customFormat="1" ht="30" customHeight="1">
      <c r="B16" s="13">
        <v>13</v>
      </c>
      <c r="C16" s="14" t="s">
        <v>250</v>
      </c>
      <c r="D16" s="19" t="s">
        <v>236</v>
      </c>
      <c r="E16" s="25"/>
      <c r="F16" s="25"/>
      <c r="G16" s="25" t="s">
        <v>228</v>
      </c>
      <c r="H16" s="14" t="s">
        <v>251</v>
      </c>
      <c r="I16" s="28" t="str">
        <f t="shared" si="0"/>
        <v>`created_by_name`  Varchar(100) COMMENT '创建人名称',</v>
      </c>
    </row>
    <row r="17" spans="2:9" s="3" customFormat="1" ht="30" customHeight="1">
      <c r="B17" s="13">
        <v>14</v>
      </c>
      <c r="C17" s="14" t="s">
        <v>252</v>
      </c>
      <c r="D17" s="19" t="s">
        <v>236</v>
      </c>
      <c r="E17" s="25"/>
      <c r="F17" s="25"/>
      <c r="G17" s="25" t="s">
        <v>228</v>
      </c>
      <c r="H17" s="14" t="s">
        <v>253</v>
      </c>
      <c r="I17" s="28" t="str">
        <f t="shared" si="0"/>
        <v>`last_updated_by_name`  Varchar(100) COMMENT '更新人名称',</v>
      </c>
    </row>
    <row r="18" spans="2:9" s="1" customFormat="1" ht="30" customHeight="1">
      <c r="B18" s="13">
        <v>15</v>
      </c>
      <c r="C18" s="17" t="s">
        <v>254</v>
      </c>
      <c r="D18" s="18" t="s">
        <v>255</v>
      </c>
      <c r="E18" s="24"/>
      <c r="F18" s="24"/>
      <c r="G18" s="24" t="s">
        <v>228</v>
      </c>
      <c r="H18" s="17" t="s">
        <v>256</v>
      </c>
      <c r="I18" s="27" t="str">
        <f t="shared" si="0"/>
        <v>`creation_date`  Datetime COMMENT '创建时间',</v>
      </c>
    </row>
    <row r="19" spans="2:9" s="1" customFormat="1" ht="30" customHeight="1">
      <c r="B19" s="13">
        <v>16</v>
      </c>
      <c r="C19" s="17" t="s">
        <v>257</v>
      </c>
      <c r="D19" s="20" t="s">
        <v>222</v>
      </c>
      <c r="E19" s="24"/>
      <c r="F19" s="24"/>
      <c r="G19" s="24" t="s">
        <v>228</v>
      </c>
      <c r="H19" s="17" t="s">
        <v>258</v>
      </c>
      <c r="I19" s="27" t="str">
        <f t="shared" si="0"/>
        <v>`created_by`  bigint(20) COMMENT '创建人',</v>
      </c>
    </row>
    <row r="20" spans="2:9" s="1" customFormat="1" ht="30" customHeight="1">
      <c r="B20" s="13">
        <v>17</v>
      </c>
      <c r="C20" s="17" t="s">
        <v>259</v>
      </c>
      <c r="D20" s="18" t="s">
        <v>255</v>
      </c>
      <c r="E20" s="24"/>
      <c r="F20" s="24"/>
      <c r="G20" s="24" t="s">
        <v>228</v>
      </c>
      <c r="H20" s="17" t="s">
        <v>260</v>
      </c>
      <c r="I20" s="27" t="str">
        <f t="shared" si="0"/>
        <v>`last_update_date`  Datetime COMMENT '更新时间',</v>
      </c>
    </row>
    <row r="21" spans="2:9" s="1" customFormat="1" ht="30" customHeight="1">
      <c r="B21" s="13">
        <v>18</v>
      </c>
      <c r="C21" s="17" t="s">
        <v>261</v>
      </c>
      <c r="D21" s="20" t="s">
        <v>222</v>
      </c>
      <c r="E21" s="24"/>
      <c r="F21" s="24"/>
      <c r="G21" s="24" t="s">
        <v>228</v>
      </c>
      <c r="H21" s="17" t="s">
        <v>262</v>
      </c>
      <c r="I21" s="27" t="str">
        <f t="shared" si="0"/>
        <v>`last_updated_by`  bigint(20) COMMENT '更新人',</v>
      </c>
    </row>
    <row r="22" spans="2:9" s="1" customFormat="1" ht="30" customHeight="1">
      <c r="B22" s="13">
        <v>19</v>
      </c>
      <c r="C22" s="17" t="s">
        <v>263</v>
      </c>
      <c r="D22" s="20" t="s">
        <v>222</v>
      </c>
      <c r="E22" s="24"/>
      <c r="F22" s="24"/>
      <c r="G22" s="24" t="s">
        <v>228</v>
      </c>
      <c r="H22" s="17" t="s">
        <v>264</v>
      </c>
      <c r="I22" s="27" t="str">
        <f t="shared" si="0"/>
        <v>`last_update_login`  bigint(20) COMMENT '最后登录人',</v>
      </c>
    </row>
    <row r="23" spans="2:9" s="1" customFormat="1" ht="30" customHeight="1">
      <c r="B23" s="13">
        <v>20</v>
      </c>
      <c r="C23" s="17" t="s">
        <v>265</v>
      </c>
      <c r="D23" s="18" t="s">
        <v>241</v>
      </c>
      <c r="E23" s="24"/>
      <c r="F23" s="24">
        <v>0</v>
      </c>
      <c r="G23" s="24" t="s">
        <v>228</v>
      </c>
      <c r="H23" s="17" t="s">
        <v>266</v>
      </c>
      <c r="I23" s="27" t="str">
        <f t="shared" si="0"/>
        <v>`delete_flag`  Int(10) COMMENT '删除标志:0-否-NO;1-是-YES',</v>
      </c>
    </row>
    <row r="24" spans="2:9" s="1" customFormat="1" ht="30" customHeight="1">
      <c r="B24" s="13">
        <v>21</v>
      </c>
      <c r="C24" s="17" t="s">
        <v>267</v>
      </c>
      <c r="D24" s="18" t="s">
        <v>241</v>
      </c>
      <c r="E24" s="24"/>
      <c r="F24" s="24">
        <v>1</v>
      </c>
      <c r="G24" s="24" t="s">
        <v>228</v>
      </c>
      <c r="H24" s="17" t="s">
        <v>268</v>
      </c>
      <c r="I24" s="27" t="str">
        <f t="shared" si="0"/>
        <v>`version_num`  Int(10) COMMENT '版本号',</v>
      </c>
    </row>
    <row r="25" spans="2:9" ht="30" customHeight="1">
      <c r="B25" s="149"/>
      <c r="C25" s="150"/>
      <c r="D25" s="150"/>
      <c r="E25" s="150"/>
      <c r="F25" s="150"/>
      <c r="G25" s="150"/>
      <c r="H25" s="151"/>
      <c r="I25" s="18" t="str">
        <f>LOWER(CONCATENATE(IF(F9="Y",CONCATENATE(" Primary Key  (`",C9,"`)")," "),CONCATENATE(")ENGINE=INNODB AUTO_INCREMENT=9 DEFAULT CHARSET=utf8"," COMMENT='",MID(C5,FIND("|",C5)+1,LEN(C5)),"';")))</f>
        <v xml:space="preserve"> primary key  (`id`))engine=innodb auto_increment=9 default charset=utf8 comment='绩效参数表';</v>
      </c>
    </row>
    <row r="26" spans="2:9" ht="30" customHeight="1">
      <c r="B26" s="146" t="s">
        <v>269</v>
      </c>
      <c r="C26" s="17"/>
      <c r="D26" s="22"/>
      <c r="E26" s="23"/>
      <c r="F26" s="21"/>
      <c r="G26" s="21"/>
      <c r="H26" s="22"/>
      <c r="I26" s="29"/>
    </row>
    <row r="27" spans="2:9" ht="30" customHeight="1">
      <c r="B27" s="147"/>
      <c r="C27" s="17"/>
      <c r="D27" s="23"/>
      <c r="E27" s="23"/>
      <c r="F27" s="23"/>
      <c r="G27" s="23"/>
      <c r="H27" s="23"/>
      <c r="I27" s="29"/>
    </row>
    <row r="28" spans="2:9" ht="30" customHeight="1">
      <c r="B28" s="147"/>
      <c r="C28" s="17"/>
      <c r="D28" s="23"/>
      <c r="E28" s="23"/>
      <c r="F28" s="23"/>
      <c r="G28" s="23"/>
      <c r="H28" s="23"/>
      <c r="I28" s="29"/>
    </row>
    <row r="29" spans="2:9" ht="30" customHeight="1">
      <c r="B29" s="148"/>
      <c r="C29" s="17"/>
      <c r="D29" s="23"/>
      <c r="E29" s="23"/>
      <c r="F29" s="23"/>
      <c r="G29" s="23"/>
      <c r="H29" s="23"/>
      <c r="I29" s="29"/>
    </row>
    <row r="30" spans="2:9" ht="30" customHeight="1"/>
    <row r="31" spans="2:9" s="1" customFormat="1" ht="30" customHeight="1">
      <c r="B31" s="8" t="s">
        <v>25</v>
      </c>
      <c r="C31" s="9" t="s">
        <v>894</v>
      </c>
      <c r="D31" s="10"/>
      <c r="E31" s="10"/>
      <c r="F31" s="10"/>
      <c r="G31" s="10"/>
      <c r="H31" s="10"/>
      <c r="I31" s="11" t="s">
        <v>214</v>
      </c>
    </row>
    <row r="32" spans="2:9" s="1" customFormat="1" ht="30" customHeight="1">
      <c r="B32" s="11" t="s">
        <v>23</v>
      </c>
      <c r="C32" s="12" t="s">
        <v>215</v>
      </c>
      <c r="D32" s="11" t="s">
        <v>216</v>
      </c>
      <c r="E32" s="11" t="s">
        <v>217</v>
      </c>
      <c r="F32" s="11" t="s">
        <v>218</v>
      </c>
      <c r="G32" s="11" t="s">
        <v>219</v>
      </c>
      <c r="H32" s="12" t="s">
        <v>220</v>
      </c>
      <c r="I32" s="18" t="str">
        <f>LOWER(CONCATENATE("Create Table  `",MID(C31,1,FIND("|",C31)-1),"` ("))</f>
        <v>create table  `scm_ach_model` (</v>
      </c>
    </row>
    <row r="33" spans="2:9" s="2" customFormat="1" ht="30" customHeight="1">
      <c r="B33" s="13">
        <v>1</v>
      </c>
      <c r="C33" s="14" t="s">
        <v>221</v>
      </c>
      <c r="D33" s="15" t="s">
        <v>222</v>
      </c>
      <c r="E33" s="13">
        <v>0</v>
      </c>
      <c r="F33" s="13"/>
      <c r="G33" s="13" t="s">
        <v>223</v>
      </c>
      <c r="H33" s="14" t="s">
        <v>224</v>
      </c>
      <c r="I33" s="26" t="str">
        <f t="shared" ref="I33:I51" si="1">CONCATENATE("`",LOWER(PROPER(C33)),"`  ",D33,,CONCATENATE(IF(LEN(E33)&gt;0," DEFAULT ",""),IF(LEN(E33)&gt;0," '",""),E33,IF(LEN(E33)&gt;0,"'","")),IF(G33="N"," NOT NULL ",""),IF(F33="Y"," AUTO_INCREMENT ",""),IF(LEN(H33)&gt;0,CONCATENATE(" COMMENT '",H33,"'"),""),",")</f>
        <v>`tenant_p_id`  bigint(20) DEFAULT  '0' NOT NULL  COMMENT '关联组织ID，默认为0',</v>
      </c>
    </row>
    <row r="34" spans="2:9" s="2" customFormat="1" ht="30" customHeight="1">
      <c r="B34" s="13">
        <v>2</v>
      </c>
      <c r="C34" s="16" t="s">
        <v>225</v>
      </c>
      <c r="D34" s="15" t="s">
        <v>222</v>
      </c>
      <c r="E34" s="13"/>
      <c r="F34" s="13"/>
      <c r="G34" s="13" t="s">
        <v>223</v>
      </c>
      <c r="H34" s="16" t="s">
        <v>226</v>
      </c>
      <c r="I34" s="26" t="str">
        <f t="shared" si="1"/>
        <v>`tenant_id`  bigint(20) NOT NULL  COMMENT '组织ID',</v>
      </c>
    </row>
    <row r="35" spans="2:9" s="1" customFormat="1" ht="30" customHeight="1">
      <c r="B35" s="13">
        <v>3</v>
      </c>
      <c r="C35" s="17" t="s">
        <v>227</v>
      </c>
      <c r="D35" s="18" t="s">
        <v>222</v>
      </c>
      <c r="E35" s="24"/>
      <c r="F35" s="24" t="s">
        <v>228</v>
      </c>
      <c r="G35" s="24" t="s">
        <v>223</v>
      </c>
      <c r="H35" s="17" t="s">
        <v>505</v>
      </c>
      <c r="I35" s="27" t="str">
        <f t="shared" si="1"/>
        <v>`id`  bigint(20) NOT NULL  AUTO_INCREMENT  COMMENT '主键ID',</v>
      </c>
    </row>
    <row r="36" spans="2:9" s="2" customFormat="1" ht="30" customHeight="1">
      <c r="B36" s="13">
        <v>4</v>
      </c>
      <c r="C36" s="14" t="s">
        <v>430</v>
      </c>
      <c r="D36" s="15" t="s">
        <v>222</v>
      </c>
      <c r="E36" s="13"/>
      <c r="F36" s="13"/>
      <c r="G36" s="13" t="s">
        <v>223</v>
      </c>
      <c r="H36" s="30" t="s">
        <v>888</v>
      </c>
      <c r="I36" s="26" t="str">
        <f t="shared" si="1"/>
        <v>`p_id`  bigint(20) NOT NULL  COMMENT '上级ID',</v>
      </c>
    </row>
    <row r="37" spans="2:9" s="1" customFormat="1" ht="30" customHeight="1">
      <c r="B37" s="13">
        <v>5</v>
      </c>
      <c r="C37" s="17" t="s">
        <v>895</v>
      </c>
      <c r="D37" s="18" t="s">
        <v>896</v>
      </c>
      <c r="E37" s="24"/>
      <c r="F37" s="24"/>
      <c r="G37" s="24" t="s">
        <v>223</v>
      </c>
      <c r="H37" s="31" t="s">
        <v>897</v>
      </c>
      <c r="I37" s="27" t="str">
        <f t="shared" si="1"/>
        <v>`ach_item_type`  Varchar(10) NOT NULL  COMMENT '评估类型;1-服务配合;2-交货及时;3-交货合格;3价格排名',</v>
      </c>
    </row>
    <row r="38" spans="2:9" s="1" customFormat="1" ht="30" customHeight="1">
      <c r="B38" s="13">
        <v>6</v>
      </c>
      <c r="C38" s="17" t="s">
        <v>891</v>
      </c>
      <c r="D38" s="18" t="s">
        <v>231</v>
      </c>
      <c r="E38" s="24"/>
      <c r="F38" s="24"/>
      <c r="G38" s="24" t="s">
        <v>223</v>
      </c>
      <c r="H38" s="31" t="s">
        <v>892</v>
      </c>
      <c r="I38" s="27" t="str">
        <f t="shared" si="1"/>
        <v>`conf_name`  Varchar(50) NOT NULL  COMMENT '参数名称',</v>
      </c>
    </row>
    <row r="39" spans="2:9" s="1" customFormat="1" ht="30" customHeight="1">
      <c r="B39" s="13">
        <v>7</v>
      </c>
      <c r="C39" s="17" t="s">
        <v>898</v>
      </c>
      <c r="D39" s="18" t="s">
        <v>899</v>
      </c>
      <c r="E39" s="24"/>
      <c r="F39" s="24"/>
      <c r="G39" s="24" t="s">
        <v>223</v>
      </c>
      <c r="H39" s="31" t="s">
        <v>900</v>
      </c>
      <c r="I39" s="27" t="str">
        <f t="shared" si="1"/>
        <v>`batch_score`  Int(3) NOT NULL  COMMENT '单位分值',</v>
      </c>
    </row>
    <row r="40" spans="2:9" s="1" customFormat="1" ht="30" customHeight="1">
      <c r="B40" s="13">
        <v>8</v>
      </c>
      <c r="C40" s="17" t="s">
        <v>901</v>
      </c>
      <c r="D40" s="18" t="s">
        <v>899</v>
      </c>
      <c r="E40" s="24"/>
      <c r="F40" s="24"/>
      <c r="G40" s="24" t="s">
        <v>223</v>
      </c>
      <c r="H40" s="31" t="s">
        <v>902</v>
      </c>
      <c r="I40" s="27" t="str">
        <f t="shared" si="1"/>
        <v>`unit_score`  Int(3) NOT NULL  COMMENT '批次分值',</v>
      </c>
    </row>
    <row r="41" spans="2:9" s="1" customFormat="1" ht="30" customHeight="1">
      <c r="B41" s="13">
        <v>9</v>
      </c>
      <c r="C41" s="17" t="s">
        <v>245</v>
      </c>
      <c r="D41" s="18" t="s">
        <v>246</v>
      </c>
      <c r="E41" s="24">
        <v>1</v>
      </c>
      <c r="F41" s="24"/>
      <c r="G41" s="24" t="s">
        <v>223</v>
      </c>
      <c r="H41" s="17" t="s">
        <v>247</v>
      </c>
      <c r="I41" s="27" t="str">
        <f t="shared" si="1"/>
        <v>`is_valid`  Int(1) DEFAULT  '1' NOT NULL  COMMENT '是否有效:0-禁用-DISABLE;1-启用-NORMAL',</v>
      </c>
    </row>
    <row r="42" spans="2:9" s="1" customFormat="1" ht="30" customHeight="1">
      <c r="B42" s="13">
        <v>10</v>
      </c>
      <c r="C42" s="17" t="s">
        <v>248</v>
      </c>
      <c r="D42" s="18" t="s">
        <v>249</v>
      </c>
      <c r="E42" s="24"/>
      <c r="F42" s="24"/>
      <c r="G42" s="24" t="s">
        <v>228</v>
      </c>
      <c r="H42" s="17" t="s">
        <v>28</v>
      </c>
      <c r="I42" s="27" t="str">
        <f t="shared" si="1"/>
        <v>`remark`  Varchar(500) COMMENT '备注',</v>
      </c>
    </row>
    <row r="43" spans="2:9" s="3" customFormat="1" ht="30" customHeight="1">
      <c r="B43" s="13">
        <v>11</v>
      </c>
      <c r="C43" s="14" t="s">
        <v>250</v>
      </c>
      <c r="D43" s="19" t="s">
        <v>236</v>
      </c>
      <c r="E43" s="25"/>
      <c r="F43" s="25"/>
      <c r="G43" s="25" t="s">
        <v>228</v>
      </c>
      <c r="H43" s="14" t="s">
        <v>251</v>
      </c>
      <c r="I43" s="28" t="str">
        <f t="shared" si="1"/>
        <v>`created_by_name`  Varchar(100) COMMENT '创建人名称',</v>
      </c>
    </row>
    <row r="44" spans="2:9" s="3" customFormat="1" ht="30" customHeight="1">
      <c r="B44" s="13">
        <v>12</v>
      </c>
      <c r="C44" s="14" t="s">
        <v>252</v>
      </c>
      <c r="D44" s="19" t="s">
        <v>236</v>
      </c>
      <c r="E44" s="25"/>
      <c r="F44" s="25"/>
      <c r="G44" s="25" t="s">
        <v>228</v>
      </c>
      <c r="H44" s="14" t="s">
        <v>253</v>
      </c>
      <c r="I44" s="28" t="str">
        <f t="shared" si="1"/>
        <v>`last_updated_by_name`  Varchar(100) COMMENT '更新人名称',</v>
      </c>
    </row>
    <row r="45" spans="2:9" s="1" customFormat="1" ht="30" customHeight="1">
      <c r="B45" s="13">
        <v>13</v>
      </c>
      <c r="C45" s="17" t="s">
        <v>254</v>
      </c>
      <c r="D45" s="18" t="s">
        <v>255</v>
      </c>
      <c r="E45" s="24"/>
      <c r="F45" s="24"/>
      <c r="G45" s="24" t="s">
        <v>228</v>
      </c>
      <c r="H45" s="17" t="s">
        <v>256</v>
      </c>
      <c r="I45" s="27" t="str">
        <f t="shared" si="1"/>
        <v>`creation_date`  Datetime COMMENT '创建时间',</v>
      </c>
    </row>
    <row r="46" spans="2:9" s="1" customFormat="1" ht="30" customHeight="1">
      <c r="B46" s="13">
        <v>14</v>
      </c>
      <c r="C46" s="17" t="s">
        <v>257</v>
      </c>
      <c r="D46" s="20" t="s">
        <v>222</v>
      </c>
      <c r="E46" s="24"/>
      <c r="F46" s="24"/>
      <c r="G46" s="24" t="s">
        <v>228</v>
      </c>
      <c r="H46" s="17" t="s">
        <v>258</v>
      </c>
      <c r="I46" s="27" t="str">
        <f t="shared" si="1"/>
        <v>`created_by`  bigint(20) COMMENT '创建人',</v>
      </c>
    </row>
    <row r="47" spans="2:9" s="1" customFormat="1" ht="30" customHeight="1">
      <c r="B47" s="13">
        <v>15</v>
      </c>
      <c r="C47" s="17" t="s">
        <v>259</v>
      </c>
      <c r="D47" s="18" t="s">
        <v>255</v>
      </c>
      <c r="E47" s="24"/>
      <c r="F47" s="24"/>
      <c r="G47" s="24" t="s">
        <v>228</v>
      </c>
      <c r="H47" s="17" t="s">
        <v>260</v>
      </c>
      <c r="I47" s="27" t="str">
        <f t="shared" si="1"/>
        <v>`last_update_date`  Datetime COMMENT '更新时间',</v>
      </c>
    </row>
    <row r="48" spans="2:9" s="1" customFormat="1" ht="30" customHeight="1">
      <c r="B48" s="13">
        <v>16</v>
      </c>
      <c r="C48" s="17" t="s">
        <v>261</v>
      </c>
      <c r="D48" s="20" t="s">
        <v>222</v>
      </c>
      <c r="E48" s="24"/>
      <c r="F48" s="24"/>
      <c r="G48" s="24" t="s">
        <v>228</v>
      </c>
      <c r="H48" s="17" t="s">
        <v>262</v>
      </c>
      <c r="I48" s="27" t="str">
        <f t="shared" si="1"/>
        <v>`last_updated_by`  bigint(20) COMMENT '更新人',</v>
      </c>
    </row>
    <row r="49" spans="2:9" s="1" customFormat="1" ht="30" customHeight="1">
      <c r="B49" s="13">
        <v>17</v>
      </c>
      <c r="C49" s="17" t="s">
        <v>263</v>
      </c>
      <c r="D49" s="20" t="s">
        <v>222</v>
      </c>
      <c r="E49" s="24"/>
      <c r="F49" s="24"/>
      <c r="G49" s="24" t="s">
        <v>228</v>
      </c>
      <c r="H49" s="17" t="s">
        <v>264</v>
      </c>
      <c r="I49" s="27" t="str">
        <f t="shared" si="1"/>
        <v>`last_update_login`  bigint(20) COMMENT '最后登录人',</v>
      </c>
    </row>
    <row r="50" spans="2:9" s="1" customFormat="1" ht="30" customHeight="1">
      <c r="B50" s="13">
        <v>18</v>
      </c>
      <c r="C50" s="17" t="s">
        <v>265</v>
      </c>
      <c r="D50" s="18" t="s">
        <v>241</v>
      </c>
      <c r="E50" s="24"/>
      <c r="F50" s="24">
        <v>0</v>
      </c>
      <c r="G50" s="24" t="s">
        <v>228</v>
      </c>
      <c r="H50" s="17" t="s">
        <v>266</v>
      </c>
      <c r="I50" s="27" t="str">
        <f t="shared" si="1"/>
        <v>`delete_flag`  Int(10) COMMENT '删除标志:0-否-NO;1-是-YES',</v>
      </c>
    </row>
    <row r="51" spans="2:9" s="1" customFormat="1" ht="30" customHeight="1">
      <c r="B51" s="13">
        <v>19</v>
      </c>
      <c r="C51" s="17" t="s">
        <v>267</v>
      </c>
      <c r="D51" s="18" t="s">
        <v>241</v>
      </c>
      <c r="E51" s="24"/>
      <c r="F51" s="24">
        <v>1</v>
      </c>
      <c r="G51" s="24" t="s">
        <v>228</v>
      </c>
      <c r="H51" s="17" t="s">
        <v>268</v>
      </c>
      <c r="I51" s="27" t="str">
        <f t="shared" si="1"/>
        <v>`version_num`  Int(10) COMMENT '版本号',</v>
      </c>
    </row>
    <row r="52" spans="2:9" ht="30" customHeight="1">
      <c r="B52" s="149"/>
      <c r="C52" s="150"/>
      <c r="D52" s="150"/>
      <c r="E52" s="150"/>
      <c r="F52" s="150"/>
      <c r="G52" s="150"/>
      <c r="H52" s="151"/>
      <c r="I52" s="18" t="str">
        <f>LOWER(CONCATENATE(IF(F35="Y",CONCATENATE(" Primary Key  (`",C35,"`)")," "),CONCATENATE(")ENGINE=INNODB AUTO_INCREMENT=9 DEFAULT CHARSET=utf8"," COMMENT='",MID(C31,FIND("|",C31)+1,LEN(C31)),"';")))</f>
        <v xml:space="preserve"> primary key  (`id`))engine=innodb auto_increment=9 default charset=utf8 comment='绩效评估模型表';</v>
      </c>
    </row>
    <row r="53" spans="2:9" ht="30" customHeight="1">
      <c r="B53" s="146" t="s">
        <v>269</v>
      </c>
      <c r="C53" s="17"/>
      <c r="D53" s="22"/>
      <c r="E53" s="23"/>
      <c r="F53" s="21"/>
      <c r="G53" s="21"/>
      <c r="H53" s="22"/>
      <c r="I53" s="29"/>
    </row>
    <row r="54" spans="2:9" ht="30" customHeight="1">
      <c r="B54" s="147"/>
      <c r="C54" s="17"/>
      <c r="D54" s="23"/>
      <c r="E54" s="23"/>
      <c r="F54" s="23"/>
      <c r="G54" s="23"/>
      <c r="H54" s="23"/>
      <c r="I54" s="29"/>
    </row>
    <row r="55" spans="2:9" ht="30" customHeight="1">
      <c r="B55" s="147"/>
      <c r="C55" s="17"/>
      <c r="D55" s="23"/>
      <c r="E55" s="23"/>
      <c r="F55" s="23"/>
      <c r="G55" s="23"/>
      <c r="H55" s="23"/>
      <c r="I55" s="29"/>
    </row>
    <row r="56" spans="2:9" ht="30" customHeight="1">
      <c r="B56" s="148"/>
      <c r="C56" s="17"/>
      <c r="D56" s="23"/>
      <c r="E56" s="23"/>
      <c r="F56" s="23"/>
      <c r="G56" s="23"/>
      <c r="H56" s="23"/>
      <c r="I56" s="29"/>
    </row>
    <row r="57" spans="2:9" ht="30" customHeight="1"/>
    <row r="58" spans="2:9" s="1" customFormat="1" ht="30" customHeight="1">
      <c r="B58" s="8" t="s">
        <v>25</v>
      </c>
      <c r="C58" s="9" t="s">
        <v>903</v>
      </c>
      <c r="D58" s="10"/>
      <c r="E58" s="10"/>
      <c r="F58" s="10"/>
      <c r="G58" s="10"/>
      <c r="H58" s="10"/>
      <c r="I58" s="11" t="s">
        <v>214</v>
      </c>
    </row>
    <row r="59" spans="2:9" s="1" customFormat="1" ht="30" customHeight="1">
      <c r="B59" s="11" t="s">
        <v>23</v>
      </c>
      <c r="C59" s="12" t="s">
        <v>215</v>
      </c>
      <c r="D59" s="11" t="s">
        <v>216</v>
      </c>
      <c r="E59" s="11" t="s">
        <v>217</v>
      </c>
      <c r="F59" s="11" t="s">
        <v>218</v>
      </c>
      <c r="G59" s="11" t="s">
        <v>219</v>
      </c>
      <c r="H59" s="12" t="s">
        <v>220</v>
      </c>
      <c r="I59" s="18" t="str">
        <f>LOWER(CONCATENATE("Create Table  `",MID(C58,1,FIND("|",C58)-1),"` ("))</f>
        <v>create table  `scm_ach_record` (</v>
      </c>
    </row>
    <row r="60" spans="2:9" s="2" customFormat="1" ht="30" customHeight="1">
      <c r="B60" s="13">
        <v>1</v>
      </c>
      <c r="C60" s="14" t="s">
        <v>221</v>
      </c>
      <c r="D60" s="15" t="s">
        <v>222</v>
      </c>
      <c r="E60" s="13">
        <v>0</v>
      </c>
      <c r="F60" s="13"/>
      <c r="G60" s="13" t="s">
        <v>223</v>
      </c>
      <c r="H60" s="14" t="s">
        <v>224</v>
      </c>
      <c r="I60" s="26" t="str">
        <f t="shared" ref="I60:I86" si="2">CONCATENATE("`",LOWER(PROPER(C60)),"`  ",D60,,CONCATENATE(IF(LEN(E60)&gt;0," DEFAULT ",""),IF(LEN(E60)&gt;0," '",""),E60,IF(LEN(E60)&gt;0,"'","")),IF(G60="N"," NOT NULL ",""),IF(F60="Y"," AUTO_INCREMENT ",""),IF(LEN(H60)&gt;0,CONCATENATE(" COMMENT '",H60,"'"),""),",")</f>
        <v>`tenant_p_id`  bigint(20) DEFAULT  '0' NOT NULL  COMMENT '关联组织ID，默认为0',</v>
      </c>
    </row>
    <row r="61" spans="2:9" s="2" customFormat="1" ht="30" customHeight="1">
      <c r="B61" s="13">
        <v>2</v>
      </c>
      <c r="C61" s="16" t="s">
        <v>225</v>
      </c>
      <c r="D61" s="15" t="s">
        <v>222</v>
      </c>
      <c r="E61" s="13"/>
      <c r="F61" s="13"/>
      <c r="G61" s="13" t="s">
        <v>223</v>
      </c>
      <c r="H61" s="16" t="s">
        <v>226</v>
      </c>
      <c r="I61" s="26" t="str">
        <f t="shared" si="2"/>
        <v>`tenant_id`  bigint(20) NOT NULL  COMMENT '组织ID',</v>
      </c>
    </row>
    <row r="62" spans="2:9" s="1" customFormat="1" ht="30" customHeight="1">
      <c r="B62" s="13">
        <v>3</v>
      </c>
      <c r="C62" s="17" t="s">
        <v>227</v>
      </c>
      <c r="D62" s="18" t="s">
        <v>222</v>
      </c>
      <c r="E62" s="24"/>
      <c r="F62" s="24" t="s">
        <v>228</v>
      </c>
      <c r="G62" s="24" t="s">
        <v>223</v>
      </c>
      <c r="H62" s="17" t="s">
        <v>505</v>
      </c>
      <c r="I62" s="27" t="str">
        <f t="shared" si="2"/>
        <v>`id`  bigint(20) NOT NULL  AUTO_INCREMENT  COMMENT '主键ID',</v>
      </c>
    </row>
    <row r="63" spans="2:9" s="2" customFormat="1" ht="30" customHeight="1">
      <c r="B63" s="13">
        <v>5</v>
      </c>
      <c r="C63" s="14" t="s">
        <v>392</v>
      </c>
      <c r="D63" s="15" t="s">
        <v>222</v>
      </c>
      <c r="E63" s="13"/>
      <c r="F63" s="13"/>
      <c r="G63" s="13" t="s">
        <v>223</v>
      </c>
      <c r="H63" s="30" t="s">
        <v>439</v>
      </c>
      <c r="I63" s="26" t="str">
        <f t="shared" si="2"/>
        <v>`vendor_id`  bigint(20) NOT NULL  COMMENT '供应商表id:来源于:scm_bas_vendor.id',</v>
      </c>
    </row>
    <row r="64" spans="2:9" s="2" customFormat="1" ht="30" customHeight="1">
      <c r="B64" s="13">
        <v>6</v>
      </c>
      <c r="C64" s="14" t="s">
        <v>323</v>
      </c>
      <c r="D64" s="15" t="s">
        <v>231</v>
      </c>
      <c r="E64" s="13"/>
      <c r="F64" s="13"/>
      <c r="G64" s="13" t="s">
        <v>223</v>
      </c>
      <c r="H64" s="30" t="s">
        <v>440</v>
      </c>
      <c r="I64" s="26" t="str">
        <f t="shared" si="2"/>
        <v>`vendor_code`  Varchar(50) NOT NULL  COMMENT '冗余字段-供应商表编码:来源于:scm_bas_vendor.vendor_name',</v>
      </c>
    </row>
    <row r="65" spans="2:9" s="2" customFormat="1" ht="30" customHeight="1">
      <c r="B65" s="13">
        <v>7</v>
      </c>
      <c r="C65" s="14" t="s">
        <v>325</v>
      </c>
      <c r="D65" s="19" t="s">
        <v>236</v>
      </c>
      <c r="E65" s="13"/>
      <c r="F65" s="13"/>
      <c r="G65" s="13" t="s">
        <v>223</v>
      </c>
      <c r="H65" s="30" t="s">
        <v>441</v>
      </c>
      <c r="I65" s="26" t="str">
        <f t="shared" si="2"/>
        <v>`vendor_name`  Varchar(100) NOT NULL  COMMENT '冗余字段-供应商表名称:来源于:scm_bas_vendor.vendor_name',</v>
      </c>
    </row>
    <row r="66" spans="2:9" s="1" customFormat="1" ht="30" customHeight="1">
      <c r="B66" s="13">
        <v>8</v>
      </c>
      <c r="C66" s="17" t="s">
        <v>904</v>
      </c>
      <c r="D66" s="18" t="s">
        <v>438</v>
      </c>
      <c r="E66" s="24"/>
      <c r="F66" s="24"/>
      <c r="G66" s="24" t="s">
        <v>223</v>
      </c>
      <c r="H66" s="31" t="s">
        <v>905</v>
      </c>
      <c r="I66" s="27" t="str">
        <f t="shared" si="2"/>
        <v>`ach_code`  Varchar(20) NOT NULL  COMMENT '系统自动生成',</v>
      </c>
    </row>
    <row r="67" spans="2:9" s="1" customFormat="1" ht="30" customHeight="1">
      <c r="B67" s="13">
        <v>8</v>
      </c>
      <c r="C67" s="17" t="s">
        <v>906</v>
      </c>
      <c r="D67" s="18" t="s">
        <v>255</v>
      </c>
      <c r="E67" s="24"/>
      <c r="F67" s="24"/>
      <c r="G67" s="24" t="s">
        <v>223</v>
      </c>
      <c r="H67" s="31" t="s">
        <v>907</v>
      </c>
      <c r="I67" s="27" t="str">
        <f t="shared" si="2"/>
        <v>`ach_date`  Datetime NOT NULL  COMMENT '计算时间',</v>
      </c>
    </row>
    <row r="68" spans="2:9" s="1" customFormat="1" ht="30" customHeight="1">
      <c r="B68" s="13">
        <v>8</v>
      </c>
      <c r="C68" s="17" t="s">
        <v>906</v>
      </c>
      <c r="D68" s="18" t="s">
        <v>896</v>
      </c>
      <c r="E68" s="24"/>
      <c r="F68" s="24"/>
      <c r="G68" s="24" t="s">
        <v>223</v>
      </c>
      <c r="H68" s="31" t="s">
        <v>908</v>
      </c>
      <c r="I68" s="27" t="str">
        <f t="shared" si="2"/>
        <v>`ach_date`  Varchar(10) NOT NULL  COMMENT '绩效年月份',</v>
      </c>
    </row>
    <row r="69" spans="2:9" s="1" customFormat="1" ht="30" customHeight="1">
      <c r="B69" s="13">
        <v>9</v>
      </c>
      <c r="C69" s="17" t="s">
        <v>909</v>
      </c>
      <c r="D69" s="18" t="s">
        <v>246</v>
      </c>
      <c r="E69" s="24"/>
      <c r="F69" s="24"/>
      <c r="G69" s="24" t="s">
        <v>223</v>
      </c>
      <c r="H69" s="31" t="s">
        <v>910</v>
      </c>
      <c r="I69" s="27" t="str">
        <f t="shared" si="2"/>
        <v>`ach_stat`  Int(1) NOT NULL  COMMENT '类型:1-自动发布；2-手动发布',</v>
      </c>
    </row>
    <row r="70" spans="2:9" s="1" customFormat="1" ht="30" customHeight="1">
      <c r="B70" s="13">
        <v>10</v>
      </c>
      <c r="C70" s="17" t="s">
        <v>911</v>
      </c>
      <c r="D70" s="18" t="s">
        <v>241</v>
      </c>
      <c r="E70" s="24"/>
      <c r="F70" s="24"/>
      <c r="G70" s="24" t="s">
        <v>223</v>
      </c>
      <c r="H70" s="31" t="s">
        <v>912</v>
      </c>
      <c r="I70" s="27" t="str">
        <f t="shared" si="2"/>
        <v>`ach_score`  Int(10) NOT NULL  COMMENT '评份',</v>
      </c>
    </row>
    <row r="71" spans="2:9" s="1" customFormat="1" ht="30" customHeight="1">
      <c r="B71" s="13">
        <v>10</v>
      </c>
      <c r="C71" s="17" t="s">
        <v>913</v>
      </c>
      <c r="D71" s="19" t="s">
        <v>914</v>
      </c>
      <c r="E71" s="24"/>
      <c r="F71" s="24"/>
      <c r="G71" s="24" t="s">
        <v>223</v>
      </c>
      <c r="H71" s="31" t="s">
        <v>915</v>
      </c>
      <c r="I71" s="27" t="str">
        <f t="shared" ref="I71:I76" si="3">CONCATENATE("`",LOWER(PROPER(C71)),"`  ",D71,,CONCATENATE(IF(LEN(E71)&gt;0," DEFAULT ",""),IF(LEN(E71)&gt;0," '",""),E71,IF(LEN(E71)&gt;0,"'","")),IF(G71="N"," NOT NULL ",""),IF(F71="Y"," AUTO_INCREMENT ",""),IF(LEN(H71)&gt;0,CONCATENATE(" COMMENT '",H71,"'"),""),",")</f>
        <v>`ach_grade`  Varchar(1) NOT NULL  COMMENT 'A，B,C,D,E',</v>
      </c>
    </row>
    <row r="72" spans="2:9" s="1" customFormat="1" ht="30" customHeight="1">
      <c r="B72" s="13">
        <v>10</v>
      </c>
      <c r="C72" s="17" t="s">
        <v>916</v>
      </c>
      <c r="D72" s="18" t="s">
        <v>899</v>
      </c>
      <c r="E72" s="24"/>
      <c r="F72" s="24"/>
      <c r="G72" s="24" t="s">
        <v>223</v>
      </c>
      <c r="H72" s="31" t="s">
        <v>917</v>
      </c>
      <c r="I72" s="27" t="str">
        <f t="shared" si="3"/>
        <v>`ach_cooper`  Int(3) NOT NULL  COMMENT '服务配合',</v>
      </c>
    </row>
    <row r="73" spans="2:9" s="1" customFormat="1" ht="30" customHeight="1">
      <c r="B73" s="13">
        <v>10</v>
      </c>
      <c r="C73" s="17" t="s">
        <v>918</v>
      </c>
      <c r="D73" s="18" t="s">
        <v>899</v>
      </c>
      <c r="E73" s="24"/>
      <c r="F73" s="24"/>
      <c r="G73" s="24" t="s">
        <v>223</v>
      </c>
      <c r="H73" s="31" t="s">
        <v>919</v>
      </c>
      <c r="I73" s="27" t="str">
        <f t="shared" ref="I73:I75" si="4">CONCATENATE("`",LOWER(PROPER(C73)),"`  ",D73,,CONCATENATE(IF(LEN(E73)&gt;0," DEFAULT ",""),IF(LEN(E73)&gt;0," '",""),E73,IF(LEN(E73)&gt;0,"'","")),IF(G73="N"," NOT NULL ",""),IF(F73="Y"," AUTO_INCREMENT ",""),IF(LEN(H73)&gt;0,CONCATENATE(" COMMENT '",H73,"'"),""),",")</f>
        <v>`ach_delivery`  Int(3) NOT NULL  COMMENT '交货及时',</v>
      </c>
    </row>
    <row r="74" spans="2:9" s="1" customFormat="1" ht="30" customHeight="1">
      <c r="B74" s="13">
        <v>10</v>
      </c>
      <c r="C74" s="17" t="s">
        <v>920</v>
      </c>
      <c r="D74" s="18" t="s">
        <v>899</v>
      </c>
      <c r="E74" s="24"/>
      <c r="F74" s="24"/>
      <c r="G74" s="24" t="s">
        <v>223</v>
      </c>
      <c r="H74" s="31" t="s">
        <v>921</v>
      </c>
      <c r="I74" s="27" t="str">
        <f t="shared" si="4"/>
        <v>`ach_qualified`  Int(3) NOT NULL  COMMENT '交货合格',</v>
      </c>
    </row>
    <row r="75" spans="2:9" s="1" customFormat="1" ht="30" customHeight="1">
      <c r="B75" s="13">
        <v>10</v>
      </c>
      <c r="C75" s="17" t="s">
        <v>922</v>
      </c>
      <c r="D75" s="18" t="s">
        <v>899</v>
      </c>
      <c r="E75" s="24"/>
      <c r="F75" s="24"/>
      <c r="G75" s="24" t="s">
        <v>223</v>
      </c>
      <c r="H75" s="31" t="s">
        <v>923</v>
      </c>
      <c r="I75" s="27" t="str">
        <f t="shared" si="4"/>
        <v>`ach_price_score`  Int(3) NOT NULL  COMMENT '价格综合得分',</v>
      </c>
    </row>
    <row r="76" spans="2:9" s="1" customFormat="1" ht="30" customHeight="1">
      <c r="B76" s="13">
        <v>12</v>
      </c>
      <c r="C76" s="17" t="s">
        <v>248</v>
      </c>
      <c r="D76" s="18" t="s">
        <v>249</v>
      </c>
      <c r="E76" s="24"/>
      <c r="F76" s="24"/>
      <c r="G76" s="24" t="s">
        <v>228</v>
      </c>
      <c r="H76" s="17" t="s">
        <v>28</v>
      </c>
      <c r="I76" s="27" t="str">
        <f t="shared" si="3"/>
        <v>`remark`  Varchar(500) COMMENT '备注',</v>
      </c>
    </row>
    <row r="77" spans="2:9" s="1" customFormat="1" ht="30" customHeight="1">
      <c r="B77" s="13">
        <v>12</v>
      </c>
      <c r="C77" s="17" t="s">
        <v>248</v>
      </c>
      <c r="D77" s="18" t="s">
        <v>249</v>
      </c>
      <c r="E77" s="24"/>
      <c r="F77" s="24"/>
      <c r="G77" s="24" t="s">
        <v>228</v>
      </c>
      <c r="H77" s="17" t="s">
        <v>28</v>
      </c>
      <c r="I77" s="27" t="str">
        <f t="shared" si="2"/>
        <v>`remark`  Varchar(500) COMMENT '备注',</v>
      </c>
    </row>
    <row r="78" spans="2:9" s="3" customFormat="1" ht="30" customHeight="1">
      <c r="B78" s="13">
        <v>13</v>
      </c>
      <c r="C78" s="14" t="s">
        <v>250</v>
      </c>
      <c r="D78" s="19" t="s">
        <v>236</v>
      </c>
      <c r="E78" s="25"/>
      <c r="F78" s="25"/>
      <c r="G78" s="25" t="s">
        <v>228</v>
      </c>
      <c r="H78" s="14" t="s">
        <v>251</v>
      </c>
      <c r="I78" s="28" t="str">
        <f t="shared" si="2"/>
        <v>`created_by_name`  Varchar(100) COMMENT '创建人名称',</v>
      </c>
    </row>
    <row r="79" spans="2:9" s="3" customFormat="1" ht="30" customHeight="1">
      <c r="B79" s="13">
        <v>14</v>
      </c>
      <c r="C79" s="14" t="s">
        <v>252</v>
      </c>
      <c r="D79" s="19" t="s">
        <v>236</v>
      </c>
      <c r="E79" s="25"/>
      <c r="F79" s="25"/>
      <c r="G79" s="25" t="s">
        <v>228</v>
      </c>
      <c r="H79" s="14" t="s">
        <v>253</v>
      </c>
      <c r="I79" s="28" t="str">
        <f t="shared" si="2"/>
        <v>`last_updated_by_name`  Varchar(100) COMMENT '更新人名称',</v>
      </c>
    </row>
    <row r="80" spans="2:9" s="1" customFormat="1" ht="30" customHeight="1">
      <c r="B80" s="13">
        <v>15</v>
      </c>
      <c r="C80" s="17" t="s">
        <v>254</v>
      </c>
      <c r="D80" s="18" t="s">
        <v>255</v>
      </c>
      <c r="E80" s="24"/>
      <c r="F80" s="24"/>
      <c r="G80" s="24" t="s">
        <v>228</v>
      </c>
      <c r="H80" s="17" t="s">
        <v>256</v>
      </c>
      <c r="I80" s="27" t="str">
        <f t="shared" si="2"/>
        <v>`creation_date`  Datetime COMMENT '创建时间',</v>
      </c>
    </row>
    <row r="81" spans="2:9" s="1" customFormat="1" ht="30" customHeight="1">
      <c r="B81" s="13">
        <v>16</v>
      </c>
      <c r="C81" s="17" t="s">
        <v>257</v>
      </c>
      <c r="D81" s="20" t="s">
        <v>222</v>
      </c>
      <c r="E81" s="24"/>
      <c r="F81" s="24"/>
      <c r="G81" s="24" t="s">
        <v>228</v>
      </c>
      <c r="H81" s="17" t="s">
        <v>258</v>
      </c>
      <c r="I81" s="27" t="str">
        <f t="shared" si="2"/>
        <v>`created_by`  bigint(20) COMMENT '创建人',</v>
      </c>
    </row>
    <row r="82" spans="2:9" s="1" customFormat="1" ht="30" customHeight="1">
      <c r="B82" s="13">
        <v>17</v>
      </c>
      <c r="C82" s="17" t="s">
        <v>259</v>
      </c>
      <c r="D82" s="18" t="s">
        <v>255</v>
      </c>
      <c r="E82" s="24"/>
      <c r="F82" s="24"/>
      <c r="G82" s="24" t="s">
        <v>228</v>
      </c>
      <c r="H82" s="17" t="s">
        <v>260</v>
      </c>
      <c r="I82" s="27" t="str">
        <f t="shared" si="2"/>
        <v>`last_update_date`  Datetime COMMENT '更新时间',</v>
      </c>
    </row>
    <row r="83" spans="2:9" s="1" customFormat="1" ht="30" customHeight="1">
      <c r="B83" s="13">
        <v>18</v>
      </c>
      <c r="C83" s="17" t="s">
        <v>261</v>
      </c>
      <c r="D83" s="20" t="s">
        <v>222</v>
      </c>
      <c r="E83" s="24"/>
      <c r="F83" s="24"/>
      <c r="G83" s="24" t="s">
        <v>228</v>
      </c>
      <c r="H83" s="17" t="s">
        <v>262</v>
      </c>
      <c r="I83" s="27" t="str">
        <f t="shared" si="2"/>
        <v>`last_updated_by`  bigint(20) COMMENT '更新人',</v>
      </c>
    </row>
    <row r="84" spans="2:9" s="1" customFormat="1" ht="30" customHeight="1">
      <c r="B84" s="13">
        <v>19</v>
      </c>
      <c r="C84" s="17" t="s">
        <v>263</v>
      </c>
      <c r="D84" s="20" t="s">
        <v>222</v>
      </c>
      <c r="E84" s="24"/>
      <c r="F84" s="24"/>
      <c r="G84" s="24" t="s">
        <v>228</v>
      </c>
      <c r="H84" s="17" t="s">
        <v>264</v>
      </c>
      <c r="I84" s="27" t="str">
        <f t="shared" si="2"/>
        <v>`last_update_login`  bigint(20) COMMENT '最后登录人',</v>
      </c>
    </row>
    <row r="85" spans="2:9" s="1" customFormat="1" ht="30" customHeight="1">
      <c r="B85" s="13">
        <v>20</v>
      </c>
      <c r="C85" s="17" t="s">
        <v>265</v>
      </c>
      <c r="D85" s="18" t="s">
        <v>241</v>
      </c>
      <c r="E85" s="24"/>
      <c r="F85" s="24">
        <v>0</v>
      </c>
      <c r="G85" s="24" t="s">
        <v>228</v>
      </c>
      <c r="H85" s="17" t="s">
        <v>266</v>
      </c>
      <c r="I85" s="27" t="str">
        <f t="shared" si="2"/>
        <v>`delete_flag`  Int(10) COMMENT '删除标志:0-否-NO;1-是-YES',</v>
      </c>
    </row>
    <row r="86" spans="2:9" s="1" customFormat="1" ht="30" customHeight="1">
      <c r="B86" s="13">
        <v>21</v>
      </c>
      <c r="C86" s="17" t="s">
        <v>267</v>
      </c>
      <c r="D86" s="18" t="s">
        <v>241</v>
      </c>
      <c r="E86" s="24"/>
      <c r="F86" s="24">
        <v>1</v>
      </c>
      <c r="G86" s="24" t="s">
        <v>228</v>
      </c>
      <c r="H86" s="17" t="s">
        <v>268</v>
      </c>
      <c r="I86" s="27" t="str">
        <f t="shared" si="2"/>
        <v>`version_num`  Int(10) COMMENT '版本号',</v>
      </c>
    </row>
    <row r="87" spans="2:9" ht="30" customHeight="1">
      <c r="B87" s="149"/>
      <c r="C87" s="150"/>
      <c r="D87" s="150"/>
      <c r="E87" s="150"/>
      <c r="F87" s="150"/>
      <c r="G87" s="150"/>
      <c r="H87" s="151"/>
      <c r="I87" s="18" t="str">
        <f>LOWER(CONCATENATE(IF(F62="Y",CONCATENATE(" Primary Key  (`",C62,"`)")," "),CONCATENATE(")ENGINE=INNODB AUTO_INCREMENT=9 DEFAULT CHARSET=utf8"," COMMENT='",MID(C58,FIND("|",C58)+1,LEN(C58)),"';")))</f>
        <v xml:space="preserve"> primary key  (`id`))engine=innodb auto_increment=9 default charset=utf8 comment='供应绩效绩效结果表';</v>
      </c>
    </row>
    <row r="88" spans="2:9" ht="30" customHeight="1">
      <c r="B88" s="146" t="s">
        <v>269</v>
      </c>
      <c r="C88" s="17"/>
      <c r="D88" s="22"/>
      <c r="E88" s="23"/>
      <c r="F88" s="21"/>
      <c r="G88" s="21"/>
      <c r="H88" s="22"/>
      <c r="I88" s="29"/>
    </row>
    <row r="89" spans="2:9" ht="30" customHeight="1">
      <c r="B89" s="147"/>
      <c r="C89" s="17"/>
      <c r="D89" s="23"/>
      <c r="E89" s="23"/>
      <c r="F89" s="23"/>
      <c r="G89" s="23"/>
      <c r="H89" s="23"/>
      <c r="I89" s="29"/>
    </row>
    <row r="90" spans="2:9" ht="30" customHeight="1">
      <c r="B90" s="147"/>
      <c r="C90" s="17"/>
      <c r="D90" s="23"/>
      <c r="E90" s="23"/>
      <c r="F90" s="23"/>
      <c r="G90" s="23"/>
      <c r="H90" s="23"/>
      <c r="I90" s="29"/>
    </row>
    <row r="91" spans="2:9" ht="30" customHeight="1">
      <c r="B91" s="148"/>
      <c r="C91" s="17"/>
      <c r="D91" s="23"/>
      <c r="E91" s="23"/>
      <c r="F91" s="23"/>
      <c r="G91" s="23"/>
      <c r="H91" s="23"/>
      <c r="I91" s="29"/>
    </row>
    <row r="94" spans="2:9" s="1" customFormat="1" ht="30" customHeight="1">
      <c r="B94" s="8" t="s">
        <v>25</v>
      </c>
      <c r="C94" s="9" t="s">
        <v>924</v>
      </c>
      <c r="D94" s="10"/>
      <c r="E94" s="10"/>
      <c r="F94" s="10"/>
      <c r="G94" s="10"/>
      <c r="H94" s="10"/>
      <c r="I94" s="11" t="s">
        <v>214</v>
      </c>
    </row>
    <row r="95" spans="2:9" s="1" customFormat="1" ht="30" customHeight="1">
      <c r="B95" s="11" t="s">
        <v>23</v>
      </c>
      <c r="C95" s="12" t="s">
        <v>215</v>
      </c>
      <c r="D95" s="11" t="s">
        <v>216</v>
      </c>
      <c r="E95" s="11" t="s">
        <v>217</v>
      </c>
      <c r="F95" s="11" t="s">
        <v>218</v>
      </c>
      <c r="G95" s="11" t="s">
        <v>219</v>
      </c>
      <c r="H95" s="12" t="s">
        <v>220</v>
      </c>
      <c r="I95" s="18" t="str">
        <f>LOWER(CONCATENATE("Create Table  `",MID(C94,1,FIND("|",C94)-1),"` ("))</f>
        <v>create table  `scm_ach_record_item` (</v>
      </c>
    </row>
    <row r="96" spans="2:9" s="2" customFormat="1" ht="30" customHeight="1">
      <c r="B96" s="13">
        <v>1</v>
      </c>
      <c r="C96" s="14" t="s">
        <v>221</v>
      </c>
      <c r="D96" s="15" t="s">
        <v>222</v>
      </c>
      <c r="E96" s="13">
        <v>0</v>
      </c>
      <c r="F96" s="13"/>
      <c r="G96" s="13" t="s">
        <v>223</v>
      </c>
      <c r="H96" s="14" t="s">
        <v>224</v>
      </c>
      <c r="I96" s="26" t="str">
        <f t="shared" ref="I96:I117" si="5">CONCATENATE("`",LOWER(PROPER(C96)),"`  ",D96,,CONCATENATE(IF(LEN(E96)&gt;0," DEFAULT ",""),IF(LEN(E96)&gt;0," '",""),E96,IF(LEN(E96)&gt;0,"'","")),IF(G96="N"," NOT NULL ",""),IF(F96="Y"," AUTO_INCREMENT ",""),IF(LEN(H96)&gt;0,CONCATENATE(" COMMENT '",H96,"'"),""),",")</f>
        <v>`tenant_p_id`  bigint(20) DEFAULT  '0' NOT NULL  COMMENT '关联组织ID，默认为0',</v>
      </c>
    </row>
    <row r="97" spans="2:9" s="2" customFormat="1" ht="30" customHeight="1">
      <c r="B97" s="13">
        <v>2</v>
      </c>
      <c r="C97" s="16" t="s">
        <v>225</v>
      </c>
      <c r="D97" s="15" t="s">
        <v>222</v>
      </c>
      <c r="E97" s="13"/>
      <c r="F97" s="13"/>
      <c r="G97" s="13" t="s">
        <v>223</v>
      </c>
      <c r="H97" s="16" t="s">
        <v>226</v>
      </c>
      <c r="I97" s="26" t="str">
        <f t="shared" si="5"/>
        <v>`tenant_id`  bigint(20) NOT NULL  COMMENT '组织ID',</v>
      </c>
    </row>
    <row r="98" spans="2:9" s="1" customFormat="1" ht="30" customHeight="1">
      <c r="B98" s="13">
        <v>3</v>
      </c>
      <c r="C98" s="17" t="s">
        <v>227</v>
      </c>
      <c r="D98" s="18" t="s">
        <v>222</v>
      </c>
      <c r="E98" s="24"/>
      <c r="F98" s="24" t="s">
        <v>228</v>
      </c>
      <c r="G98" s="24" t="s">
        <v>223</v>
      </c>
      <c r="H98" s="17" t="s">
        <v>505</v>
      </c>
      <c r="I98" s="27" t="str">
        <f t="shared" si="5"/>
        <v>`id`  bigint(20) NOT NULL  AUTO_INCREMENT  COMMENT '主键ID',</v>
      </c>
    </row>
    <row r="99" spans="2:9" s="2" customFormat="1" ht="30" customHeight="1">
      <c r="B99" s="13">
        <v>4</v>
      </c>
      <c r="C99" s="14" t="s">
        <v>430</v>
      </c>
      <c r="D99" s="15" t="s">
        <v>222</v>
      </c>
      <c r="E99" s="13"/>
      <c r="F99" s="13"/>
      <c r="G99" s="13" t="s">
        <v>223</v>
      </c>
      <c r="H99" s="30" t="s">
        <v>888</v>
      </c>
      <c r="I99" s="26" t="str">
        <f t="shared" si="5"/>
        <v>`p_id`  bigint(20) NOT NULL  COMMENT '上级ID',</v>
      </c>
    </row>
    <row r="100" spans="2:9" s="2" customFormat="1" ht="30" customHeight="1">
      <c r="B100" s="13">
        <v>5</v>
      </c>
      <c r="C100" s="14" t="s">
        <v>392</v>
      </c>
      <c r="D100" s="15" t="s">
        <v>222</v>
      </c>
      <c r="E100" s="13"/>
      <c r="F100" s="13"/>
      <c r="G100" s="13" t="s">
        <v>223</v>
      </c>
      <c r="H100" s="30" t="s">
        <v>439</v>
      </c>
      <c r="I100" s="26" t="str">
        <f t="shared" si="5"/>
        <v>`vendor_id`  bigint(20) NOT NULL  COMMENT '供应商表id:来源于:scm_bas_vendor.id',</v>
      </c>
    </row>
    <row r="101" spans="2:9" s="2" customFormat="1" ht="30" customHeight="1">
      <c r="B101" s="13">
        <v>6</v>
      </c>
      <c r="C101" s="14" t="s">
        <v>323</v>
      </c>
      <c r="D101" s="15" t="s">
        <v>231</v>
      </c>
      <c r="E101" s="13"/>
      <c r="F101" s="13"/>
      <c r="G101" s="13" t="s">
        <v>223</v>
      </c>
      <c r="H101" s="30" t="s">
        <v>440</v>
      </c>
      <c r="I101" s="26" t="str">
        <f t="shared" si="5"/>
        <v>`vendor_code`  Varchar(50) NOT NULL  COMMENT '冗余字段-供应商表编码:来源于:scm_bas_vendor.vendor_name',</v>
      </c>
    </row>
    <row r="102" spans="2:9" s="2" customFormat="1" ht="30" customHeight="1">
      <c r="B102" s="13">
        <v>7</v>
      </c>
      <c r="C102" s="14" t="s">
        <v>325</v>
      </c>
      <c r="D102" s="19" t="s">
        <v>236</v>
      </c>
      <c r="E102" s="13"/>
      <c r="F102" s="13"/>
      <c r="G102" s="13" t="s">
        <v>223</v>
      </c>
      <c r="H102" s="30" t="s">
        <v>441</v>
      </c>
      <c r="I102" s="26" t="str">
        <f t="shared" si="5"/>
        <v>`vendor_name`  Varchar(100) NOT NULL  COMMENT '冗余字段-供应商表名称:来源于:scm_bas_vendor.vendor_name',</v>
      </c>
    </row>
    <row r="103" spans="2:9" s="1" customFormat="1" ht="30" customHeight="1">
      <c r="B103" s="13">
        <v>8</v>
      </c>
      <c r="C103" s="17" t="s">
        <v>925</v>
      </c>
      <c r="D103" s="15" t="s">
        <v>222</v>
      </c>
      <c r="E103" s="24"/>
      <c r="F103" s="24"/>
      <c r="G103" s="24" t="s">
        <v>223</v>
      </c>
      <c r="H103" s="31" t="s">
        <v>926</v>
      </c>
      <c r="I103" s="27" t="str">
        <f t="shared" si="5"/>
        <v>`model_id`  bigint(20) NOT NULL  COMMENT '模型ID；来源于绩效评估模型表scm_ach_model.id',</v>
      </c>
    </row>
    <row r="104" spans="2:9" s="1" customFormat="1" ht="30" customHeight="1">
      <c r="B104" s="13">
        <v>8</v>
      </c>
      <c r="C104" s="17" t="s">
        <v>895</v>
      </c>
      <c r="D104" s="18" t="s">
        <v>896</v>
      </c>
      <c r="E104" s="24"/>
      <c r="F104" s="24"/>
      <c r="G104" s="24" t="s">
        <v>223</v>
      </c>
      <c r="H104" s="31" t="s">
        <v>897</v>
      </c>
      <c r="I104" s="27" t="str">
        <f t="shared" si="5"/>
        <v>`ach_item_type`  Varchar(10) NOT NULL  COMMENT '评估类型;1-服务配合;2-交货及时;3-交货合格;3价格排名',</v>
      </c>
    </row>
    <row r="105" spans="2:9" s="1" customFormat="1" ht="30" customHeight="1">
      <c r="B105" s="13">
        <v>9</v>
      </c>
      <c r="C105" s="17" t="s">
        <v>909</v>
      </c>
      <c r="D105" s="18" t="s">
        <v>246</v>
      </c>
      <c r="E105" s="24"/>
      <c r="F105" s="24"/>
      <c r="G105" s="24" t="s">
        <v>223</v>
      </c>
      <c r="H105" s="31" t="s">
        <v>910</v>
      </c>
      <c r="I105" s="27" t="str">
        <f t="shared" si="5"/>
        <v>`ach_stat`  Int(1) NOT NULL  COMMENT '类型:1-自动发布；2-手动发布',</v>
      </c>
    </row>
    <row r="106" spans="2:9" s="1" customFormat="1" ht="30" customHeight="1">
      <c r="B106" s="13">
        <v>10</v>
      </c>
      <c r="C106" s="17" t="s">
        <v>911</v>
      </c>
      <c r="D106" s="18" t="s">
        <v>241</v>
      </c>
      <c r="E106" s="24"/>
      <c r="F106" s="24"/>
      <c r="G106" s="24" t="s">
        <v>223</v>
      </c>
      <c r="H106" s="31" t="s">
        <v>912</v>
      </c>
      <c r="I106" s="27" t="str">
        <f t="shared" si="5"/>
        <v>`ach_score`  Int(10) NOT NULL  COMMENT '评份',</v>
      </c>
    </row>
    <row r="107" spans="2:9" s="1" customFormat="1" ht="30" customHeight="1">
      <c r="B107" s="13">
        <v>12</v>
      </c>
      <c r="C107" s="17" t="s">
        <v>248</v>
      </c>
      <c r="D107" s="18" t="s">
        <v>249</v>
      </c>
      <c r="E107" s="24"/>
      <c r="F107" s="24"/>
      <c r="G107" s="24" t="s">
        <v>228</v>
      </c>
      <c r="H107" s="17" t="s">
        <v>28</v>
      </c>
      <c r="I107" s="27" t="str">
        <f t="shared" si="5"/>
        <v>`remark`  Varchar(500) COMMENT '备注',</v>
      </c>
    </row>
    <row r="108" spans="2:9" s="1" customFormat="1" ht="30" customHeight="1">
      <c r="B108" s="13">
        <v>12</v>
      </c>
      <c r="C108" s="17" t="s">
        <v>248</v>
      </c>
      <c r="D108" s="18" t="s">
        <v>249</v>
      </c>
      <c r="E108" s="24"/>
      <c r="F108" s="24"/>
      <c r="G108" s="24" t="s">
        <v>228</v>
      </c>
      <c r="H108" s="17" t="s">
        <v>28</v>
      </c>
      <c r="I108" s="27" t="str">
        <f t="shared" si="5"/>
        <v>`remark`  Varchar(500) COMMENT '备注',</v>
      </c>
    </row>
    <row r="109" spans="2:9" s="3" customFormat="1" ht="30" customHeight="1">
      <c r="B109" s="13">
        <v>13</v>
      </c>
      <c r="C109" s="14" t="s">
        <v>250</v>
      </c>
      <c r="D109" s="19" t="s">
        <v>236</v>
      </c>
      <c r="E109" s="25"/>
      <c r="F109" s="25"/>
      <c r="G109" s="25" t="s">
        <v>228</v>
      </c>
      <c r="H109" s="14" t="s">
        <v>251</v>
      </c>
      <c r="I109" s="28" t="str">
        <f t="shared" si="5"/>
        <v>`created_by_name`  Varchar(100) COMMENT '创建人名称',</v>
      </c>
    </row>
    <row r="110" spans="2:9" s="3" customFormat="1" ht="30" customHeight="1">
      <c r="B110" s="13">
        <v>14</v>
      </c>
      <c r="C110" s="14" t="s">
        <v>252</v>
      </c>
      <c r="D110" s="19" t="s">
        <v>236</v>
      </c>
      <c r="E110" s="25"/>
      <c r="F110" s="25"/>
      <c r="G110" s="25" t="s">
        <v>228</v>
      </c>
      <c r="H110" s="14" t="s">
        <v>253</v>
      </c>
      <c r="I110" s="28" t="str">
        <f t="shared" si="5"/>
        <v>`last_updated_by_name`  Varchar(100) COMMENT '更新人名称',</v>
      </c>
    </row>
    <row r="111" spans="2:9" s="1" customFormat="1" ht="30" customHeight="1">
      <c r="B111" s="13">
        <v>15</v>
      </c>
      <c r="C111" s="17" t="s">
        <v>254</v>
      </c>
      <c r="D111" s="18" t="s">
        <v>255</v>
      </c>
      <c r="E111" s="24"/>
      <c r="F111" s="24"/>
      <c r="G111" s="24" t="s">
        <v>228</v>
      </c>
      <c r="H111" s="17" t="s">
        <v>256</v>
      </c>
      <c r="I111" s="27" t="str">
        <f t="shared" si="5"/>
        <v>`creation_date`  Datetime COMMENT '创建时间',</v>
      </c>
    </row>
    <row r="112" spans="2:9" s="1" customFormat="1" ht="30" customHeight="1">
      <c r="B112" s="13">
        <v>16</v>
      </c>
      <c r="C112" s="17" t="s">
        <v>257</v>
      </c>
      <c r="D112" s="20" t="s">
        <v>222</v>
      </c>
      <c r="E112" s="24"/>
      <c r="F112" s="24"/>
      <c r="G112" s="24" t="s">
        <v>228</v>
      </c>
      <c r="H112" s="17" t="s">
        <v>258</v>
      </c>
      <c r="I112" s="27" t="str">
        <f t="shared" si="5"/>
        <v>`created_by`  bigint(20) COMMENT '创建人',</v>
      </c>
    </row>
    <row r="113" spans="2:9" s="1" customFormat="1" ht="30" customHeight="1">
      <c r="B113" s="13">
        <v>17</v>
      </c>
      <c r="C113" s="17" t="s">
        <v>259</v>
      </c>
      <c r="D113" s="18" t="s">
        <v>255</v>
      </c>
      <c r="E113" s="24"/>
      <c r="F113" s="24"/>
      <c r="G113" s="24" t="s">
        <v>228</v>
      </c>
      <c r="H113" s="17" t="s">
        <v>260</v>
      </c>
      <c r="I113" s="27" t="str">
        <f t="shared" si="5"/>
        <v>`last_update_date`  Datetime COMMENT '更新时间',</v>
      </c>
    </row>
    <row r="114" spans="2:9" s="1" customFormat="1" ht="30" customHeight="1">
      <c r="B114" s="13">
        <v>18</v>
      </c>
      <c r="C114" s="17" t="s">
        <v>261</v>
      </c>
      <c r="D114" s="20" t="s">
        <v>222</v>
      </c>
      <c r="E114" s="24"/>
      <c r="F114" s="24"/>
      <c r="G114" s="24" t="s">
        <v>228</v>
      </c>
      <c r="H114" s="17" t="s">
        <v>262</v>
      </c>
      <c r="I114" s="27" t="str">
        <f t="shared" si="5"/>
        <v>`last_updated_by`  bigint(20) COMMENT '更新人',</v>
      </c>
    </row>
    <row r="115" spans="2:9" s="1" customFormat="1" ht="30" customHeight="1">
      <c r="B115" s="13">
        <v>19</v>
      </c>
      <c r="C115" s="17" t="s">
        <v>263</v>
      </c>
      <c r="D115" s="20" t="s">
        <v>222</v>
      </c>
      <c r="E115" s="24"/>
      <c r="F115" s="24"/>
      <c r="G115" s="24" t="s">
        <v>228</v>
      </c>
      <c r="H115" s="17" t="s">
        <v>264</v>
      </c>
      <c r="I115" s="27" t="str">
        <f t="shared" si="5"/>
        <v>`last_update_login`  bigint(20) COMMENT '最后登录人',</v>
      </c>
    </row>
    <row r="116" spans="2:9" s="1" customFormat="1" ht="30" customHeight="1">
      <c r="B116" s="13">
        <v>20</v>
      </c>
      <c r="C116" s="17" t="s">
        <v>265</v>
      </c>
      <c r="D116" s="18" t="s">
        <v>241</v>
      </c>
      <c r="E116" s="24"/>
      <c r="F116" s="24">
        <v>0</v>
      </c>
      <c r="G116" s="24" t="s">
        <v>228</v>
      </c>
      <c r="H116" s="17" t="s">
        <v>266</v>
      </c>
      <c r="I116" s="27" t="str">
        <f t="shared" si="5"/>
        <v>`delete_flag`  Int(10) COMMENT '删除标志:0-否-NO;1-是-YES',</v>
      </c>
    </row>
    <row r="117" spans="2:9" s="1" customFormat="1" ht="30" customHeight="1">
      <c r="B117" s="13">
        <v>21</v>
      </c>
      <c r="C117" s="17" t="s">
        <v>267</v>
      </c>
      <c r="D117" s="18" t="s">
        <v>241</v>
      </c>
      <c r="E117" s="24"/>
      <c r="F117" s="24">
        <v>1</v>
      </c>
      <c r="G117" s="24" t="s">
        <v>228</v>
      </c>
      <c r="H117" s="17" t="s">
        <v>268</v>
      </c>
      <c r="I117" s="27" t="str">
        <f t="shared" si="5"/>
        <v>`version_num`  Int(10) COMMENT '版本号',</v>
      </c>
    </row>
    <row r="118" spans="2:9" ht="30" customHeight="1">
      <c r="B118" s="149"/>
      <c r="C118" s="150"/>
      <c r="D118" s="150"/>
      <c r="E118" s="150"/>
      <c r="F118" s="150"/>
      <c r="G118" s="150"/>
      <c r="H118" s="151"/>
      <c r="I118" s="18" t="str">
        <f>LOWER(CONCATENATE(IF(F98="Y",CONCATENATE(" Primary Key  (`",C98,"`)")," "),CONCATENATE(")ENGINE=INNODB AUTO_INCREMENT=9 DEFAULT CHARSET=utf8"," COMMENT='",MID(C94,FIND("|",C94)+1,LEN(C94)),"';")))</f>
        <v xml:space="preserve"> primary key  (`id`))engine=innodb auto_increment=9 default charset=utf8 comment='供应绩效结果详情表';</v>
      </c>
    </row>
    <row r="119" spans="2:9" ht="30" customHeight="1">
      <c r="B119" s="146" t="s">
        <v>269</v>
      </c>
      <c r="C119" s="17"/>
      <c r="D119" s="22"/>
      <c r="E119" s="23"/>
      <c r="F119" s="21"/>
      <c r="G119" s="21"/>
      <c r="H119" s="22"/>
      <c r="I119" s="29"/>
    </row>
    <row r="120" spans="2:9" ht="30" customHeight="1">
      <c r="B120" s="147"/>
      <c r="C120" s="17"/>
      <c r="D120" s="23"/>
      <c r="E120" s="23"/>
      <c r="F120" s="23"/>
      <c r="G120" s="23"/>
      <c r="H120" s="23"/>
      <c r="I120" s="29"/>
    </row>
    <row r="121" spans="2:9" ht="30" customHeight="1">
      <c r="B121" s="147"/>
      <c r="C121" s="17"/>
      <c r="D121" s="23"/>
      <c r="E121" s="23"/>
      <c r="F121" s="23"/>
      <c r="G121" s="23"/>
      <c r="H121" s="23"/>
      <c r="I121" s="29"/>
    </row>
    <row r="122" spans="2:9" ht="30" customHeight="1">
      <c r="B122" s="148"/>
      <c r="C122" s="17"/>
      <c r="D122" s="23"/>
      <c r="E122" s="23"/>
      <c r="F122" s="23"/>
      <c r="G122" s="23"/>
      <c r="H122" s="23"/>
      <c r="I122" s="29"/>
    </row>
  </sheetData>
  <sheetProtection formatCells="0" formatColumns="0" formatRows="0" insertColumns="0" insertRows="0" insertHyperlinks="0" deleteColumns="0" deleteRows="0" sort="0" autoFilter="0" pivotTables="0"/>
  <mergeCells count="8">
    <mergeCell ref="B119:B122"/>
    <mergeCell ref="B25:H25"/>
    <mergeCell ref="B52:H52"/>
    <mergeCell ref="B87:H87"/>
    <mergeCell ref="B118:H118"/>
    <mergeCell ref="B26:B29"/>
    <mergeCell ref="B53:B56"/>
    <mergeCell ref="B88:B91"/>
  </mergeCells>
  <phoneticPr fontId="30" type="noConversion"/>
  <hyperlinks>
    <hyperlink ref="A1" location="目录!A1" display="返回目录"/>
  </hyperlinks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topLeftCell="A5" zoomScale="88" zoomScaleNormal="88" workbookViewId="0">
      <selection activeCell="F24" sqref="F24"/>
    </sheetView>
  </sheetViews>
  <sheetFormatPr defaultColWidth="9" defaultRowHeight="12"/>
  <cols>
    <col min="1" max="1" width="3.77734375" style="4" customWidth="1"/>
    <col min="2" max="2" width="19.44140625" style="4" customWidth="1"/>
    <col min="3" max="3" width="28.77734375" style="4" customWidth="1"/>
    <col min="4" max="4" width="16.44140625" style="4" customWidth="1"/>
    <col min="5" max="6" width="6.77734375" style="4" customWidth="1"/>
    <col min="7" max="7" width="8.44140625" style="4" customWidth="1"/>
    <col min="8" max="8" width="47.44140625" style="4" customWidth="1"/>
    <col min="9" max="9" width="94.6640625" style="4" customWidth="1"/>
    <col min="10" max="16384" width="9" style="4"/>
  </cols>
  <sheetData>
    <row r="1" spans="1:9" ht="30" customHeight="1">
      <c r="A1" s="5" t="s">
        <v>3</v>
      </c>
    </row>
    <row r="2" spans="1:9" ht="30" customHeight="1"/>
    <row r="3" spans="1:9" ht="30" customHeight="1">
      <c r="A3" s="6" t="s">
        <v>927</v>
      </c>
      <c r="B3" s="7"/>
      <c r="C3" s="7"/>
      <c r="D3" s="7"/>
      <c r="E3" s="7"/>
      <c r="F3" s="7"/>
      <c r="G3" s="7"/>
      <c r="H3" s="7"/>
      <c r="I3" s="7"/>
    </row>
    <row r="4" spans="1:9" ht="30" customHeight="1"/>
    <row r="5" spans="1:9" s="1" customFormat="1" ht="30" customHeight="1">
      <c r="B5" s="8" t="s">
        <v>25</v>
      </c>
      <c r="C5" s="9" t="s">
        <v>928</v>
      </c>
      <c r="D5" s="10"/>
      <c r="E5" s="10"/>
      <c r="F5" s="10"/>
      <c r="G5" s="10"/>
      <c r="H5" s="10"/>
      <c r="I5" s="11" t="s">
        <v>214</v>
      </c>
    </row>
    <row r="6" spans="1:9" s="1" customFormat="1" ht="30" customHeight="1">
      <c r="B6" s="11" t="s">
        <v>23</v>
      </c>
      <c r="C6" s="12" t="s">
        <v>215</v>
      </c>
      <c r="D6" s="11" t="s">
        <v>216</v>
      </c>
      <c r="E6" s="11" t="s">
        <v>217</v>
      </c>
      <c r="F6" s="11" t="s">
        <v>218</v>
      </c>
      <c r="G6" s="11" t="s">
        <v>219</v>
      </c>
      <c r="H6" s="12" t="s">
        <v>220</v>
      </c>
      <c r="I6" s="18" t="str">
        <f>LOWER(CONCATENATE("Create Table  `",MID(C5,1,FIND("|",C5)-1),"` ("))</f>
        <v>create table  `scm_xx` (</v>
      </c>
    </row>
    <row r="7" spans="1:9" s="2" customFormat="1" ht="30" customHeight="1">
      <c r="B7" s="13">
        <v>1</v>
      </c>
      <c r="C7" s="14" t="s">
        <v>221</v>
      </c>
      <c r="D7" s="15" t="s">
        <v>222</v>
      </c>
      <c r="E7" s="13">
        <v>0</v>
      </c>
      <c r="F7" s="13"/>
      <c r="G7" s="13" t="s">
        <v>223</v>
      </c>
      <c r="H7" s="14" t="s">
        <v>224</v>
      </c>
      <c r="I7" s="26" t="str">
        <f t="shared" ref="I7:I8" si="0">CONCATENATE("`",LOWER(PROPER(C7)),"`  ",D7,,CONCATENATE(IF(LEN(E7)&gt;0," DEFAULT ",""),IF(LEN(E7)&gt;0," '",""),E7,IF(LEN(E7)&gt;0,"'","")),IF(G7="N"," NOT NULL ",""),IF(F7="Y"," AUTO_INCREMENT ",""),IF(LEN(H7)&gt;0,CONCATENATE(" COMMENT '",H7,"'"),""),",")</f>
        <v>`tenant_p_id`  bigint(20) DEFAULT  '0' NOT NULL  COMMENT '关联组织ID，默认为0',</v>
      </c>
    </row>
    <row r="8" spans="1:9" s="2" customFormat="1" ht="30" customHeight="1">
      <c r="B8" s="13">
        <v>2</v>
      </c>
      <c r="C8" s="16" t="s">
        <v>225</v>
      </c>
      <c r="D8" s="15" t="s">
        <v>222</v>
      </c>
      <c r="E8" s="13"/>
      <c r="F8" s="13"/>
      <c r="G8" s="13" t="s">
        <v>223</v>
      </c>
      <c r="H8" s="16" t="s">
        <v>226</v>
      </c>
      <c r="I8" s="26" t="str">
        <f t="shared" si="0"/>
        <v>`tenant_id`  bigint(20) NOT NULL  COMMENT '组织ID',</v>
      </c>
    </row>
    <row r="9" spans="1:9" s="1" customFormat="1" ht="30" customHeight="1">
      <c r="B9" s="13">
        <v>8</v>
      </c>
      <c r="C9" s="17" t="s">
        <v>248</v>
      </c>
      <c r="D9" s="18" t="s">
        <v>249</v>
      </c>
      <c r="E9" s="24"/>
      <c r="F9" s="24"/>
      <c r="G9" s="24" t="s">
        <v>228</v>
      </c>
      <c r="H9" s="17" t="s">
        <v>28</v>
      </c>
      <c r="I9" s="27" t="str">
        <f t="shared" ref="I9" si="1">CONCATENATE("`",LOWER(PROPER(C9)),"`  ",D9,,CONCATENATE(IF(LEN(E9)&gt;0," DEFAULT ",""),IF(LEN(E9)&gt;0," '",""),E9,IF(LEN(E9)&gt;0,"'","")),IF(G9="N"," NOT NULL ",""),IF(F9="Y"," AUTO_INCREMENT ",""),IF(LEN(H9)&gt;0,CONCATENATE(" COMMENT '",H9,"'"),""),",")</f>
        <v>`remark`  Varchar(500) COMMENT '备注',</v>
      </c>
    </row>
    <row r="10" spans="1:9" s="3" customFormat="1" ht="30" customHeight="1">
      <c r="B10" s="13">
        <v>9</v>
      </c>
      <c r="C10" s="14" t="s">
        <v>250</v>
      </c>
      <c r="D10" s="19" t="s">
        <v>236</v>
      </c>
      <c r="E10" s="25"/>
      <c r="F10" s="25"/>
      <c r="G10" s="25" t="s">
        <v>228</v>
      </c>
      <c r="H10" s="14" t="s">
        <v>251</v>
      </c>
      <c r="I10" s="28" t="str">
        <f t="shared" ref="I10:I11" si="2">CONCATENATE("`",LOWER(PROPER(C10)),"`  ",D10,,CONCATENATE(IF(LEN(E10)&gt;0," DEFAULT ",""),IF(LEN(E10)&gt;0," '",""),E10,IF(LEN(E10)&gt;0,"'","")),IF(G10="N"," NOT NULL ",""),IF(F10="Y"," AUTO_INCREMENT ",""),IF(LEN(H10)&gt;0,CONCATENATE(" COMMENT '",H10,"'"),""),",")</f>
        <v>`created_by_name`  Varchar(100) COMMENT '创建人名称',</v>
      </c>
    </row>
    <row r="11" spans="1:9" s="3" customFormat="1" ht="30" customHeight="1">
      <c r="B11" s="13">
        <v>10</v>
      </c>
      <c r="C11" s="14" t="s">
        <v>252</v>
      </c>
      <c r="D11" s="19" t="s">
        <v>236</v>
      </c>
      <c r="E11" s="25"/>
      <c r="F11" s="25"/>
      <c r="G11" s="25" t="s">
        <v>228</v>
      </c>
      <c r="H11" s="14" t="s">
        <v>253</v>
      </c>
      <c r="I11" s="28" t="str">
        <f t="shared" si="2"/>
        <v>`last_updated_by_name`  Varchar(100) COMMENT '更新人名称',</v>
      </c>
    </row>
    <row r="12" spans="1:9" s="1" customFormat="1" ht="30" customHeight="1">
      <c r="B12" s="13">
        <v>11</v>
      </c>
      <c r="C12" s="17" t="s">
        <v>254</v>
      </c>
      <c r="D12" s="18" t="s">
        <v>255</v>
      </c>
      <c r="E12" s="24"/>
      <c r="F12" s="24"/>
      <c r="G12" s="24" t="s">
        <v>228</v>
      </c>
      <c r="H12" s="17" t="s">
        <v>256</v>
      </c>
      <c r="I12" s="27" t="str">
        <f t="shared" ref="I12:I18" si="3">CONCATENATE("`",LOWER(PROPER(C12)),"`  ",D12,,CONCATENATE(IF(LEN(E12)&gt;0," DEFAULT ",""),IF(LEN(E12)&gt;0," '",""),E12,IF(LEN(E12)&gt;0,"'","")),IF(G12="N"," NOT NULL ",""),IF(F12="Y"," AUTO_INCREMENT ",""),IF(LEN(H12)&gt;0,CONCATENATE(" COMMENT '",H12,"'"),""),",")</f>
        <v>`creation_date`  Datetime COMMENT '创建时间',</v>
      </c>
    </row>
    <row r="13" spans="1:9" s="1" customFormat="1" ht="30" customHeight="1">
      <c r="B13" s="13">
        <v>12</v>
      </c>
      <c r="C13" s="17" t="s">
        <v>257</v>
      </c>
      <c r="D13" s="20" t="s">
        <v>222</v>
      </c>
      <c r="E13" s="24"/>
      <c r="F13" s="24"/>
      <c r="G13" s="24" t="s">
        <v>228</v>
      </c>
      <c r="H13" s="17" t="s">
        <v>258</v>
      </c>
      <c r="I13" s="27" t="str">
        <f t="shared" si="3"/>
        <v>`created_by`  bigint(20) COMMENT '创建人',</v>
      </c>
    </row>
    <row r="14" spans="1:9" s="1" customFormat="1" ht="30" customHeight="1">
      <c r="B14" s="13">
        <v>13</v>
      </c>
      <c r="C14" s="17" t="s">
        <v>259</v>
      </c>
      <c r="D14" s="18" t="s">
        <v>255</v>
      </c>
      <c r="E14" s="24"/>
      <c r="F14" s="24"/>
      <c r="G14" s="24" t="s">
        <v>228</v>
      </c>
      <c r="H14" s="17" t="s">
        <v>260</v>
      </c>
      <c r="I14" s="27" t="str">
        <f t="shared" si="3"/>
        <v>`last_update_date`  Datetime COMMENT '更新时间',</v>
      </c>
    </row>
    <row r="15" spans="1:9" s="1" customFormat="1" ht="30" customHeight="1">
      <c r="B15" s="13">
        <v>14</v>
      </c>
      <c r="C15" s="17" t="s">
        <v>261</v>
      </c>
      <c r="D15" s="20" t="s">
        <v>222</v>
      </c>
      <c r="E15" s="24"/>
      <c r="F15" s="24"/>
      <c r="G15" s="24" t="s">
        <v>228</v>
      </c>
      <c r="H15" s="17" t="s">
        <v>262</v>
      </c>
      <c r="I15" s="27" t="str">
        <f t="shared" si="3"/>
        <v>`last_updated_by`  bigint(20) COMMENT '更新人',</v>
      </c>
    </row>
    <row r="16" spans="1:9" s="1" customFormat="1" ht="30" customHeight="1">
      <c r="B16" s="13">
        <v>15</v>
      </c>
      <c r="C16" s="17" t="s">
        <v>263</v>
      </c>
      <c r="D16" s="20" t="s">
        <v>222</v>
      </c>
      <c r="E16" s="24"/>
      <c r="F16" s="24"/>
      <c r="G16" s="24" t="s">
        <v>228</v>
      </c>
      <c r="H16" s="17" t="s">
        <v>264</v>
      </c>
      <c r="I16" s="27" t="str">
        <f t="shared" si="3"/>
        <v>`last_update_login`  bigint(20) COMMENT '最后登录人',</v>
      </c>
    </row>
    <row r="17" spans="2:9" s="1" customFormat="1" ht="30" customHeight="1">
      <c r="B17" s="13">
        <v>16</v>
      </c>
      <c r="C17" s="17" t="s">
        <v>265</v>
      </c>
      <c r="D17" s="18" t="s">
        <v>241</v>
      </c>
      <c r="E17" s="24"/>
      <c r="F17" s="24">
        <v>0</v>
      </c>
      <c r="G17" s="24" t="s">
        <v>228</v>
      </c>
      <c r="H17" s="17" t="s">
        <v>266</v>
      </c>
      <c r="I17" s="27" t="str">
        <f t="shared" si="3"/>
        <v>`delete_flag`  Int(10) COMMENT '删除标志:0-否-NO;1-是-YES',</v>
      </c>
    </row>
    <row r="18" spans="2:9" s="1" customFormat="1" ht="30" customHeight="1">
      <c r="B18" s="13">
        <v>17</v>
      </c>
      <c r="C18" s="17" t="s">
        <v>267</v>
      </c>
      <c r="D18" s="18" t="s">
        <v>241</v>
      </c>
      <c r="E18" s="24"/>
      <c r="F18" s="24">
        <v>1</v>
      </c>
      <c r="G18" s="24" t="s">
        <v>228</v>
      </c>
      <c r="H18" s="17" t="s">
        <v>268</v>
      </c>
      <c r="I18" s="27" t="str">
        <f t="shared" si="3"/>
        <v>`version_num`  Int(10) COMMENT '版本号',</v>
      </c>
    </row>
    <row r="19" spans="2:9" ht="30" customHeight="1">
      <c r="B19" s="149"/>
      <c r="C19" s="150"/>
      <c r="D19" s="150"/>
      <c r="E19" s="150"/>
      <c r="F19" s="150"/>
      <c r="G19" s="150"/>
      <c r="H19" s="151"/>
      <c r="I19" s="18" t="e">
        <f>LOWER(CONCATENATE(IF(#REF!="Y",CONCATENATE(" Primary Key  (`",#REF!,"`)")," "),CONCATENATE(")ENGINE=INNODB AUTO_INCREMENT=9 DEFAULT CHARSET=utf8"," COMMENT='",MID(C5,FIND("|",C5)+1,LEN(C5)),"';")))</f>
        <v>#REF!</v>
      </c>
    </row>
    <row r="20" spans="2:9" ht="30" customHeight="1">
      <c r="B20" s="146" t="s">
        <v>269</v>
      </c>
      <c r="C20" s="17"/>
      <c r="D20" s="22"/>
      <c r="E20" s="23"/>
      <c r="F20" s="21"/>
      <c r="G20" s="21"/>
      <c r="H20" s="22"/>
      <c r="I20" s="29"/>
    </row>
    <row r="21" spans="2:9" ht="30" customHeight="1">
      <c r="B21" s="147"/>
      <c r="C21" s="17"/>
      <c r="D21" s="23"/>
      <c r="E21" s="23"/>
      <c r="F21" s="23"/>
      <c r="G21" s="23"/>
      <c r="H21" s="23"/>
      <c r="I21" s="29"/>
    </row>
    <row r="22" spans="2:9" ht="30" customHeight="1">
      <c r="B22" s="147"/>
      <c r="C22" s="17"/>
      <c r="D22" s="23"/>
      <c r="E22" s="23"/>
      <c r="F22" s="23"/>
      <c r="G22" s="23"/>
      <c r="H22" s="23"/>
      <c r="I22" s="29"/>
    </row>
    <row r="23" spans="2:9" ht="30" customHeight="1">
      <c r="B23" s="148"/>
      <c r="C23" s="17"/>
      <c r="D23" s="23"/>
      <c r="E23" s="23"/>
      <c r="F23" s="23"/>
      <c r="G23" s="23"/>
      <c r="H23" s="23"/>
      <c r="I23" s="29"/>
    </row>
    <row r="24" spans="2:9" ht="30" customHeight="1"/>
  </sheetData>
  <sheetProtection formatCells="0" formatColumns="0" formatRows="0" insertColumns="0" insertRows="0" insertHyperlinks="0" deleteColumns="0" deleteRows="0" sort="0" autoFilter="0" pivotTables="0"/>
  <mergeCells count="2">
    <mergeCell ref="B19:H19"/>
    <mergeCell ref="B20:B23"/>
  </mergeCells>
  <phoneticPr fontId="30" type="noConversion"/>
  <hyperlinks>
    <hyperlink ref="A1" location="目录!A1" display="返回目录"/>
  </hyperlink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7734375" defaultRowHeight="14.4"/>
  <sheetData/>
  <sheetProtection formatCells="0" insertHyperlinks="0" autoFilter="0"/>
  <phoneticPr fontId="3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8"/>
  <sheetViews>
    <sheetView showGridLines="0" workbookViewId="0">
      <selection activeCell="C5" sqref="C5"/>
    </sheetView>
  </sheetViews>
  <sheetFormatPr defaultColWidth="9" defaultRowHeight="12"/>
  <cols>
    <col min="1" max="1" width="6.77734375" style="4" customWidth="1"/>
    <col min="2" max="16384" width="9" style="4"/>
  </cols>
  <sheetData>
    <row r="1" spans="1:13">
      <c r="A1" s="5" t="s">
        <v>3</v>
      </c>
    </row>
    <row r="2" spans="1:13">
      <c r="A2" s="116"/>
    </row>
    <row r="3" spans="1:13">
      <c r="A3" s="117" t="s">
        <v>4</v>
      </c>
    </row>
    <row r="5" spans="1:13">
      <c r="B5" s="98" t="s">
        <v>5</v>
      </c>
    </row>
    <row r="8" spans="1:13">
      <c r="A8" s="117" t="s">
        <v>6</v>
      </c>
    </row>
    <row r="12" spans="1:13">
      <c r="A12" s="117" t="s">
        <v>7</v>
      </c>
    </row>
    <row r="13" spans="1:13">
      <c r="A13" s="117"/>
    </row>
    <row r="14" spans="1:13">
      <c r="A14" s="117"/>
      <c r="B14" s="4" t="s">
        <v>8</v>
      </c>
    </row>
    <row r="15" spans="1:13">
      <c r="A15" s="117"/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</row>
    <row r="16" spans="1:13">
      <c r="A16" s="117"/>
      <c r="B16" s="119" t="s">
        <v>9</v>
      </c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</row>
    <row r="17" spans="1:13">
      <c r="A17" s="117"/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</row>
    <row r="18" spans="1:13">
      <c r="A18" s="117"/>
      <c r="B18" s="119" t="s">
        <v>10</v>
      </c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18"/>
    </row>
    <row r="19" spans="1:13">
      <c r="A19" s="117"/>
      <c r="B19" s="118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18"/>
    </row>
    <row r="20" spans="1:13">
      <c r="A20" s="117"/>
      <c r="B20" s="118"/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18"/>
    </row>
    <row r="21" spans="1:13">
      <c r="A21" s="117"/>
      <c r="B21" s="118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18"/>
    </row>
    <row r="22" spans="1:13">
      <c r="A22" s="117"/>
      <c r="B22" s="118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18"/>
    </row>
    <row r="23" spans="1:13">
      <c r="A23" s="117"/>
      <c r="B23" s="118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18"/>
    </row>
    <row r="24" spans="1:13">
      <c r="A24" s="117"/>
      <c r="B24" s="118"/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18"/>
    </row>
    <row r="25" spans="1:13">
      <c r="A25" s="117"/>
      <c r="B25" s="118"/>
      <c r="C25" s="121"/>
      <c r="D25" s="121"/>
      <c r="E25" s="121"/>
      <c r="F25" s="121"/>
      <c r="G25" s="121"/>
      <c r="H25" s="121"/>
      <c r="I25" s="121"/>
      <c r="J25" s="121"/>
      <c r="K25" s="121"/>
      <c r="L25" s="121"/>
      <c r="M25" s="118"/>
    </row>
    <row r="26" spans="1:13">
      <c r="A26" s="117"/>
      <c r="B26" s="118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18"/>
    </row>
    <row r="27" spans="1:13">
      <c r="A27" s="117"/>
      <c r="B27" s="118"/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18"/>
    </row>
    <row r="28" spans="1:13">
      <c r="A28" s="117"/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</row>
    <row r="29" spans="1:13">
      <c r="A29" s="117"/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</row>
    <row r="31" spans="1:13">
      <c r="B31" s="4" t="s">
        <v>11</v>
      </c>
    </row>
    <row r="46" spans="1:1">
      <c r="A46" s="117" t="s">
        <v>12</v>
      </c>
    </row>
    <row r="62" spans="1:1">
      <c r="A62" s="117" t="s">
        <v>13</v>
      </c>
    </row>
    <row r="96" spans="1:1">
      <c r="A96" s="117" t="s">
        <v>14</v>
      </c>
    </row>
    <row r="97" spans="1:1">
      <c r="A97" s="117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17" t="s">
        <v>15</v>
      </c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17" t="s">
        <v>16</v>
      </c>
    </row>
    <row r="116" spans="1:1">
      <c r="A116" s="1"/>
    </row>
    <row r="117" spans="1:1">
      <c r="A117" s="1"/>
    </row>
    <row r="118" spans="1:1">
      <c r="A118" s="1"/>
    </row>
  </sheetData>
  <sheetProtection formatCells="0" insertHyperlinks="0" autoFilter="0"/>
  <phoneticPr fontId="30" type="noConversion"/>
  <hyperlinks>
    <hyperlink ref="A1" location="目录!A1" display="返回目录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8"/>
  <sheetViews>
    <sheetView showGridLines="0" workbookViewId="0">
      <selection activeCell="C5" sqref="C5"/>
    </sheetView>
  </sheetViews>
  <sheetFormatPr defaultColWidth="9" defaultRowHeight="12"/>
  <cols>
    <col min="1" max="1" width="6.77734375" style="4" customWidth="1"/>
    <col min="2" max="16384" width="9" style="4"/>
  </cols>
  <sheetData>
    <row r="1" spans="1:13">
      <c r="A1" s="5" t="s">
        <v>3</v>
      </c>
    </row>
    <row r="2" spans="1:13">
      <c r="A2" s="116"/>
    </row>
    <row r="3" spans="1:13">
      <c r="A3" s="117" t="s">
        <v>4</v>
      </c>
    </row>
    <row r="5" spans="1:13">
      <c r="B5" s="98" t="s">
        <v>17</v>
      </c>
    </row>
    <row r="8" spans="1:13">
      <c r="A8" s="117" t="s">
        <v>6</v>
      </c>
    </row>
    <row r="12" spans="1:13">
      <c r="A12" s="117" t="s">
        <v>7</v>
      </c>
    </row>
    <row r="13" spans="1:13">
      <c r="A13" s="117"/>
    </row>
    <row r="14" spans="1:13">
      <c r="A14" s="117"/>
      <c r="B14" s="4" t="s">
        <v>8</v>
      </c>
    </row>
    <row r="15" spans="1:13">
      <c r="A15" s="117"/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</row>
    <row r="16" spans="1:13">
      <c r="A16" s="117"/>
      <c r="B16" s="119" t="s">
        <v>9</v>
      </c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</row>
    <row r="17" spans="1:13">
      <c r="A17" s="117"/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</row>
    <row r="18" spans="1:13">
      <c r="A18" s="117"/>
      <c r="B18" s="119" t="s">
        <v>10</v>
      </c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18"/>
    </row>
    <row r="19" spans="1:13">
      <c r="A19" s="117"/>
      <c r="B19" s="118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18"/>
    </row>
    <row r="20" spans="1:13">
      <c r="A20" s="117"/>
      <c r="B20" s="118"/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18"/>
    </row>
    <row r="21" spans="1:13">
      <c r="A21" s="117"/>
      <c r="B21" s="118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18"/>
    </row>
    <row r="22" spans="1:13">
      <c r="A22" s="117"/>
      <c r="B22" s="118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18"/>
    </row>
    <row r="23" spans="1:13">
      <c r="A23" s="117"/>
      <c r="B23" s="118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18"/>
    </row>
    <row r="24" spans="1:13">
      <c r="A24" s="117"/>
      <c r="B24" s="118"/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18"/>
    </row>
    <row r="25" spans="1:13">
      <c r="A25" s="117"/>
      <c r="B25" s="118"/>
      <c r="C25" s="121"/>
      <c r="D25" s="121"/>
      <c r="E25" s="121"/>
      <c r="F25" s="121"/>
      <c r="G25" s="121"/>
      <c r="H25" s="121"/>
      <c r="I25" s="121"/>
      <c r="J25" s="121"/>
      <c r="K25" s="121"/>
      <c r="L25" s="121"/>
      <c r="M25" s="118"/>
    </row>
    <row r="26" spans="1:13">
      <c r="A26" s="117"/>
      <c r="B26" s="118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18"/>
    </row>
    <row r="27" spans="1:13">
      <c r="A27" s="117"/>
      <c r="B27" s="118"/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18"/>
    </row>
    <row r="28" spans="1:13">
      <c r="A28" s="117"/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</row>
    <row r="29" spans="1:13">
      <c r="A29" s="117"/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</row>
    <row r="31" spans="1:13">
      <c r="B31" s="4" t="s">
        <v>11</v>
      </c>
    </row>
    <row r="46" spans="1:1">
      <c r="A46" s="117" t="s">
        <v>12</v>
      </c>
    </row>
    <row r="62" spans="1:1">
      <c r="A62" s="117" t="s">
        <v>13</v>
      </c>
    </row>
    <row r="96" spans="1:1">
      <c r="A96" s="117" t="s">
        <v>14</v>
      </c>
    </row>
    <row r="97" spans="1:1">
      <c r="A97" s="117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17" t="s">
        <v>15</v>
      </c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17" t="s">
        <v>16</v>
      </c>
    </row>
    <row r="116" spans="1:1">
      <c r="A116" s="1"/>
    </row>
    <row r="117" spans="1:1">
      <c r="A117" s="1"/>
    </row>
    <row r="118" spans="1:1">
      <c r="A118" s="1"/>
    </row>
  </sheetData>
  <sheetProtection formatCells="0" insertHyperlinks="0" autoFilter="0"/>
  <phoneticPr fontId="30" type="noConversion"/>
  <hyperlinks>
    <hyperlink ref="A1" location="目录!A1" display="返回目录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"/>
  <sheetViews>
    <sheetView showGridLines="0" workbookViewId="0">
      <selection activeCell="C5" sqref="C5"/>
    </sheetView>
  </sheetViews>
  <sheetFormatPr defaultColWidth="9" defaultRowHeight="12"/>
  <cols>
    <col min="1" max="1" width="6.77734375" style="4" customWidth="1"/>
    <col min="2" max="16384" width="9" style="4"/>
  </cols>
  <sheetData>
    <row r="1" spans="1:2">
      <c r="A1" s="5" t="s">
        <v>3</v>
      </c>
    </row>
    <row r="2" spans="1:2">
      <c r="A2" s="116"/>
    </row>
    <row r="3" spans="1:2">
      <c r="A3" s="117" t="s">
        <v>4</v>
      </c>
    </row>
    <row r="5" spans="1:2">
      <c r="B5" s="98" t="s">
        <v>18</v>
      </c>
    </row>
    <row r="8" spans="1:2">
      <c r="A8" s="117" t="s">
        <v>19</v>
      </c>
    </row>
    <row r="13" spans="1:2">
      <c r="A13" s="117" t="s">
        <v>20</v>
      </c>
    </row>
    <row r="29" spans="1:1">
      <c r="A29" s="117" t="s">
        <v>13</v>
      </c>
    </row>
    <row r="63" spans="1:1">
      <c r="A63" s="117" t="s">
        <v>14</v>
      </c>
    </row>
    <row r="64" spans="1:1">
      <c r="A64" s="117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17" t="s">
        <v>15</v>
      </c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17" t="s">
        <v>16</v>
      </c>
    </row>
    <row r="83" spans="1:1">
      <c r="A83" s="1"/>
    </row>
    <row r="84" spans="1:1">
      <c r="A84" s="1"/>
    </row>
    <row r="85" spans="1:1">
      <c r="A85" s="1"/>
    </row>
  </sheetData>
  <sheetProtection formatCells="0" insertHyperlinks="0" autoFilter="0"/>
  <phoneticPr fontId="30" type="noConversion"/>
  <hyperlinks>
    <hyperlink ref="A1" location="目录!A1" display="返回目录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"/>
  <sheetViews>
    <sheetView showGridLines="0" workbookViewId="0">
      <selection activeCell="C5" sqref="C5"/>
    </sheetView>
  </sheetViews>
  <sheetFormatPr defaultColWidth="9" defaultRowHeight="12"/>
  <cols>
    <col min="1" max="1" width="6.77734375" style="4" customWidth="1"/>
    <col min="2" max="16384" width="9" style="4"/>
  </cols>
  <sheetData>
    <row r="1" spans="1:2">
      <c r="A1" s="5" t="s">
        <v>3</v>
      </c>
    </row>
    <row r="2" spans="1:2">
      <c r="A2" s="116"/>
    </row>
    <row r="3" spans="1:2">
      <c r="A3" s="117" t="s">
        <v>4</v>
      </c>
    </row>
    <row r="5" spans="1:2">
      <c r="B5" s="98" t="s">
        <v>21</v>
      </c>
    </row>
    <row r="8" spans="1:2">
      <c r="A8" s="117" t="s">
        <v>19</v>
      </c>
    </row>
    <row r="13" spans="1:2">
      <c r="A13" s="117" t="s">
        <v>20</v>
      </c>
    </row>
    <row r="29" spans="1:1">
      <c r="A29" s="117" t="s">
        <v>13</v>
      </c>
    </row>
    <row r="63" spans="1:1">
      <c r="A63" s="117" t="s">
        <v>14</v>
      </c>
    </row>
    <row r="64" spans="1:1">
      <c r="A64" s="117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17" t="s">
        <v>15</v>
      </c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17" t="s">
        <v>16</v>
      </c>
    </row>
    <row r="83" spans="1:1">
      <c r="A83" s="1"/>
    </row>
    <row r="84" spans="1:1">
      <c r="A84" s="1"/>
    </row>
    <row r="85" spans="1:1">
      <c r="A85" s="1"/>
    </row>
  </sheetData>
  <sheetProtection formatCells="0" insertHyperlinks="0" autoFilter="0"/>
  <phoneticPr fontId="30" type="noConversion"/>
  <hyperlinks>
    <hyperlink ref="A1" location="目录!A1" display="返回目录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zoomScale="161" zoomScaleNormal="161" workbookViewId="0">
      <selection activeCell="F14" sqref="F14"/>
    </sheetView>
  </sheetViews>
  <sheetFormatPr defaultColWidth="9" defaultRowHeight="12"/>
  <cols>
    <col min="1" max="1" width="5.109375" style="104" customWidth="1"/>
    <col min="2" max="2" width="10" style="105" customWidth="1"/>
    <col min="3" max="3" width="22.6640625" style="105" customWidth="1"/>
    <col min="4" max="4" width="66" style="105" customWidth="1"/>
    <col min="5" max="5" width="9" style="105"/>
    <col min="6" max="6" width="34" style="105" customWidth="1"/>
    <col min="7" max="16384" width="9" style="105"/>
  </cols>
  <sheetData>
    <row r="1" spans="1:6" ht="18" customHeight="1">
      <c r="A1" s="131" t="s">
        <v>22</v>
      </c>
      <c r="B1" s="132"/>
      <c r="C1" s="132"/>
      <c r="D1" s="132"/>
      <c r="E1" s="132"/>
      <c r="F1" s="133"/>
    </row>
    <row r="2" spans="1:6" ht="18" customHeight="1">
      <c r="A2" s="106" t="s">
        <v>23</v>
      </c>
      <c r="B2" s="106" t="s">
        <v>24</v>
      </c>
      <c r="C2" s="106" t="s">
        <v>25</v>
      </c>
      <c r="D2" s="106" t="s">
        <v>26</v>
      </c>
      <c r="E2" s="112" t="s">
        <v>27</v>
      </c>
      <c r="F2" s="113" t="s">
        <v>28</v>
      </c>
    </row>
    <row r="3" spans="1:6" ht="18" customHeight="1">
      <c r="A3" s="107">
        <v>1</v>
      </c>
      <c r="B3" s="128" t="s">
        <v>29</v>
      </c>
      <c r="C3" s="108" t="s">
        <v>30</v>
      </c>
      <c r="D3" s="108" t="s">
        <v>31</v>
      </c>
      <c r="E3" s="114">
        <v>1</v>
      </c>
      <c r="F3" s="108"/>
    </row>
    <row r="4" spans="1:6" ht="18" customHeight="1">
      <c r="A4" s="107">
        <v>2</v>
      </c>
      <c r="B4" s="129"/>
      <c r="C4" s="108" t="s">
        <v>32</v>
      </c>
      <c r="D4" s="108" t="s">
        <v>33</v>
      </c>
      <c r="E4" s="114">
        <v>1</v>
      </c>
      <c r="F4" s="108"/>
    </row>
    <row r="5" spans="1:6" ht="18" customHeight="1">
      <c r="A5" s="107">
        <v>3</v>
      </c>
      <c r="B5" s="129"/>
      <c r="C5" s="108" t="s">
        <v>34</v>
      </c>
      <c r="D5" s="108" t="s">
        <v>35</v>
      </c>
      <c r="E5" s="114">
        <v>1</v>
      </c>
      <c r="F5" s="108"/>
    </row>
    <row r="6" spans="1:6" ht="18" customHeight="1">
      <c r="A6" s="107">
        <v>4</v>
      </c>
      <c r="B6" s="129"/>
      <c r="C6" s="108" t="s">
        <v>36</v>
      </c>
      <c r="D6" s="108" t="s">
        <v>37</v>
      </c>
      <c r="E6" s="114">
        <v>1</v>
      </c>
      <c r="F6" s="108"/>
    </row>
    <row r="7" spans="1:6" ht="18" customHeight="1">
      <c r="A7" s="107">
        <v>5</v>
      </c>
      <c r="B7" s="129"/>
      <c r="C7" s="108" t="s">
        <v>38</v>
      </c>
      <c r="D7" s="108" t="s">
        <v>39</v>
      </c>
      <c r="E7" s="114">
        <v>1</v>
      </c>
      <c r="F7" s="108"/>
    </row>
    <row r="8" spans="1:6" ht="18" customHeight="1">
      <c r="A8" s="107">
        <v>6</v>
      </c>
      <c r="B8" s="129"/>
      <c r="C8" s="108" t="s">
        <v>40</v>
      </c>
      <c r="D8" s="108" t="s">
        <v>41</v>
      </c>
      <c r="E8" s="114">
        <v>1</v>
      </c>
      <c r="F8" s="108"/>
    </row>
    <row r="9" spans="1:6" ht="18" customHeight="1">
      <c r="A9" s="107">
        <v>7</v>
      </c>
      <c r="B9" s="129"/>
      <c r="C9" s="108" t="s">
        <v>42</v>
      </c>
      <c r="D9" s="108" t="s">
        <v>43</v>
      </c>
      <c r="E9" s="114">
        <v>1</v>
      </c>
      <c r="F9" s="108"/>
    </row>
    <row r="10" spans="1:6" ht="18" customHeight="1">
      <c r="A10" s="107">
        <v>8</v>
      </c>
      <c r="B10" s="129"/>
      <c r="C10" s="108" t="s">
        <v>44</v>
      </c>
      <c r="D10" s="108" t="s">
        <v>45</v>
      </c>
      <c r="E10" s="114">
        <v>1</v>
      </c>
      <c r="F10" s="108"/>
    </row>
    <row r="11" spans="1:6" ht="18" customHeight="1">
      <c r="A11" s="107">
        <v>9</v>
      </c>
      <c r="B11" s="129"/>
      <c r="C11" s="108" t="s">
        <v>46</v>
      </c>
      <c r="D11" s="108" t="s">
        <v>47</v>
      </c>
      <c r="E11" s="114">
        <v>1</v>
      </c>
      <c r="F11" s="108"/>
    </row>
    <row r="12" spans="1:6" ht="18" customHeight="1">
      <c r="A12" s="107">
        <v>10</v>
      </c>
      <c r="B12" s="129"/>
      <c r="C12" s="108" t="s">
        <v>48</v>
      </c>
      <c r="D12" s="108" t="s">
        <v>49</v>
      </c>
      <c r="E12" s="114">
        <v>1</v>
      </c>
      <c r="F12" s="108"/>
    </row>
    <row r="13" spans="1:6" ht="18" customHeight="1">
      <c r="A13" s="107">
        <v>11</v>
      </c>
      <c r="B13" s="129"/>
      <c r="C13" s="108" t="s">
        <v>50</v>
      </c>
      <c r="D13" s="108" t="s">
        <v>51</v>
      </c>
      <c r="E13" s="114">
        <v>1</v>
      </c>
      <c r="F13" s="108"/>
    </row>
    <row r="14" spans="1:6" s="103" customFormat="1" ht="18" customHeight="1">
      <c r="A14" s="109"/>
      <c r="B14" s="129"/>
      <c r="C14" s="110" t="s">
        <v>52</v>
      </c>
      <c r="D14" s="110" t="s">
        <v>53</v>
      </c>
      <c r="E14" s="115">
        <v>1</v>
      </c>
      <c r="F14" s="110" t="s">
        <v>54</v>
      </c>
    </row>
    <row r="15" spans="1:6" ht="18" customHeight="1">
      <c r="A15" s="107">
        <v>12</v>
      </c>
      <c r="B15" s="129"/>
      <c r="C15" s="108" t="s">
        <v>55</v>
      </c>
      <c r="D15" s="108" t="s">
        <v>56</v>
      </c>
      <c r="E15" s="114">
        <v>1</v>
      </c>
      <c r="F15" s="108"/>
    </row>
    <row r="16" spans="1:6" ht="18" customHeight="1">
      <c r="A16" s="107">
        <v>13</v>
      </c>
      <c r="B16" s="129"/>
      <c r="C16" s="108" t="s">
        <v>57</v>
      </c>
      <c r="D16" s="108" t="s">
        <v>58</v>
      </c>
      <c r="E16" s="114">
        <v>1</v>
      </c>
      <c r="F16" s="108"/>
    </row>
    <row r="17" spans="1:6" ht="18" customHeight="1">
      <c r="A17" s="107">
        <v>14</v>
      </c>
      <c r="B17" s="129"/>
      <c r="C17" s="108" t="s">
        <v>59</v>
      </c>
      <c r="D17" s="108" t="s">
        <v>60</v>
      </c>
      <c r="E17" s="114">
        <v>1</v>
      </c>
      <c r="F17" s="108"/>
    </row>
    <row r="18" spans="1:6" ht="18" customHeight="1">
      <c r="A18" s="107">
        <v>15</v>
      </c>
      <c r="B18" s="129"/>
      <c r="C18" s="108" t="s">
        <v>61</v>
      </c>
      <c r="D18" s="108" t="s">
        <v>62</v>
      </c>
      <c r="E18" s="114">
        <v>1</v>
      </c>
      <c r="F18" s="108"/>
    </row>
    <row r="19" spans="1:6" ht="18" customHeight="1">
      <c r="A19" s="107">
        <v>16</v>
      </c>
      <c r="B19" s="129"/>
      <c r="C19" s="108" t="s">
        <v>63</v>
      </c>
      <c r="D19" s="108" t="s">
        <v>64</v>
      </c>
      <c r="E19" s="114">
        <v>1</v>
      </c>
      <c r="F19" s="108"/>
    </row>
    <row r="20" spans="1:6" ht="18" customHeight="1">
      <c r="A20" s="107">
        <v>17</v>
      </c>
      <c r="B20" s="130"/>
      <c r="C20" s="108" t="s">
        <v>65</v>
      </c>
      <c r="D20" s="105" t="s">
        <v>66</v>
      </c>
      <c r="E20" s="114">
        <v>1</v>
      </c>
      <c r="F20" s="108"/>
    </row>
    <row r="21" spans="1:6" ht="18" customHeight="1">
      <c r="A21" s="107">
        <v>18</v>
      </c>
      <c r="B21" s="128" t="s">
        <v>67</v>
      </c>
      <c r="C21" s="108" t="s">
        <v>68</v>
      </c>
      <c r="D21" s="108" t="s">
        <v>69</v>
      </c>
      <c r="E21" s="114">
        <v>1</v>
      </c>
      <c r="F21" s="108"/>
    </row>
    <row r="22" spans="1:6" ht="18" customHeight="1">
      <c r="A22" s="107">
        <v>19</v>
      </c>
      <c r="B22" s="129"/>
      <c r="C22" s="108" t="s">
        <v>70</v>
      </c>
      <c r="D22" s="108" t="s">
        <v>71</v>
      </c>
      <c r="E22" s="114">
        <v>1</v>
      </c>
      <c r="F22" s="108"/>
    </row>
    <row r="23" spans="1:6" ht="18" customHeight="1">
      <c r="A23" s="107">
        <v>20</v>
      </c>
      <c r="B23" s="129"/>
      <c r="C23" s="108" t="s">
        <v>72</v>
      </c>
      <c r="D23" s="108" t="s">
        <v>73</v>
      </c>
      <c r="E23" s="114">
        <v>1</v>
      </c>
      <c r="F23" s="108"/>
    </row>
    <row r="24" spans="1:6" ht="18" customHeight="1">
      <c r="A24" s="107">
        <v>21</v>
      </c>
      <c r="B24" s="129"/>
      <c r="C24" s="108" t="s">
        <v>74</v>
      </c>
      <c r="D24" s="108" t="s">
        <v>75</v>
      </c>
      <c r="E24" s="114">
        <v>1</v>
      </c>
      <c r="F24" s="108"/>
    </row>
    <row r="25" spans="1:6" ht="18" customHeight="1">
      <c r="A25" s="107">
        <v>22</v>
      </c>
      <c r="B25" s="129"/>
      <c r="C25" s="108" t="s">
        <v>76</v>
      </c>
      <c r="D25" s="108" t="s">
        <v>77</v>
      </c>
      <c r="E25" s="114">
        <v>1</v>
      </c>
      <c r="F25" s="108"/>
    </row>
    <row r="26" spans="1:6" ht="18" customHeight="1">
      <c r="A26" s="107">
        <v>23</v>
      </c>
      <c r="B26" s="129"/>
      <c r="C26" s="108" t="s">
        <v>78</v>
      </c>
      <c r="D26" s="108" t="s">
        <v>79</v>
      </c>
      <c r="E26" s="114">
        <v>1</v>
      </c>
      <c r="F26" s="108"/>
    </row>
    <row r="27" spans="1:6" ht="18" customHeight="1">
      <c r="A27" s="107">
        <v>24</v>
      </c>
      <c r="B27" s="129"/>
      <c r="C27" s="108" t="s">
        <v>80</v>
      </c>
      <c r="D27" s="108" t="s">
        <v>81</v>
      </c>
      <c r="E27" s="114">
        <v>1</v>
      </c>
      <c r="F27" s="108"/>
    </row>
    <row r="28" spans="1:6" ht="18" customHeight="1">
      <c r="A28" s="107">
        <v>25</v>
      </c>
      <c r="B28" s="130"/>
      <c r="C28" s="108" t="s">
        <v>82</v>
      </c>
      <c r="D28" s="108" t="s">
        <v>83</v>
      </c>
      <c r="E28" s="114">
        <v>1</v>
      </c>
      <c r="F28" s="108"/>
    </row>
    <row r="29" spans="1:6" ht="18" customHeight="1">
      <c r="A29" s="107">
        <v>26</v>
      </c>
      <c r="B29" s="128" t="s">
        <v>84</v>
      </c>
      <c r="C29" s="108" t="s">
        <v>85</v>
      </c>
      <c r="D29" s="108" t="s">
        <v>86</v>
      </c>
      <c r="E29" s="114">
        <v>1</v>
      </c>
      <c r="F29" s="108"/>
    </row>
    <row r="30" spans="1:6" ht="18" customHeight="1">
      <c r="A30" s="107">
        <v>27</v>
      </c>
      <c r="B30" s="129"/>
      <c r="C30" s="108" t="s">
        <v>85</v>
      </c>
      <c r="D30" s="108" t="s">
        <v>87</v>
      </c>
      <c r="E30" s="114">
        <v>1</v>
      </c>
      <c r="F30" s="108"/>
    </row>
    <row r="31" spans="1:6" ht="18" customHeight="1">
      <c r="A31" s="107">
        <v>28</v>
      </c>
      <c r="B31" s="129"/>
      <c r="C31" s="108" t="s">
        <v>88</v>
      </c>
      <c r="D31" s="108" t="s">
        <v>89</v>
      </c>
      <c r="E31" s="114">
        <v>1</v>
      </c>
      <c r="F31" s="108"/>
    </row>
    <row r="32" spans="1:6" ht="18" customHeight="1">
      <c r="A32" s="107">
        <v>29</v>
      </c>
      <c r="B32" s="129"/>
      <c r="C32" s="108" t="s">
        <v>90</v>
      </c>
      <c r="D32" s="108" t="s">
        <v>91</v>
      </c>
      <c r="E32" s="114">
        <v>1</v>
      </c>
      <c r="F32" s="108"/>
    </row>
    <row r="33" spans="1:6" ht="18" customHeight="1">
      <c r="A33" s="107">
        <v>30</v>
      </c>
      <c r="B33" s="129"/>
      <c r="C33" s="108" t="s">
        <v>92</v>
      </c>
      <c r="D33" s="108" t="s">
        <v>93</v>
      </c>
      <c r="E33" s="114">
        <v>1</v>
      </c>
      <c r="F33" s="108"/>
    </row>
    <row r="34" spans="1:6" ht="18" customHeight="1">
      <c r="A34" s="107">
        <v>31</v>
      </c>
      <c r="B34" s="129"/>
      <c r="C34" s="108" t="s">
        <v>94</v>
      </c>
      <c r="D34" s="108" t="s">
        <v>95</v>
      </c>
      <c r="E34" s="114">
        <v>1</v>
      </c>
      <c r="F34" s="108"/>
    </row>
    <row r="35" spans="1:6" ht="18" customHeight="1">
      <c r="A35" s="107">
        <v>32</v>
      </c>
      <c r="B35" s="128" t="s">
        <v>96</v>
      </c>
      <c r="C35" s="108" t="s">
        <v>97</v>
      </c>
      <c r="D35" s="108" t="s">
        <v>98</v>
      </c>
      <c r="E35" s="114">
        <v>1</v>
      </c>
      <c r="F35" s="108"/>
    </row>
    <row r="36" spans="1:6" ht="18" customHeight="1">
      <c r="A36" s="107">
        <v>33</v>
      </c>
      <c r="B36" s="129"/>
      <c r="C36" s="108" t="s">
        <v>99</v>
      </c>
      <c r="D36" s="108" t="s">
        <v>100</v>
      </c>
      <c r="E36" s="114">
        <v>1</v>
      </c>
      <c r="F36" s="108"/>
    </row>
    <row r="37" spans="1:6" ht="18" customHeight="1">
      <c r="A37" s="107">
        <v>34</v>
      </c>
      <c r="B37" s="129"/>
      <c r="C37" s="108" t="s">
        <v>101</v>
      </c>
      <c r="D37" s="108" t="s">
        <v>102</v>
      </c>
      <c r="E37" s="114">
        <v>1</v>
      </c>
      <c r="F37" s="108"/>
    </row>
    <row r="38" spans="1:6" ht="18" customHeight="1">
      <c r="A38" s="107">
        <v>35</v>
      </c>
      <c r="B38" s="129"/>
      <c r="C38" s="108" t="s">
        <v>103</v>
      </c>
      <c r="D38" s="108" t="s">
        <v>104</v>
      </c>
      <c r="E38" s="114">
        <v>1</v>
      </c>
      <c r="F38" s="108"/>
    </row>
    <row r="39" spans="1:6" ht="18" customHeight="1">
      <c r="A39" s="107">
        <v>36</v>
      </c>
      <c r="B39" s="129"/>
      <c r="C39" s="108" t="s">
        <v>105</v>
      </c>
      <c r="D39" s="108" t="s">
        <v>106</v>
      </c>
      <c r="E39" s="114">
        <v>1</v>
      </c>
      <c r="F39" s="108"/>
    </row>
    <row r="40" spans="1:6" ht="18" customHeight="1">
      <c r="A40" s="107">
        <v>37</v>
      </c>
      <c r="B40" s="129"/>
      <c r="C40" s="108" t="s">
        <v>107</v>
      </c>
      <c r="D40" s="108" t="s">
        <v>108</v>
      </c>
      <c r="E40" s="114">
        <v>1</v>
      </c>
      <c r="F40" s="108"/>
    </row>
    <row r="41" spans="1:6" ht="18" customHeight="1">
      <c r="A41" s="107">
        <v>38</v>
      </c>
      <c r="B41" s="129"/>
      <c r="C41" s="108" t="s">
        <v>109</v>
      </c>
      <c r="D41" s="108" t="s">
        <v>110</v>
      </c>
      <c r="E41" s="114">
        <v>1</v>
      </c>
      <c r="F41" s="108"/>
    </row>
    <row r="42" spans="1:6" ht="18" customHeight="1">
      <c r="A42" s="107">
        <v>39</v>
      </c>
      <c r="B42" s="130"/>
      <c r="C42" s="108" t="s">
        <v>111</v>
      </c>
      <c r="D42" s="108" t="s">
        <v>112</v>
      </c>
      <c r="E42" s="114">
        <v>1</v>
      </c>
      <c r="F42" s="108"/>
    </row>
    <row r="43" spans="1:6" ht="18" customHeight="1">
      <c r="A43" s="107">
        <v>40</v>
      </c>
      <c r="B43" s="128" t="s">
        <v>113</v>
      </c>
      <c r="C43" s="108" t="s">
        <v>114</v>
      </c>
      <c r="D43" s="108" t="s">
        <v>115</v>
      </c>
      <c r="E43" s="114">
        <v>1</v>
      </c>
      <c r="F43" s="108"/>
    </row>
    <row r="44" spans="1:6" ht="18" customHeight="1">
      <c r="A44" s="107">
        <v>41</v>
      </c>
      <c r="B44" s="129"/>
      <c r="C44" s="108" t="s">
        <v>116</v>
      </c>
      <c r="D44" s="108" t="s">
        <v>117</v>
      </c>
      <c r="E44" s="114">
        <v>1</v>
      </c>
      <c r="F44" s="108"/>
    </row>
    <row r="45" spans="1:6" ht="18" customHeight="1">
      <c r="A45" s="107">
        <v>42</v>
      </c>
      <c r="B45" s="129"/>
      <c r="C45" s="108" t="s">
        <v>118</v>
      </c>
      <c r="D45" s="108" t="s">
        <v>119</v>
      </c>
      <c r="E45" s="114">
        <v>1</v>
      </c>
      <c r="F45" s="108"/>
    </row>
    <row r="46" spans="1:6" ht="18" customHeight="1">
      <c r="A46" s="107">
        <v>43</v>
      </c>
      <c r="B46" s="129"/>
      <c r="C46" s="108" t="s">
        <v>120</v>
      </c>
      <c r="D46" s="108" t="s">
        <v>121</v>
      </c>
      <c r="E46" s="114">
        <v>1</v>
      </c>
      <c r="F46" s="108"/>
    </row>
    <row r="47" spans="1:6" ht="18" customHeight="1">
      <c r="A47" s="107">
        <v>44</v>
      </c>
      <c r="B47" s="128" t="s">
        <v>122</v>
      </c>
      <c r="C47" s="108" t="s">
        <v>123</v>
      </c>
      <c r="D47" s="108" t="s">
        <v>124</v>
      </c>
      <c r="E47" s="114">
        <v>1</v>
      </c>
      <c r="F47" s="108"/>
    </row>
    <row r="48" spans="1:6" ht="18" customHeight="1">
      <c r="A48" s="107">
        <v>45</v>
      </c>
      <c r="B48" s="129"/>
      <c r="C48" s="108" t="s">
        <v>125</v>
      </c>
      <c r="D48" s="108" t="s">
        <v>126</v>
      </c>
      <c r="E48" s="114">
        <v>1</v>
      </c>
      <c r="F48" s="108"/>
    </row>
    <row r="49" spans="1:6" ht="18" customHeight="1">
      <c r="A49" s="107">
        <v>46</v>
      </c>
      <c r="B49" s="129"/>
      <c r="C49" s="108" t="s">
        <v>127</v>
      </c>
      <c r="D49" s="108" t="s">
        <v>128</v>
      </c>
      <c r="E49" s="114">
        <v>1</v>
      </c>
      <c r="F49" s="108"/>
    </row>
    <row r="50" spans="1:6" ht="18" customHeight="1">
      <c r="A50" s="107">
        <v>47</v>
      </c>
      <c r="B50" s="129"/>
      <c r="C50" s="108" t="s">
        <v>129</v>
      </c>
      <c r="D50" s="108" t="s">
        <v>130</v>
      </c>
      <c r="E50" s="114">
        <v>1</v>
      </c>
      <c r="F50" s="108"/>
    </row>
    <row r="51" spans="1:6" ht="18" customHeight="1">
      <c r="A51" s="107">
        <v>48</v>
      </c>
      <c r="B51" s="129"/>
      <c r="C51" s="108" t="s">
        <v>131</v>
      </c>
      <c r="D51" s="108" t="s">
        <v>132</v>
      </c>
      <c r="E51" s="114">
        <v>1</v>
      </c>
      <c r="F51" s="108"/>
    </row>
    <row r="52" spans="1:6" ht="18" customHeight="1">
      <c r="A52" s="107">
        <v>49</v>
      </c>
      <c r="B52" s="129"/>
      <c r="C52" s="108" t="s">
        <v>133</v>
      </c>
      <c r="D52" s="108" t="s">
        <v>134</v>
      </c>
      <c r="E52" s="114">
        <v>1</v>
      </c>
      <c r="F52" s="108"/>
    </row>
    <row r="53" spans="1:6" ht="18" customHeight="1">
      <c r="A53" s="107">
        <v>50</v>
      </c>
      <c r="B53" s="130"/>
      <c r="C53" s="108" t="s">
        <v>135</v>
      </c>
      <c r="D53" s="108" t="s">
        <v>136</v>
      </c>
      <c r="E53" s="114">
        <v>1</v>
      </c>
      <c r="F53" s="108"/>
    </row>
    <row r="54" spans="1:6" ht="18" customHeight="1">
      <c r="A54" s="107">
        <v>51</v>
      </c>
      <c r="B54" s="111" t="s">
        <v>137</v>
      </c>
      <c r="C54" s="108"/>
      <c r="D54" s="108"/>
      <c r="E54" s="114"/>
      <c r="F54" s="108"/>
    </row>
    <row r="73" spans="10:10">
      <c r="J73" s="105" t="e">
        <f ca="1">LOWER(CONCATENATE("`",PROPER(A73),"`  ",B73,,F23CONCATENATE(IF(LEN(F73)&gt;0," DEFAULT ",""),IF(LEN(F73)&gt;0," '",""),F73,IF(LEN(F73)&gt;0,"'","")),IF(H73="N"," NOT NULL ",""),IF(G73="Y"," AUTO_INCREMENT ",""),IF(LEN(I73)&gt;0,CONCATENATE(" COMMENT '",I73,"'"),""),","))</f>
        <v>#NAME?</v>
      </c>
    </row>
  </sheetData>
  <sheetProtection formatCells="0" insertHyperlinks="0" autoFilter="0"/>
  <mergeCells count="7">
    <mergeCell ref="B43:B46"/>
    <mergeCell ref="B47:B53"/>
    <mergeCell ref="A1:F1"/>
    <mergeCell ref="B3:B20"/>
    <mergeCell ref="B21:B28"/>
    <mergeCell ref="B29:B34"/>
    <mergeCell ref="B35:B42"/>
  </mergeCells>
  <phoneticPr fontId="30" type="noConversion"/>
  <conditionalFormatting sqref="E3:E54">
    <cfRule type="iconSet" priority="1">
      <iconSet iconSet="3Symbols" showValue="0">
        <cfvo type="percent" val="0"/>
        <cfvo type="num" val="0"/>
        <cfvo type="num" val="1"/>
      </iconSet>
    </cfRule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showGridLines="0" zoomScale="215" zoomScaleNormal="215" workbookViewId="0">
      <selection activeCell="B14" sqref="B14"/>
    </sheetView>
  </sheetViews>
  <sheetFormatPr defaultColWidth="8.77734375" defaultRowHeight="14.4"/>
  <cols>
    <col min="1" max="1" width="3" customWidth="1"/>
    <col min="2" max="2" width="8.77734375" customWidth="1"/>
    <col min="3" max="3" width="25" customWidth="1"/>
    <col min="4" max="4" width="8.44140625" customWidth="1"/>
    <col min="5" max="5" width="8.33203125" customWidth="1"/>
    <col min="6" max="6" width="7.6640625" customWidth="1"/>
    <col min="7" max="7" width="7.109375" customWidth="1"/>
    <col min="8" max="13" width="6.44140625" customWidth="1"/>
    <col min="14" max="14" width="7.77734375" customWidth="1"/>
    <col min="15" max="15" width="6.44140625" customWidth="1"/>
  </cols>
  <sheetData>
    <row r="1" spans="1:15">
      <c r="A1" s="5" t="s">
        <v>3</v>
      </c>
    </row>
    <row r="3" spans="1:15" s="4" customFormat="1" ht="12">
      <c r="A3" s="6" t="s">
        <v>138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s="4" customFormat="1" ht="12"/>
    <row r="5" spans="1:15" s="4" customFormat="1" ht="12">
      <c r="B5" s="98" t="s">
        <v>139</v>
      </c>
    </row>
    <row r="6" spans="1:15" s="4" customFormat="1" ht="12"/>
    <row r="7" spans="1:15" s="4" customFormat="1" ht="12.75" customHeight="1">
      <c r="B7" s="98" t="s">
        <v>140</v>
      </c>
    </row>
    <row r="8" spans="1:15" s="4" customFormat="1" ht="12">
      <c r="B8" s="4" t="s">
        <v>141</v>
      </c>
    </row>
    <row r="9" spans="1:15" s="4" customFormat="1" ht="12">
      <c r="B9" s="4" t="s">
        <v>142</v>
      </c>
    </row>
    <row r="10" spans="1:15" s="4" customFormat="1" ht="12"/>
    <row r="11" spans="1:15" s="4" customFormat="1" ht="12">
      <c r="B11" s="98" t="s">
        <v>143</v>
      </c>
    </row>
    <row r="12" spans="1:15" s="4" customFormat="1" ht="12">
      <c r="B12" s="4" t="s">
        <v>144</v>
      </c>
    </row>
    <row r="13" spans="1:15" s="4" customFormat="1" ht="12">
      <c r="B13" s="4" t="s">
        <v>145</v>
      </c>
    </row>
    <row r="14" spans="1:15" s="4" customFormat="1" ht="12">
      <c r="B14" s="4" t="s">
        <v>146</v>
      </c>
    </row>
    <row r="15" spans="1:15" s="4" customFormat="1" ht="12">
      <c r="B15" s="98" t="s">
        <v>147</v>
      </c>
    </row>
    <row r="16" spans="1:15" s="4" customFormat="1" ht="12"/>
    <row r="17" spans="2:2" s="4" customFormat="1" ht="12">
      <c r="B17" s="98" t="s">
        <v>148</v>
      </c>
    </row>
    <row r="18" spans="2:2" s="4" customFormat="1" ht="12">
      <c r="B18" s="4" t="s">
        <v>149</v>
      </c>
    </row>
    <row r="19" spans="2:2" s="4" customFormat="1" ht="12">
      <c r="B19" s="4" t="s">
        <v>150</v>
      </c>
    </row>
    <row r="20" spans="2:2" s="4" customFormat="1" ht="12"/>
    <row r="21" spans="2:2" s="4" customFormat="1" ht="12">
      <c r="B21" s="98" t="s">
        <v>151</v>
      </c>
    </row>
    <row r="22" spans="2:2" s="4" customFormat="1" ht="12">
      <c r="B22" s="98" t="s">
        <v>152</v>
      </c>
    </row>
    <row r="23" spans="2:2" s="4" customFormat="1" ht="12">
      <c r="B23" s="4" t="s">
        <v>153</v>
      </c>
    </row>
    <row r="24" spans="2:2" s="4" customFormat="1" ht="12">
      <c r="B24" s="4" t="s">
        <v>142</v>
      </c>
    </row>
    <row r="25" spans="2:2" s="4" customFormat="1" ht="12"/>
    <row r="26" spans="2:2" s="4" customFormat="1" ht="12">
      <c r="B26" s="4" t="s">
        <v>154</v>
      </c>
    </row>
    <row r="27" spans="2:2" s="4" customFormat="1" ht="12">
      <c r="B27" s="4" t="s">
        <v>153</v>
      </c>
    </row>
    <row r="28" spans="2:2" s="4" customFormat="1" ht="12">
      <c r="B28" s="4" t="s">
        <v>142</v>
      </c>
    </row>
    <row r="29" spans="2:2" s="4" customFormat="1" ht="12"/>
    <row r="30" spans="2:2" s="4" customFormat="1" ht="12">
      <c r="B30" s="98" t="s">
        <v>155</v>
      </c>
    </row>
    <row r="31" spans="2:2" s="4" customFormat="1" ht="12">
      <c r="B31" s="4" t="s">
        <v>156</v>
      </c>
    </row>
    <row r="32" spans="2:2" s="4" customFormat="1" ht="12">
      <c r="B32" s="4" t="s">
        <v>157</v>
      </c>
    </row>
    <row r="33" spans="2:2" s="4" customFormat="1" ht="12"/>
    <row r="34" spans="2:2" s="4" customFormat="1" ht="12">
      <c r="B34" s="98" t="s">
        <v>158</v>
      </c>
    </row>
    <row r="35" spans="2:2" s="4" customFormat="1" ht="12">
      <c r="B35" s="4" t="s">
        <v>159</v>
      </c>
    </row>
    <row r="36" spans="2:2" s="4" customFormat="1" ht="12">
      <c r="B36" s="4" t="s">
        <v>160</v>
      </c>
    </row>
    <row r="37" spans="2:2" s="4" customFormat="1" ht="12"/>
    <row r="38" spans="2:2" s="4" customFormat="1" ht="12">
      <c r="B38" s="98" t="s">
        <v>161</v>
      </c>
    </row>
    <row r="39" spans="2:2" s="4" customFormat="1" ht="12">
      <c r="B39" s="4" t="s">
        <v>162</v>
      </c>
    </row>
    <row r="40" spans="2:2" s="4" customFormat="1" ht="12">
      <c r="B40" s="4" t="s">
        <v>163</v>
      </c>
    </row>
    <row r="41" spans="2:2" s="4" customFormat="1" ht="12"/>
    <row r="42" spans="2:2" s="4" customFormat="1" ht="12">
      <c r="B42" s="98" t="s">
        <v>164</v>
      </c>
    </row>
    <row r="43" spans="2:2" s="4" customFormat="1" ht="12">
      <c r="B43" s="4" t="s">
        <v>165</v>
      </c>
    </row>
    <row r="44" spans="2:2" s="4" customFormat="1" ht="12">
      <c r="B44" s="4" t="s">
        <v>166</v>
      </c>
    </row>
    <row r="45" spans="2:2" s="4" customFormat="1" ht="12"/>
    <row r="46" spans="2:2" s="4" customFormat="1" ht="12">
      <c r="B46" s="98" t="s">
        <v>167</v>
      </c>
    </row>
    <row r="47" spans="2:2" s="4" customFormat="1" ht="12">
      <c r="B47" s="4" t="s">
        <v>168</v>
      </c>
    </row>
    <row r="48" spans="2:2" s="4" customFormat="1" ht="12">
      <c r="B48" s="4" t="s">
        <v>169</v>
      </c>
    </row>
    <row r="49" spans="1:15" s="4" customFormat="1" ht="12"/>
    <row r="50" spans="1:15" s="4" customFormat="1" ht="12"/>
    <row r="51" spans="1:15" s="4" customFormat="1" ht="12">
      <c r="A51" s="6" t="s">
        <v>170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3" spans="1:15" s="97" customFormat="1" ht="15" customHeight="1">
      <c r="B53" s="99" t="s">
        <v>171</v>
      </c>
      <c r="C53" s="99" t="s">
        <v>172</v>
      </c>
      <c r="D53" s="99" t="s">
        <v>173</v>
      </c>
      <c r="E53" s="99" t="s">
        <v>174</v>
      </c>
      <c r="F53" s="99" t="s">
        <v>175</v>
      </c>
      <c r="G53" s="99" t="s">
        <v>176</v>
      </c>
      <c r="H53" s="99" t="s">
        <v>177</v>
      </c>
      <c r="I53" s="99" t="s">
        <v>178</v>
      </c>
      <c r="J53" s="99" t="s">
        <v>179</v>
      </c>
      <c r="K53" s="99" t="s">
        <v>180</v>
      </c>
      <c r="L53" s="99" t="s">
        <v>181</v>
      </c>
      <c r="M53" s="99" t="s">
        <v>182</v>
      </c>
      <c r="N53" s="99" t="s">
        <v>183</v>
      </c>
      <c r="O53" s="99" t="s">
        <v>184</v>
      </c>
    </row>
    <row r="54" spans="1:15" ht="15" customHeight="1">
      <c r="B54" s="100" t="s">
        <v>185</v>
      </c>
      <c r="C54" s="100" t="s">
        <v>186</v>
      </c>
      <c r="D54" s="100" t="s">
        <v>187</v>
      </c>
      <c r="E54" s="100"/>
      <c r="F54" s="101" t="s">
        <v>188</v>
      </c>
      <c r="G54" s="101" t="str">
        <f>F54</f>
        <v>Bas</v>
      </c>
      <c r="H54" s="101" t="s">
        <v>189</v>
      </c>
      <c r="I54" s="101" t="s">
        <v>190</v>
      </c>
      <c r="J54" s="101" t="s">
        <v>191</v>
      </c>
      <c r="K54" s="101" t="s">
        <v>192</v>
      </c>
      <c r="L54" s="101" t="s">
        <v>193</v>
      </c>
      <c r="M54" s="101" t="s">
        <v>194</v>
      </c>
      <c r="N54" s="101" t="s">
        <v>195</v>
      </c>
      <c r="O54" s="101" t="s">
        <v>196</v>
      </c>
    </row>
    <row r="55" spans="1:15" ht="15" customHeight="1">
      <c r="B55" s="100" t="s">
        <v>67</v>
      </c>
      <c r="C55" s="100" t="s">
        <v>197</v>
      </c>
      <c r="D55" s="100" t="s">
        <v>198</v>
      </c>
      <c r="E55" s="100"/>
      <c r="F55" s="101" t="s">
        <v>199</v>
      </c>
      <c r="G55" s="101" t="str">
        <f t="shared" ref="G55:G58" si="0">F55</f>
        <v>Inm</v>
      </c>
      <c r="H55" s="101" t="s">
        <v>189</v>
      </c>
      <c r="I55" s="101" t="s">
        <v>190</v>
      </c>
      <c r="J55" s="101" t="s">
        <v>191</v>
      </c>
      <c r="K55" s="101" t="s">
        <v>192</v>
      </c>
      <c r="L55" s="101" t="s">
        <v>193</v>
      </c>
      <c r="M55" s="101" t="s">
        <v>194</v>
      </c>
      <c r="N55" s="101" t="s">
        <v>195</v>
      </c>
      <c r="O55" s="101" t="s">
        <v>196</v>
      </c>
    </row>
    <row r="56" spans="1:15" ht="15" customHeight="1">
      <c r="B56" s="100" t="s">
        <v>84</v>
      </c>
      <c r="C56" s="100" t="s">
        <v>200</v>
      </c>
      <c r="D56" s="100" t="s">
        <v>201</v>
      </c>
      <c r="E56" s="100"/>
      <c r="F56" s="101" t="s">
        <v>202</v>
      </c>
      <c r="G56" s="101" t="str">
        <f t="shared" si="0"/>
        <v>Order</v>
      </c>
      <c r="H56" s="101" t="s">
        <v>189</v>
      </c>
      <c r="I56" s="101" t="s">
        <v>190</v>
      </c>
      <c r="J56" s="101" t="s">
        <v>191</v>
      </c>
      <c r="K56" s="101" t="s">
        <v>192</v>
      </c>
      <c r="L56" s="101" t="s">
        <v>193</v>
      </c>
      <c r="M56" s="101" t="s">
        <v>194</v>
      </c>
      <c r="N56" s="101" t="s">
        <v>195</v>
      </c>
      <c r="O56" s="101" t="s">
        <v>196</v>
      </c>
    </row>
    <row r="57" spans="1:15" ht="15" customHeight="1">
      <c r="B57" s="100" t="s">
        <v>96</v>
      </c>
      <c r="C57" s="100" t="s">
        <v>203</v>
      </c>
      <c r="D57" s="100" t="s">
        <v>204</v>
      </c>
      <c r="E57" s="100"/>
      <c r="F57" s="101" t="s">
        <v>205</v>
      </c>
      <c r="G57" s="101" t="str">
        <f t="shared" si="0"/>
        <v>Dem</v>
      </c>
      <c r="H57" s="101" t="s">
        <v>189</v>
      </c>
      <c r="I57" s="101" t="s">
        <v>190</v>
      </c>
      <c r="J57" s="101" t="s">
        <v>191</v>
      </c>
      <c r="K57" s="101" t="s">
        <v>192</v>
      </c>
      <c r="L57" s="101" t="s">
        <v>193</v>
      </c>
      <c r="M57" s="101" t="s">
        <v>194</v>
      </c>
      <c r="N57" s="101" t="s">
        <v>195</v>
      </c>
      <c r="O57" s="101" t="s">
        <v>196</v>
      </c>
    </row>
    <row r="58" spans="1:15" ht="15" customHeight="1">
      <c r="B58" s="100" t="s">
        <v>122</v>
      </c>
      <c r="C58" s="100" t="s">
        <v>206</v>
      </c>
      <c r="D58" s="100" t="s">
        <v>207</v>
      </c>
      <c r="E58" s="100"/>
      <c r="F58" s="101" t="s">
        <v>208</v>
      </c>
      <c r="G58" s="101" t="str">
        <f t="shared" si="0"/>
        <v>Sm</v>
      </c>
      <c r="H58" s="101" t="s">
        <v>189</v>
      </c>
      <c r="I58" s="101" t="s">
        <v>190</v>
      </c>
      <c r="J58" s="101" t="s">
        <v>191</v>
      </c>
      <c r="K58" s="101" t="s">
        <v>192</v>
      </c>
      <c r="L58" s="101" t="s">
        <v>193</v>
      </c>
      <c r="M58" s="101" t="s">
        <v>194</v>
      </c>
      <c r="N58" s="101" t="s">
        <v>195</v>
      </c>
      <c r="O58" s="101" t="s">
        <v>196</v>
      </c>
    </row>
    <row r="59" spans="1:15" ht="15" customHeight="1">
      <c r="B59" s="100" t="s">
        <v>137</v>
      </c>
      <c r="C59" s="100" t="s">
        <v>209</v>
      </c>
      <c r="D59" s="100" t="s">
        <v>210</v>
      </c>
      <c r="E59" s="100"/>
      <c r="F59" s="101" t="s">
        <v>211</v>
      </c>
      <c r="G59" s="101" t="s">
        <v>211</v>
      </c>
      <c r="H59" s="101" t="s">
        <v>189</v>
      </c>
      <c r="I59" s="101" t="s">
        <v>190</v>
      </c>
      <c r="J59" s="101" t="s">
        <v>191</v>
      </c>
      <c r="K59" s="101" t="s">
        <v>192</v>
      </c>
      <c r="L59" s="101" t="s">
        <v>193</v>
      </c>
      <c r="M59" s="101" t="s">
        <v>194</v>
      </c>
      <c r="N59" s="101" t="s">
        <v>195</v>
      </c>
      <c r="O59" s="101" t="s">
        <v>196</v>
      </c>
    </row>
    <row r="62" spans="1:15">
      <c r="F62" s="102"/>
    </row>
  </sheetData>
  <sheetProtection formatCells="0" insertHyperlinks="0" autoFilter="0"/>
  <phoneticPr fontId="30" type="noConversion"/>
  <hyperlinks>
    <hyperlink ref="A1" location="目录!A1" display="返回目录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8"/>
  <sheetViews>
    <sheetView showGridLines="0" topLeftCell="A300" workbookViewId="0">
      <selection activeCell="H311" sqref="H311"/>
    </sheetView>
  </sheetViews>
  <sheetFormatPr defaultColWidth="9" defaultRowHeight="15.6"/>
  <cols>
    <col min="1" max="1" width="3.77734375" style="32" customWidth="1"/>
    <col min="2" max="2" width="19.44140625" style="32" customWidth="1"/>
    <col min="3" max="3" width="28.77734375" style="32" customWidth="1"/>
    <col min="4" max="4" width="16.44140625" style="32" customWidth="1"/>
    <col min="5" max="6" width="6.77734375" style="32" customWidth="1"/>
    <col min="7" max="7" width="8.44140625" style="32" customWidth="1"/>
    <col min="8" max="8" width="78.109375" style="32" customWidth="1"/>
    <col min="9" max="9" width="101.77734375" style="32" customWidth="1"/>
    <col min="10" max="16384" width="9" style="32"/>
  </cols>
  <sheetData>
    <row r="1" spans="1:9" ht="30" customHeight="1">
      <c r="A1" s="64" t="s">
        <v>3</v>
      </c>
    </row>
    <row r="2" spans="1:9" ht="30" customHeight="1"/>
    <row r="3" spans="1:9" ht="30" customHeight="1">
      <c r="A3" s="36" t="s">
        <v>212</v>
      </c>
      <c r="B3" s="37"/>
      <c r="C3" s="37"/>
      <c r="D3" s="37"/>
      <c r="E3" s="37"/>
      <c r="F3" s="37"/>
      <c r="G3" s="37"/>
      <c r="H3" s="37"/>
      <c r="I3" s="37"/>
    </row>
    <row r="4" spans="1:9" ht="30" customHeight="1"/>
    <row r="5" spans="1:9" s="3" customFormat="1" ht="30" customHeight="1">
      <c r="B5" s="38" t="s">
        <v>25</v>
      </c>
      <c r="C5" s="39" t="s">
        <v>213</v>
      </c>
      <c r="D5" s="40"/>
      <c r="E5" s="40"/>
      <c r="F5" s="40"/>
      <c r="G5" s="40"/>
      <c r="H5" s="40"/>
      <c r="I5" s="41" t="s">
        <v>214</v>
      </c>
    </row>
    <row r="6" spans="1:9" s="3" customFormat="1" ht="30" customHeight="1">
      <c r="B6" s="41" t="s">
        <v>23</v>
      </c>
      <c r="C6" s="42" t="s">
        <v>215</v>
      </c>
      <c r="D6" s="41" t="s">
        <v>216</v>
      </c>
      <c r="E6" s="41" t="s">
        <v>217</v>
      </c>
      <c r="F6" s="41" t="s">
        <v>218</v>
      </c>
      <c r="G6" s="41" t="s">
        <v>219</v>
      </c>
      <c r="H6" s="42" t="s">
        <v>220</v>
      </c>
      <c r="I6" s="19" t="str">
        <f>LOWER(CONCATENATE("Create Table  `",MID(C5,1,FIND("|",C5)-1),"` ("))</f>
        <v>create table  `scm_bas_goods` (</v>
      </c>
    </row>
    <row r="7" spans="1:9" s="2" customFormat="1" ht="30" customHeight="1">
      <c r="B7" s="13">
        <v>1</v>
      </c>
      <c r="C7" s="14" t="s">
        <v>221</v>
      </c>
      <c r="D7" s="15" t="s">
        <v>222</v>
      </c>
      <c r="E7" s="13">
        <v>0</v>
      </c>
      <c r="F7" s="13"/>
      <c r="G7" s="13" t="s">
        <v>223</v>
      </c>
      <c r="H7" s="14" t="s">
        <v>224</v>
      </c>
      <c r="I7" s="26" t="str">
        <f t="shared" ref="I7:I26" si="0">CONCATENATE("`",LOWER(PROPER(C7)),"`  ",D7,,CONCATENATE(IF(LEN(E7)&gt;0," DEFAULT ",""),IF(LEN(E7)&gt;0," '",""),E7,IF(LEN(E7)&gt;0,"'","")),IF(G7="N"," NOT NULL ",""),IF(F7="Y"," AUTO_INCREMENT ",""),IF(LEN(H7)&gt;0,CONCATENATE(" COMMENT '",H7,"'"),""),",")</f>
        <v>`tenant_p_id`  bigint(20) DEFAULT  '0' NOT NULL  COMMENT '关联组织ID，默认为0',</v>
      </c>
    </row>
    <row r="8" spans="1:9" s="33" customFormat="1" ht="30" customHeight="1">
      <c r="B8" s="43">
        <v>2</v>
      </c>
      <c r="C8" s="14" t="s">
        <v>225</v>
      </c>
      <c r="D8" s="44" t="s">
        <v>222</v>
      </c>
      <c r="E8" s="43"/>
      <c r="F8" s="43"/>
      <c r="G8" s="43" t="s">
        <v>223</v>
      </c>
      <c r="H8" s="14" t="s">
        <v>226</v>
      </c>
      <c r="I8" s="28" t="str">
        <f t="shared" si="0"/>
        <v>`tenant_id`  bigint(20) NOT NULL  COMMENT '组织ID',</v>
      </c>
    </row>
    <row r="9" spans="1:9" s="3" customFormat="1" ht="30" customHeight="1">
      <c r="B9" s="13">
        <v>3</v>
      </c>
      <c r="C9" s="14" t="s">
        <v>227</v>
      </c>
      <c r="D9" s="19" t="s">
        <v>222</v>
      </c>
      <c r="E9" s="25"/>
      <c r="F9" s="25" t="s">
        <v>228</v>
      </c>
      <c r="G9" s="25" t="s">
        <v>223</v>
      </c>
      <c r="H9" s="14" t="s">
        <v>229</v>
      </c>
      <c r="I9" s="28" t="str">
        <f t="shared" si="0"/>
        <v>`id`  bigint(20) NOT NULL  AUTO_INCREMENT  COMMENT '商品ID',</v>
      </c>
    </row>
    <row r="10" spans="1:9" s="3" customFormat="1" ht="30" customHeight="1">
      <c r="B10" s="43">
        <v>4</v>
      </c>
      <c r="C10" s="14" t="s">
        <v>230</v>
      </c>
      <c r="D10" s="19" t="s">
        <v>231</v>
      </c>
      <c r="E10" s="25"/>
      <c r="F10" s="25"/>
      <c r="G10" s="25" t="s">
        <v>223</v>
      </c>
      <c r="H10" s="90" t="s">
        <v>232</v>
      </c>
      <c r="I10" s="28" t="str">
        <f t="shared" si="0"/>
        <v>`goods_code`  Varchar(50) NOT NULL  COMMENT '供应商料品号',</v>
      </c>
    </row>
    <row r="11" spans="1:9" s="3" customFormat="1" ht="30" customHeight="1">
      <c r="B11" s="43">
        <v>4</v>
      </c>
      <c r="C11" s="14" t="s">
        <v>233</v>
      </c>
      <c r="D11" s="19" t="s">
        <v>231</v>
      </c>
      <c r="E11" s="25"/>
      <c r="F11" s="25"/>
      <c r="G11" s="25" t="s">
        <v>223</v>
      </c>
      <c r="H11" s="90" t="s">
        <v>234</v>
      </c>
      <c r="I11" s="28" t="str">
        <f t="shared" si="0"/>
        <v>`goods_erp_code`  Varchar(50) NOT NULL  COMMENT 'ERP料品号',</v>
      </c>
    </row>
    <row r="12" spans="1:9" s="3" customFormat="1" ht="30" customHeight="1">
      <c r="B12" s="13">
        <v>5</v>
      </c>
      <c r="C12" s="14" t="s">
        <v>235</v>
      </c>
      <c r="D12" s="19" t="s">
        <v>236</v>
      </c>
      <c r="E12" s="25"/>
      <c r="F12" s="25"/>
      <c r="G12" s="25" t="s">
        <v>223</v>
      </c>
      <c r="H12" s="90" t="s">
        <v>237</v>
      </c>
      <c r="I12" s="28" t="str">
        <f t="shared" si="0"/>
        <v>`goods_name`  Varchar(100) NOT NULL  COMMENT '商品名称',</v>
      </c>
    </row>
    <row r="13" spans="1:9" s="3" customFormat="1" ht="30" customHeight="1">
      <c r="B13" s="43">
        <v>6</v>
      </c>
      <c r="C13" s="14" t="s">
        <v>238</v>
      </c>
      <c r="D13" s="19" t="s">
        <v>236</v>
      </c>
      <c r="E13" s="25"/>
      <c r="F13" s="25"/>
      <c r="G13" s="25" t="s">
        <v>223</v>
      </c>
      <c r="H13" s="90" t="s">
        <v>239</v>
      </c>
      <c r="I13" s="28" t="str">
        <f t="shared" si="0"/>
        <v>`goods_model`  Varchar(100) NOT NULL  COMMENT '料品规格型号',</v>
      </c>
    </row>
    <row r="14" spans="1:9" s="33" customFormat="1" ht="30" customHeight="1">
      <c r="B14" s="43">
        <v>8</v>
      </c>
      <c r="C14" s="14" t="s">
        <v>240</v>
      </c>
      <c r="D14" s="19" t="s">
        <v>241</v>
      </c>
      <c r="E14" s="43">
        <v>1</v>
      </c>
      <c r="F14" s="43"/>
      <c r="G14" s="43" t="s">
        <v>228</v>
      </c>
      <c r="H14" s="14" t="s">
        <v>242</v>
      </c>
      <c r="I14" s="28" t="str">
        <f t="shared" si="0"/>
        <v>`min_size`  Int(10) DEFAULT  '1' COMMENT '最小批量',</v>
      </c>
    </row>
    <row r="15" spans="1:9" s="33" customFormat="1" ht="30" customHeight="1">
      <c r="B15" s="13">
        <v>9</v>
      </c>
      <c r="C15" s="14" t="s">
        <v>243</v>
      </c>
      <c r="D15" s="19" t="s">
        <v>241</v>
      </c>
      <c r="E15" s="43">
        <v>0</v>
      </c>
      <c r="F15" s="43"/>
      <c r="G15" s="43" t="s">
        <v>228</v>
      </c>
      <c r="H15" s="14" t="s">
        <v>244</v>
      </c>
      <c r="I15" s="28" t="str">
        <f t="shared" si="0"/>
        <v>`supply_cycle`  Int(10) DEFAULT  '0' COMMENT '供货周期(天）',</v>
      </c>
    </row>
    <row r="16" spans="1:9" s="3" customFormat="1" ht="30" customHeight="1">
      <c r="B16" s="43">
        <v>10</v>
      </c>
      <c r="C16" s="14" t="s">
        <v>245</v>
      </c>
      <c r="D16" s="19" t="s">
        <v>246</v>
      </c>
      <c r="E16" s="25">
        <v>1</v>
      </c>
      <c r="F16" s="25"/>
      <c r="G16" s="25" t="s">
        <v>223</v>
      </c>
      <c r="H16" s="14" t="s">
        <v>247</v>
      </c>
      <c r="I16" s="28" t="str">
        <f t="shared" si="0"/>
        <v>`is_valid`  Int(1) DEFAULT  '1' NOT NULL  COMMENT '是否有效:0-禁用-DISABLE;1-启用-NORMAL',</v>
      </c>
    </row>
    <row r="17" spans="2:9" s="3" customFormat="1" ht="30" customHeight="1">
      <c r="B17" s="13">
        <v>11</v>
      </c>
      <c r="C17" s="14" t="s">
        <v>248</v>
      </c>
      <c r="D17" s="19" t="s">
        <v>249</v>
      </c>
      <c r="E17" s="25"/>
      <c r="F17" s="25"/>
      <c r="G17" s="25" t="s">
        <v>228</v>
      </c>
      <c r="H17" s="14" t="s">
        <v>28</v>
      </c>
      <c r="I17" s="28" t="str">
        <f t="shared" si="0"/>
        <v>`remark`  Varchar(500) COMMENT '备注',</v>
      </c>
    </row>
    <row r="18" spans="2:9" s="3" customFormat="1" ht="30" customHeight="1">
      <c r="B18" s="43">
        <v>8</v>
      </c>
      <c r="C18" s="14" t="s">
        <v>250</v>
      </c>
      <c r="D18" s="19" t="s">
        <v>236</v>
      </c>
      <c r="E18" s="25"/>
      <c r="F18" s="25"/>
      <c r="G18" s="25" t="s">
        <v>228</v>
      </c>
      <c r="H18" s="14" t="s">
        <v>251</v>
      </c>
      <c r="I18" s="28" t="str">
        <f t="shared" si="0"/>
        <v>`created_by_name`  Varchar(100) COMMENT '创建人名称',</v>
      </c>
    </row>
    <row r="19" spans="2:9" s="3" customFormat="1" ht="30" customHeight="1">
      <c r="B19" s="43">
        <v>8</v>
      </c>
      <c r="C19" s="14" t="s">
        <v>252</v>
      </c>
      <c r="D19" s="19" t="s">
        <v>236</v>
      </c>
      <c r="E19" s="25"/>
      <c r="F19" s="25"/>
      <c r="G19" s="25" t="s">
        <v>228</v>
      </c>
      <c r="H19" s="14" t="s">
        <v>253</v>
      </c>
      <c r="I19" s="28" t="str">
        <f t="shared" si="0"/>
        <v>`last_updated_by_name`  Varchar(100) COMMENT '更新人名称',</v>
      </c>
    </row>
    <row r="20" spans="2:9" s="3" customFormat="1" ht="30" customHeight="1">
      <c r="B20" s="43">
        <v>12</v>
      </c>
      <c r="C20" s="14" t="s">
        <v>254</v>
      </c>
      <c r="D20" s="19" t="s">
        <v>255</v>
      </c>
      <c r="E20" s="25"/>
      <c r="F20" s="25"/>
      <c r="G20" s="25" t="s">
        <v>228</v>
      </c>
      <c r="H20" s="14" t="s">
        <v>256</v>
      </c>
      <c r="I20" s="28" t="str">
        <f t="shared" si="0"/>
        <v>`creation_date`  Datetime COMMENT '创建时间',</v>
      </c>
    </row>
    <row r="21" spans="2:9" s="3" customFormat="1" ht="30" customHeight="1">
      <c r="B21" s="13">
        <v>13</v>
      </c>
      <c r="C21" s="14" t="s">
        <v>257</v>
      </c>
      <c r="D21" s="44" t="s">
        <v>222</v>
      </c>
      <c r="E21" s="25"/>
      <c r="F21" s="25"/>
      <c r="G21" s="25" t="s">
        <v>228</v>
      </c>
      <c r="H21" s="14" t="s">
        <v>258</v>
      </c>
      <c r="I21" s="28" t="str">
        <f t="shared" si="0"/>
        <v>`created_by`  bigint(20) COMMENT '创建人',</v>
      </c>
    </row>
    <row r="22" spans="2:9" s="3" customFormat="1" ht="30" customHeight="1">
      <c r="B22" s="43">
        <v>14</v>
      </c>
      <c r="C22" s="14" t="s">
        <v>259</v>
      </c>
      <c r="D22" s="19" t="s">
        <v>255</v>
      </c>
      <c r="E22" s="25"/>
      <c r="F22" s="25"/>
      <c r="G22" s="25" t="s">
        <v>228</v>
      </c>
      <c r="H22" s="14" t="s">
        <v>260</v>
      </c>
      <c r="I22" s="28" t="str">
        <f t="shared" si="0"/>
        <v>`last_update_date`  Datetime COMMENT '更新时间',</v>
      </c>
    </row>
    <row r="23" spans="2:9" s="3" customFormat="1" ht="30" customHeight="1">
      <c r="B23" s="13">
        <v>15</v>
      </c>
      <c r="C23" s="14" t="s">
        <v>261</v>
      </c>
      <c r="D23" s="44" t="s">
        <v>222</v>
      </c>
      <c r="E23" s="25"/>
      <c r="F23" s="25"/>
      <c r="G23" s="25" t="s">
        <v>228</v>
      </c>
      <c r="H23" s="14" t="s">
        <v>262</v>
      </c>
      <c r="I23" s="28" t="str">
        <f t="shared" si="0"/>
        <v>`last_updated_by`  bigint(20) COMMENT '更新人',</v>
      </c>
    </row>
    <row r="24" spans="2:9" s="3" customFormat="1" ht="30" customHeight="1">
      <c r="B24" s="43">
        <v>16</v>
      </c>
      <c r="C24" s="14" t="s">
        <v>263</v>
      </c>
      <c r="D24" s="44" t="s">
        <v>222</v>
      </c>
      <c r="E24" s="25"/>
      <c r="F24" s="25"/>
      <c r="G24" s="25" t="s">
        <v>228</v>
      </c>
      <c r="H24" s="14" t="s">
        <v>264</v>
      </c>
      <c r="I24" s="28" t="str">
        <f t="shared" si="0"/>
        <v>`last_update_login`  bigint(20) COMMENT '最后登录人',</v>
      </c>
    </row>
    <row r="25" spans="2:9" s="3" customFormat="1" ht="30" customHeight="1">
      <c r="B25" s="13">
        <v>17</v>
      </c>
      <c r="C25" s="14" t="s">
        <v>265</v>
      </c>
      <c r="D25" s="19" t="s">
        <v>241</v>
      </c>
      <c r="E25" s="25"/>
      <c r="F25" s="25">
        <v>0</v>
      </c>
      <c r="G25" s="25" t="s">
        <v>228</v>
      </c>
      <c r="H25" s="14" t="s">
        <v>266</v>
      </c>
      <c r="I25" s="28" t="str">
        <f t="shared" si="0"/>
        <v>`delete_flag`  Int(10) COMMENT '删除标志:0-否-NO;1-是-YES',</v>
      </c>
    </row>
    <row r="26" spans="2:9" s="3" customFormat="1" ht="30" customHeight="1">
      <c r="B26" s="43">
        <v>18</v>
      </c>
      <c r="C26" s="14" t="s">
        <v>267</v>
      </c>
      <c r="D26" s="19" t="s">
        <v>241</v>
      </c>
      <c r="E26" s="25"/>
      <c r="F26" s="25">
        <v>1</v>
      </c>
      <c r="G26" s="25" t="s">
        <v>228</v>
      </c>
      <c r="H26" s="14" t="s">
        <v>268</v>
      </c>
      <c r="I26" s="28" t="str">
        <f t="shared" si="0"/>
        <v>`version_num`  Int(10) COMMENT '版本号',</v>
      </c>
    </row>
    <row r="27" spans="2:9" ht="30" customHeight="1">
      <c r="B27" s="137"/>
      <c r="C27" s="138"/>
      <c r="D27" s="138"/>
      <c r="E27" s="138"/>
      <c r="F27" s="138"/>
      <c r="G27" s="138"/>
      <c r="H27" s="139"/>
      <c r="I27" s="19" t="str">
        <f>LOWER(CONCATENATE(IF(F9="Y",CONCATENATE(" Primary Key  (`",C9,"`)")," "),CONCATENATE(")ENGINE=INNODB AUTO_INCREMENT=9 DEFAULT CHARSET=utf8"," COMMENT='",MID(C5,FIND("|",C5)+1,LEN(C5)),"';")))</f>
        <v xml:space="preserve"> primary key  (`id`))engine=innodb auto_increment=9 default charset=utf8 comment='料品表';</v>
      </c>
    </row>
    <row r="28" spans="2:9" ht="30" customHeight="1">
      <c r="B28" s="134" t="s">
        <v>269</v>
      </c>
      <c r="C28" s="14" t="s">
        <v>270</v>
      </c>
      <c r="D28" s="47"/>
      <c r="E28" s="48"/>
      <c r="F28" s="46"/>
      <c r="G28" s="46"/>
      <c r="H28" s="47"/>
      <c r="I28" s="57"/>
    </row>
    <row r="29" spans="2:9" ht="30" customHeight="1">
      <c r="B29" s="135"/>
      <c r="C29" s="14" t="s">
        <v>271</v>
      </c>
      <c r="D29" s="48"/>
      <c r="E29" s="48"/>
      <c r="F29" s="48"/>
      <c r="G29" s="48"/>
      <c r="H29" s="48"/>
      <c r="I29" s="57"/>
    </row>
    <row r="30" spans="2:9" ht="30" customHeight="1">
      <c r="B30" s="135"/>
      <c r="C30" s="14"/>
      <c r="D30" s="48"/>
      <c r="E30" s="48"/>
      <c r="F30" s="48"/>
      <c r="G30" s="48"/>
      <c r="H30" s="48"/>
      <c r="I30" s="57"/>
    </row>
    <row r="31" spans="2:9" ht="30" customHeight="1">
      <c r="B31" s="136"/>
      <c r="C31" s="14"/>
      <c r="D31" s="48"/>
      <c r="E31" s="48"/>
      <c r="F31" s="48"/>
      <c r="G31" s="48"/>
      <c r="H31" s="48"/>
      <c r="I31" s="57"/>
    </row>
    <row r="32" spans="2:9" ht="30" customHeight="1"/>
    <row r="33" spans="2:9" ht="30" customHeight="1"/>
    <row r="34" spans="2:9" ht="30" customHeight="1"/>
    <row r="35" spans="2:9" s="3" customFormat="1" ht="30" customHeight="1">
      <c r="B35" s="38" t="s">
        <v>25</v>
      </c>
      <c r="C35" s="39" t="s">
        <v>272</v>
      </c>
      <c r="D35" s="40"/>
      <c r="E35" s="40"/>
      <c r="F35" s="40"/>
      <c r="G35" s="40"/>
      <c r="H35" s="40"/>
      <c r="I35" s="41" t="s">
        <v>214</v>
      </c>
    </row>
    <row r="36" spans="2:9" s="3" customFormat="1" ht="30" customHeight="1">
      <c r="B36" s="41" t="s">
        <v>23</v>
      </c>
      <c r="C36" s="42" t="s">
        <v>215</v>
      </c>
      <c r="D36" s="41" t="s">
        <v>216</v>
      </c>
      <c r="E36" s="41" t="s">
        <v>217</v>
      </c>
      <c r="F36" s="41" t="s">
        <v>218</v>
      </c>
      <c r="G36" s="41" t="s">
        <v>219</v>
      </c>
      <c r="H36" s="42" t="s">
        <v>220</v>
      </c>
      <c r="I36" s="19" t="str">
        <f>LOWER(CONCATENATE("Create Table  `",MID(C35,1,FIND("|",C35)-1),"` ("))</f>
        <v>create table  `scm_bas_uom` (</v>
      </c>
    </row>
    <row r="37" spans="2:9" s="2" customFormat="1" ht="30" customHeight="1">
      <c r="B37" s="13">
        <v>1</v>
      </c>
      <c r="C37" s="14" t="s">
        <v>221</v>
      </c>
      <c r="D37" s="15" t="s">
        <v>222</v>
      </c>
      <c r="E37" s="13">
        <v>0</v>
      </c>
      <c r="F37" s="13"/>
      <c r="G37" s="13" t="s">
        <v>223</v>
      </c>
      <c r="H37" s="14" t="s">
        <v>224</v>
      </c>
      <c r="I37" s="26" t="str">
        <f t="shared" ref="I37:I52" si="1">CONCATENATE("`",LOWER(PROPER(C37)),"`  ",D37,,CONCATENATE(IF(LEN(E37)&gt;0," DEFAULT ",""),IF(LEN(E37)&gt;0," '",""),E37,IF(LEN(E37)&gt;0,"'","")),IF(G37="N"," NOT NULL ",""),IF(F37="Y"," AUTO_INCREMENT ",""),IF(LEN(H37)&gt;0,CONCATENATE(" COMMENT '",H37,"'"),""),",")</f>
        <v>`tenant_p_id`  bigint(20) DEFAULT  '0' NOT NULL  COMMENT '关联组织ID，默认为0',</v>
      </c>
    </row>
    <row r="38" spans="2:9" s="33" customFormat="1" ht="30" customHeight="1">
      <c r="B38" s="43">
        <v>2</v>
      </c>
      <c r="C38" s="14" t="s">
        <v>225</v>
      </c>
      <c r="D38" s="44" t="s">
        <v>222</v>
      </c>
      <c r="E38" s="43"/>
      <c r="F38" s="43"/>
      <c r="G38" s="43" t="s">
        <v>223</v>
      </c>
      <c r="H38" s="14" t="s">
        <v>226</v>
      </c>
      <c r="I38" s="28" t="str">
        <f t="shared" si="1"/>
        <v>`tenant_id`  bigint(20) NOT NULL  COMMENT '组织ID',</v>
      </c>
    </row>
    <row r="39" spans="2:9" s="3" customFormat="1" ht="30" customHeight="1">
      <c r="B39" s="13">
        <v>3</v>
      </c>
      <c r="C39" s="14" t="s">
        <v>227</v>
      </c>
      <c r="D39" s="19" t="s">
        <v>222</v>
      </c>
      <c r="E39" s="25"/>
      <c r="F39" s="25" t="s">
        <v>228</v>
      </c>
      <c r="G39" s="25" t="s">
        <v>223</v>
      </c>
      <c r="H39" s="14" t="s">
        <v>273</v>
      </c>
      <c r="I39" s="28" t="str">
        <f t="shared" si="1"/>
        <v>`id`  bigint(20) NOT NULL  AUTO_INCREMENT  COMMENT '计量单位ID',</v>
      </c>
    </row>
    <row r="40" spans="2:9" s="3" customFormat="1" ht="30" customHeight="1">
      <c r="B40" s="43">
        <v>4</v>
      </c>
      <c r="C40" s="14" t="s">
        <v>274</v>
      </c>
      <c r="D40" s="19" t="s">
        <v>231</v>
      </c>
      <c r="E40" s="25"/>
      <c r="F40" s="25"/>
      <c r="G40" s="25" t="s">
        <v>223</v>
      </c>
      <c r="H40" s="90" t="s">
        <v>275</v>
      </c>
      <c r="I40" s="28" t="str">
        <f t="shared" si="1"/>
        <v>`uom_code`  Varchar(50) NOT NULL  COMMENT '计量单位编码',</v>
      </c>
    </row>
    <row r="41" spans="2:9" s="3" customFormat="1" ht="30" customHeight="1">
      <c r="B41" s="13">
        <v>5</v>
      </c>
      <c r="C41" s="14" t="s">
        <v>276</v>
      </c>
      <c r="D41" s="19" t="s">
        <v>236</v>
      </c>
      <c r="E41" s="25"/>
      <c r="F41" s="25"/>
      <c r="G41" s="25" t="s">
        <v>223</v>
      </c>
      <c r="H41" s="90" t="s">
        <v>277</v>
      </c>
      <c r="I41" s="28" t="str">
        <f t="shared" si="1"/>
        <v>`uom_name`  Varchar(100) NOT NULL  COMMENT '计量单位名称',</v>
      </c>
    </row>
    <row r="42" spans="2:9" s="3" customFormat="1" ht="30" customHeight="1">
      <c r="B42" s="43">
        <v>6</v>
      </c>
      <c r="C42" s="14" t="s">
        <v>245</v>
      </c>
      <c r="D42" s="19" t="s">
        <v>246</v>
      </c>
      <c r="E42" s="25">
        <v>1</v>
      </c>
      <c r="F42" s="25"/>
      <c r="G42" s="25" t="s">
        <v>223</v>
      </c>
      <c r="H42" s="14" t="s">
        <v>247</v>
      </c>
      <c r="I42" s="28" t="str">
        <f t="shared" si="1"/>
        <v>`is_valid`  Int(1) DEFAULT  '1' NOT NULL  COMMENT '是否有效:0-禁用-DISABLE;1-启用-NORMAL',</v>
      </c>
    </row>
    <row r="43" spans="2:9" s="3" customFormat="1" ht="30" customHeight="1">
      <c r="B43" s="13">
        <v>7</v>
      </c>
      <c r="C43" s="14" t="s">
        <v>248</v>
      </c>
      <c r="D43" s="19" t="s">
        <v>249</v>
      </c>
      <c r="E43" s="25"/>
      <c r="F43" s="25"/>
      <c r="G43" s="25" t="s">
        <v>228</v>
      </c>
      <c r="H43" s="14" t="s">
        <v>28</v>
      </c>
      <c r="I43" s="28" t="str">
        <f t="shared" si="1"/>
        <v>`remark`  Varchar(500) COMMENT '备注',</v>
      </c>
    </row>
    <row r="44" spans="2:9" s="3" customFormat="1" ht="30" customHeight="1">
      <c r="B44" s="43">
        <v>8</v>
      </c>
      <c r="C44" s="14" t="s">
        <v>250</v>
      </c>
      <c r="D44" s="19" t="s">
        <v>236</v>
      </c>
      <c r="E44" s="25"/>
      <c r="F44" s="25"/>
      <c r="G44" s="25" t="s">
        <v>228</v>
      </c>
      <c r="H44" s="14" t="s">
        <v>251</v>
      </c>
      <c r="I44" s="28" t="str">
        <f t="shared" si="1"/>
        <v>`created_by_name`  Varchar(100) COMMENT '创建人名称',</v>
      </c>
    </row>
    <row r="45" spans="2:9" s="3" customFormat="1" ht="30" customHeight="1">
      <c r="B45" s="43">
        <v>8</v>
      </c>
      <c r="C45" s="14" t="s">
        <v>252</v>
      </c>
      <c r="D45" s="19" t="s">
        <v>236</v>
      </c>
      <c r="E45" s="25"/>
      <c r="F45" s="25"/>
      <c r="G45" s="25" t="s">
        <v>228</v>
      </c>
      <c r="H45" s="14" t="s">
        <v>253</v>
      </c>
      <c r="I45" s="28" t="str">
        <f t="shared" si="1"/>
        <v>`last_updated_by_name`  Varchar(100) COMMENT '更新人名称',</v>
      </c>
    </row>
    <row r="46" spans="2:9" s="3" customFormat="1" ht="30" customHeight="1">
      <c r="B46" s="43">
        <v>8</v>
      </c>
      <c r="C46" s="14" t="s">
        <v>254</v>
      </c>
      <c r="D46" s="19" t="s">
        <v>255</v>
      </c>
      <c r="E46" s="25"/>
      <c r="F46" s="25"/>
      <c r="G46" s="25" t="s">
        <v>228</v>
      </c>
      <c r="H46" s="14" t="s">
        <v>256</v>
      </c>
      <c r="I46" s="28" t="str">
        <f t="shared" si="1"/>
        <v>`creation_date`  Datetime COMMENT '创建时间',</v>
      </c>
    </row>
    <row r="47" spans="2:9" s="3" customFormat="1" ht="30" customHeight="1">
      <c r="B47" s="13">
        <v>9</v>
      </c>
      <c r="C47" s="14" t="s">
        <v>257</v>
      </c>
      <c r="D47" s="44" t="s">
        <v>222</v>
      </c>
      <c r="E47" s="25"/>
      <c r="F47" s="25"/>
      <c r="G47" s="25" t="s">
        <v>228</v>
      </c>
      <c r="H47" s="14" t="s">
        <v>258</v>
      </c>
      <c r="I47" s="28" t="str">
        <f t="shared" si="1"/>
        <v>`created_by`  bigint(20) COMMENT '创建人',</v>
      </c>
    </row>
    <row r="48" spans="2:9" s="3" customFormat="1" ht="30" customHeight="1">
      <c r="B48" s="43">
        <v>10</v>
      </c>
      <c r="C48" s="14" t="s">
        <v>259</v>
      </c>
      <c r="D48" s="19" t="s">
        <v>255</v>
      </c>
      <c r="E48" s="25"/>
      <c r="F48" s="25"/>
      <c r="G48" s="25" t="s">
        <v>228</v>
      </c>
      <c r="H48" s="14" t="s">
        <v>260</v>
      </c>
      <c r="I48" s="28" t="str">
        <f t="shared" si="1"/>
        <v>`last_update_date`  Datetime COMMENT '更新时间',</v>
      </c>
    </row>
    <row r="49" spans="2:9" s="3" customFormat="1" ht="30" customHeight="1">
      <c r="B49" s="13">
        <v>11</v>
      </c>
      <c r="C49" s="14" t="s">
        <v>261</v>
      </c>
      <c r="D49" s="44" t="s">
        <v>222</v>
      </c>
      <c r="E49" s="25"/>
      <c r="F49" s="25"/>
      <c r="G49" s="25" t="s">
        <v>228</v>
      </c>
      <c r="H49" s="14" t="s">
        <v>262</v>
      </c>
      <c r="I49" s="28" t="str">
        <f t="shared" si="1"/>
        <v>`last_updated_by`  bigint(20) COMMENT '更新人',</v>
      </c>
    </row>
    <row r="50" spans="2:9" s="3" customFormat="1" ht="30" customHeight="1">
      <c r="B50" s="43">
        <v>12</v>
      </c>
      <c r="C50" s="14" t="s">
        <v>263</v>
      </c>
      <c r="D50" s="44" t="s">
        <v>222</v>
      </c>
      <c r="E50" s="25"/>
      <c r="F50" s="25"/>
      <c r="G50" s="25" t="s">
        <v>228</v>
      </c>
      <c r="H50" s="14" t="s">
        <v>264</v>
      </c>
      <c r="I50" s="28" t="str">
        <f t="shared" si="1"/>
        <v>`last_update_login`  bigint(20) COMMENT '最后登录人',</v>
      </c>
    </row>
    <row r="51" spans="2:9" s="3" customFormat="1" ht="30" customHeight="1">
      <c r="B51" s="13">
        <v>13</v>
      </c>
      <c r="C51" s="14" t="s">
        <v>265</v>
      </c>
      <c r="D51" s="19" t="s">
        <v>241</v>
      </c>
      <c r="E51" s="25"/>
      <c r="F51" s="25">
        <v>0</v>
      </c>
      <c r="G51" s="25" t="s">
        <v>228</v>
      </c>
      <c r="H51" s="14" t="s">
        <v>266</v>
      </c>
      <c r="I51" s="28" t="str">
        <f t="shared" si="1"/>
        <v>`delete_flag`  Int(10) COMMENT '删除标志:0-否-NO;1-是-YES',</v>
      </c>
    </row>
    <row r="52" spans="2:9" s="3" customFormat="1" ht="30" customHeight="1">
      <c r="B52" s="43">
        <v>14</v>
      </c>
      <c r="C52" s="14" t="s">
        <v>267</v>
      </c>
      <c r="D52" s="19" t="s">
        <v>241</v>
      </c>
      <c r="E52" s="25"/>
      <c r="F52" s="25">
        <v>1</v>
      </c>
      <c r="G52" s="25" t="s">
        <v>228</v>
      </c>
      <c r="H52" s="14" t="s">
        <v>268</v>
      </c>
      <c r="I52" s="28" t="str">
        <f t="shared" si="1"/>
        <v>`version_num`  Int(10) COMMENT '版本号',</v>
      </c>
    </row>
    <row r="53" spans="2:9" ht="30" customHeight="1">
      <c r="B53" s="137"/>
      <c r="C53" s="138"/>
      <c r="D53" s="138"/>
      <c r="E53" s="138"/>
      <c r="F53" s="138"/>
      <c r="G53" s="138"/>
      <c r="H53" s="139"/>
      <c r="I53" s="19" t="str">
        <f>LOWER(CONCATENATE(IF(F39="Y",CONCATENATE(" Primary Key  (`",C39,"`)")," "),CONCATENATE(")ENGINE=INNODB AUTO_INCREMENT=9 DEFAULT CHARSET=utf8"," COMMENT='",MID(C35,FIND("|",C35)+1,LEN(C35)),"';")))</f>
        <v xml:space="preserve"> primary key  (`id`))engine=innodb auto_increment=9 default charset=utf8 comment='计量单位表';</v>
      </c>
    </row>
    <row r="54" spans="2:9" ht="30" customHeight="1">
      <c r="B54" s="134" t="s">
        <v>269</v>
      </c>
      <c r="C54" s="14"/>
      <c r="D54" s="47"/>
      <c r="E54" s="48"/>
      <c r="F54" s="46"/>
      <c r="G54" s="46"/>
      <c r="H54" s="47"/>
      <c r="I54" s="57"/>
    </row>
    <row r="55" spans="2:9" ht="30" customHeight="1">
      <c r="B55" s="135"/>
      <c r="C55" s="14"/>
      <c r="D55" s="48"/>
      <c r="E55" s="48"/>
      <c r="F55" s="48"/>
      <c r="G55" s="48"/>
      <c r="H55" s="48"/>
      <c r="I55" s="91"/>
    </row>
    <row r="56" spans="2:9" ht="30" customHeight="1">
      <c r="B56" s="135"/>
      <c r="C56" s="14"/>
      <c r="D56" s="48"/>
      <c r="E56" s="48"/>
      <c r="F56" s="48"/>
      <c r="G56" s="48"/>
      <c r="H56" s="48"/>
      <c r="I56" s="91"/>
    </row>
    <row r="57" spans="2:9" ht="30" customHeight="1">
      <c r="B57" s="136"/>
      <c r="C57" s="14"/>
      <c r="D57" s="48"/>
      <c r="E57" s="48"/>
      <c r="F57" s="48"/>
      <c r="G57" s="48"/>
      <c r="H57" s="48"/>
      <c r="I57" s="91"/>
    </row>
    <row r="58" spans="2:9" ht="30" customHeight="1"/>
    <row r="59" spans="2:9" ht="30" customHeight="1"/>
    <row r="60" spans="2:9" ht="30" customHeight="1"/>
    <row r="61" spans="2:9" s="3" customFormat="1" ht="30" customHeight="1">
      <c r="B61" s="38" t="s">
        <v>25</v>
      </c>
      <c r="C61" s="39" t="s">
        <v>278</v>
      </c>
      <c r="D61" s="40"/>
      <c r="E61" s="40"/>
      <c r="F61" s="40"/>
      <c r="G61" s="40"/>
      <c r="H61" s="40"/>
      <c r="I61" s="41" t="s">
        <v>214</v>
      </c>
    </row>
    <row r="62" spans="2:9" s="3" customFormat="1" ht="30" customHeight="1">
      <c r="B62" s="41" t="s">
        <v>23</v>
      </c>
      <c r="C62" s="42" t="s">
        <v>215</v>
      </c>
      <c r="D62" s="41" t="s">
        <v>216</v>
      </c>
      <c r="E62" s="41" t="s">
        <v>217</v>
      </c>
      <c r="F62" s="41" t="s">
        <v>218</v>
      </c>
      <c r="G62" s="41" t="s">
        <v>219</v>
      </c>
      <c r="H62" s="42" t="s">
        <v>220</v>
      </c>
      <c r="I62" s="19" t="str">
        <f>LOWER(CONCATENATE("Create Table  `",MID(C61,1,FIND("|",C61)-1),"` ("))</f>
        <v>create table  `scm_bas_warehouse` (</v>
      </c>
    </row>
    <row r="63" spans="2:9" s="2" customFormat="1" ht="30" customHeight="1">
      <c r="B63" s="13">
        <v>1</v>
      </c>
      <c r="C63" s="14" t="s">
        <v>221</v>
      </c>
      <c r="D63" s="15" t="s">
        <v>222</v>
      </c>
      <c r="E63" s="13">
        <v>0</v>
      </c>
      <c r="F63" s="13"/>
      <c r="G63" s="13" t="s">
        <v>223</v>
      </c>
      <c r="H63" s="14" t="s">
        <v>224</v>
      </c>
      <c r="I63" s="26" t="str">
        <f t="shared" ref="I63:I78" si="2">CONCATENATE("`",LOWER(PROPER(C63)),"`  ",D63,,CONCATENATE(IF(LEN(E63)&gt;0," DEFAULT ",""),IF(LEN(E63)&gt;0," '",""),E63,IF(LEN(E63)&gt;0,"'","")),IF(G63="N"," NOT NULL ",""),IF(F63="Y"," AUTO_INCREMENT ",""),IF(LEN(H63)&gt;0,CONCATENATE(" COMMENT '",H63,"'"),""),",")</f>
        <v>`tenant_p_id`  bigint(20) DEFAULT  '0' NOT NULL  COMMENT '关联组织ID，默认为0',</v>
      </c>
    </row>
    <row r="64" spans="2:9" s="33" customFormat="1" ht="30" customHeight="1">
      <c r="B64" s="43">
        <v>2</v>
      </c>
      <c r="C64" s="14" t="s">
        <v>225</v>
      </c>
      <c r="D64" s="44" t="s">
        <v>222</v>
      </c>
      <c r="E64" s="43"/>
      <c r="F64" s="43"/>
      <c r="G64" s="43" t="s">
        <v>223</v>
      </c>
      <c r="H64" s="14" t="s">
        <v>226</v>
      </c>
      <c r="I64" s="28" t="str">
        <f t="shared" si="2"/>
        <v>`tenant_id`  bigint(20) NOT NULL  COMMENT '组织ID',</v>
      </c>
    </row>
    <row r="65" spans="2:9" s="3" customFormat="1" ht="30" customHeight="1">
      <c r="B65" s="13">
        <v>3</v>
      </c>
      <c r="C65" s="14" t="s">
        <v>227</v>
      </c>
      <c r="D65" s="19" t="s">
        <v>222</v>
      </c>
      <c r="E65" s="25"/>
      <c r="F65" s="25" t="s">
        <v>228</v>
      </c>
      <c r="G65" s="25" t="s">
        <v>223</v>
      </c>
      <c r="H65" s="14" t="s">
        <v>279</v>
      </c>
      <c r="I65" s="28" t="str">
        <f t="shared" si="2"/>
        <v>`id`  bigint(20) NOT NULL  AUTO_INCREMENT  COMMENT '仓库ID',</v>
      </c>
    </row>
    <row r="66" spans="2:9" s="3" customFormat="1" ht="30" customHeight="1">
      <c r="B66" s="43">
        <v>4</v>
      </c>
      <c r="C66" s="14" t="s">
        <v>280</v>
      </c>
      <c r="D66" s="19" t="s">
        <v>231</v>
      </c>
      <c r="E66" s="25"/>
      <c r="F66" s="25"/>
      <c r="G66" s="25" t="s">
        <v>223</v>
      </c>
      <c r="H66" s="14" t="s">
        <v>281</v>
      </c>
      <c r="I66" s="28" t="str">
        <f t="shared" si="2"/>
        <v>`warehouse_code`  Varchar(50) NOT NULL  COMMENT '仓库编码',</v>
      </c>
    </row>
    <row r="67" spans="2:9" s="3" customFormat="1" ht="30" customHeight="1">
      <c r="B67" s="13">
        <v>5</v>
      </c>
      <c r="C67" s="14" t="s">
        <v>282</v>
      </c>
      <c r="D67" s="19" t="s">
        <v>236</v>
      </c>
      <c r="E67" s="25"/>
      <c r="F67" s="25"/>
      <c r="G67" s="25" t="s">
        <v>223</v>
      </c>
      <c r="H67" s="14" t="s">
        <v>283</v>
      </c>
      <c r="I67" s="28" t="str">
        <f t="shared" si="2"/>
        <v>`warehouse_name`  Varchar(100) NOT NULL  COMMENT '仓库名称',</v>
      </c>
    </row>
    <row r="68" spans="2:9" s="3" customFormat="1" ht="30" customHeight="1">
      <c r="B68" s="43">
        <v>6</v>
      </c>
      <c r="C68" s="14" t="s">
        <v>245</v>
      </c>
      <c r="D68" s="19" t="s">
        <v>246</v>
      </c>
      <c r="E68" s="25">
        <v>1</v>
      </c>
      <c r="F68" s="25"/>
      <c r="G68" s="25" t="s">
        <v>223</v>
      </c>
      <c r="H68" s="14" t="s">
        <v>247</v>
      </c>
      <c r="I68" s="28" t="str">
        <f t="shared" si="2"/>
        <v>`is_valid`  Int(1) DEFAULT  '1' NOT NULL  COMMENT '是否有效:0-禁用-DISABLE;1-启用-NORMAL',</v>
      </c>
    </row>
    <row r="69" spans="2:9" s="3" customFormat="1" ht="30" customHeight="1">
      <c r="B69" s="13">
        <v>7</v>
      </c>
      <c r="C69" s="14" t="s">
        <v>248</v>
      </c>
      <c r="D69" s="19" t="s">
        <v>249</v>
      </c>
      <c r="E69" s="25"/>
      <c r="F69" s="25"/>
      <c r="G69" s="25" t="s">
        <v>228</v>
      </c>
      <c r="H69" s="14" t="s">
        <v>28</v>
      </c>
      <c r="I69" s="28" t="str">
        <f t="shared" si="2"/>
        <v>`remark`  Varchar(500) COMMENT '备注',</v>
      </c>
    </row>
    <row r="70" spans="2:9" s="3" customFormat="1" ht="30" customHeight="1">
      <c r="B70" s="43">
        <v>8</v>
      </c>
      <c r="C70" s="14" t="s">
        <v>250</v>
      </c>
      <c r="D70" s="19" t="s">
        <v>236</v>
      </c>
      <c r="E70" s="25"/>
      <c r="F70" s="25"/>
      <c r="G70" s="25" t="s">
        <v>228</v>
      </c>
      <c r="H70" s="14" t="s">
        <v>251</v>
      </c>
      <c r="I70" s="28" t="str">
        <f t="shared" si="2"/>
        <v>`created_by_name`  Varchar(100) COMMENT '创建人名称',</v>
      </c>
    </row>
    <row r="71" spans="2:9" s="3" customFormat="1" ht="30" customHeight="1">
      <c r="B71" s="43">
        <v>8</v>
      </c>
      <c r="C71" s="14" t="s">
        <v>252</v>
      </c>
      <c r="D71" s="19" t="s">
        <v>236</v>
      </c>
      <c r="E71" s="25"/>
      <c r="F71" s="25"/>
      <c r="G71" s="25" t="s">
        <v>228</v>
      </c>
      <c r="H71" s="14" t="s">
        <v>253</v>
      </c>
      <c r="I71" s="28" t="str">
        <f t="shared" si="2"/>
        <v>`last_updated_by_name`  Varchar(100) COMMENT '更新人名称',</v>
      </c>
    </row>
    <row r="72" spans="2:9" s="3" customFormat="1" ht="30" customHeight="1">
      <c r="B72" s="43">
        <v>8</v>
      </c>
      <c r="C72" s="14" t="s">
        <v>254</v>
      </c>
      <c r="D72" s="19" t="s">
        <v>255</v>
      </c>
      <c r="E72" s="25"/>
      <c r="F72" s="25"/>
      <c r="G72" s="25" t="s">
        <v>228</v>
      </c>
      <c r="H72" s="14" t="s">
        <v>256</v>
      </c>
      <c r="I72" s="28" t="str">
        <f t="shared" si="2"/>
        <v>`creation_date`  Datetime COMMENT '创建时间',</v>
      </c>
    </row>
    <row r="73" spans="2:9" s="3" customFormat="1" ht="30" customHeight="1">
      <c r="B73" s="13">
        <v>9</v>
      </c>
      <c r="C73" s="14" t="s">
        <v>257</v>
      </c>
      <c r="D73" s="44" t="s">
        <v>222</v>
      </c>
      <c r="E73" s="25"/>
      <c r="F73" s="25"/>
      <c r="G73" s="25" t="s">
        <v>228</v>
      </c>
      <c r="H73" s="14" t="s">
        <v>258</v>
      </c>
      <c r="I73" s="28" t="str">
        <f t="shared" si="2"/>
        <v>`created_by`  bigint(20) COMMENT '创建人',</v>
      </c>
    </row>
    <row r="74" spans="2:9" s="3" customFormat="1" ht="30" customHeight="1">
      <c r="B74" s="43">
        <v>10</v>
      </c>
      <c r="C74" s="14" t="s">
        <v>259</v>
      </c>
      <c r="D74" s="19" t="s">
        <v>255</v>
      </c>
      <c r="E74" s="25"/>
      <c r="F74" s="25"/>
      <c r="G74" s="25" t="s">
        <v>228</v>
      </c>
      <c r="H74" s="14" t="s">
        <v>260</v>
      </c>
      <c r="I74" s="28" t="str">
        <f t="shared" si="2"/>
        <v>`last_update_date`  Datetime COMMENT '更新时间',</v>
      </c>
    </row>
    <row r="75" spans="2:9" s="3" customFormat="1" ht="30" customHeight="1">
      <c r="B75" s="13">
        <v>11</v>
      </c>
      <c r="C75" s="14" t="s">
        <v>261</v>
      </c>
      <c r="D75" s="44" t="s">
        <v>222</v>
      </c>
      <c r="E75" s="25"/>
      <c r="F75" s="25"/>
      <c r="G75" s="25" t="s">
        <v>228</v>
      </c>
      <c r="H75" s="14" t="s">
        <v>262</v>
      </c>
      <c r="I75" s="28" t="str">
        <f t="shared" si="2"/>
        <v>`last_updated_by`  bigint(20) COMMENT '更新人',</v>
      </c>
    </row>
    <row r="76" spans="2:9" s="3" customFormat="1" ht="30" customHeight="1">
      <c r="B76" s="43">
        <v>12</v>
      </c>
      <c r="C76" s="14" t="s">
        <v>263</v>
      </c>
      <c r="D76" s="44" t="s">
        <v>222</v>
      </c>
      <c r="E76" s="25"/>
      <c r="F76" s="25"/>
      <c r="G76" s="25" t="s">
        <v>228</v>
      </c>
      <c r="H76" s="14" t="s">
        <v>264</v>
      </c>
      <c r="I76" s="28" t="str">
        <f t="shared" si="2"/>
        <v>`last_update_login`  bigint(20) COMMENT '最后登录人',</v>
      </c>
    </row>
    <row r="77" spans="2:9" s="3" customFormat="1" ht="30" customHeight="1">
      <c r="B77" s="13">
        <v>13</v>
      </c>
      <c r="C77" s="14" t="s">
        <v>265</v>
      </c>
      <c r="D77" s="19" t="s">
        <v>241</v>
      </c>
      <c r="E77" s="25"/>
      <c r="F77" s="25">
        <v>0</v>
      </c>
      <c r="G77" s="25" t="s">
        <v>228</v>
      </c>
      <c r="H77" s="14" t="s">
        <v>266</v>
      </c>
      <c r="I77" s="28" t="str">
        <f t="shared" si="2"/>
        <v>`delete_flag`  Int(10) COMMENT '删除标志:0-否-NO;1-是-YES',</v>
      </c>
    </row>
    <row r="78" spans="2:9" s="3" customFormat="1" ht="30" customHeight="1">
      <c r="B78" s="43">
        <v>14</v>
      </c>
      <c r="C78" s="14" t="s">
        <v>267</v>
      </c>
      <c r="D78" s="19" t="s">
        <v>241</v>
      </c>
      <c r="E78" s="25"/>
      <c r="F78" s="25">
        <v>1</v>
      </c>
      <c r="G78" s="25" t="s">
        <v>228</v>
      </c>
      <c r="H78" s="14" t="s">
        <v>268</v>
      </c>
      <c r="I78" s="28" t="str">
        <f t="shared" si="2"/>
        <v>`version_num`  Int(10) COMMENT '版本号',</v>
      </c>
    </row>
    <row r="79" spans="2:9" ht="30" customHeight="1">
      <c r="B79" s="137"/>
      <c r="C79" s="138"/>
      <c r="D79" s="138"/>
      <c r="E79" s="138"/>
      <c r="F79" s="138"/>
      <c r="G79" s="138"/>
      <c r="H79" s="139"/>
      <c r="I79" s="19" t="str">
        <f>LOWER(CONCATENATE(IF(F65="Y",CONCATENATE(" Primary Key  (`",C65,"`)")," "),CONCATENATE(")ENGINE=INNODB AUTO_INCREMENT=9 DEFAULT CHARSET=utf8"," COMMENT='",MID(C61,FIND("|",C61)+1,LEN(C61)),"';")))</f>
        <v xml:space="preserve"> primary key  (`id`))engine=innodb auto_increment=9 default charset=utf8 comment='仓库资料';</v>
      </c>
    </row>
    <row r="80" spans="2:9" ht="30" customHeight="1">
      <c r="B80" s="134" t="s">
        <v>269</v>
      </c>
      <c r="C80" s="14"/>
      <c r="D80" s="47"/>
      <c r="E80" s="48"/>
      <c r="F80" s="46"/>
      <c r="G80" s="46"/>
      <c r="H80" s="47"/>
      <c r="I80" s="57"/>
    </row>
    <row r="81" spans="2:9" ht="30" customHeight="1">
      <c r="B81" s="135"/>
      <c r="C81" s="14"/>
      <c r="D81" s="48"/>
      <c r="E81" s="48"/>
      <c r="F81" s="48"/>
      <c r="G81" s="48"/>
      <c r="H81" s="48"/>
      <c r="I81" s="91"/>
    </row>
    <row r="82" spans="2:9" ht="30" customHeight="1">
      <c r="B82" s="135"/>
      <c r="C82" s="14"/>
      <c r="D82" s="48"/>
      <c r="E82" s="48"/>
      <c r="F82" s="48"/>
      <c r="G82" s="48"/>
      <c r="H82" s="48"/>
      <c r="I82" s="91"/>
    </row>
    <row r="83" spans="2:9" ht="30" customHeight="1">
      <c r="B83" s="136"/>
      <c r="C83" s="14"/>
      <c r="D83" s="48"/>
      <c r="E83" s="48"/>
      <c r="F83" s="48"/>
      <c r="G83" s="48"/>
      <c r="H83" s="48"/>
      <c r="I83" s="91"/>
    </row>
    <row r="84" spans="2:9" ht="30" customHeight="1"/>
    <row r="85" spans="2:9" ht="30" customHeight="1"/>
    <row r="86" spans="2:9" ht="30" customHeight="1"/>
    <row r="87" spans="2:9" ht="30" customHeight="1"/>
    <row r="88" spans="2:9" s="3" customFormat="1" ht="30" customHeight="1">
      <c r="B88" s="38" t="s">
        <v>25</v>
      </c>
      <c r="C88" s="39" t="s">
        <v>284</v>
      </c>
      <c r="D88" s="40"/>
      <c r="E88" s="40"/>
      <c r="F88" s="40"/>
      <c r="G88" s="40"/>
      <c r="H88" s="40"/>
      <c r="I88" s="41" t="s">
        <v>214</v>
      </c>
    </row>
    <row r="89" spans="2:9" s="3" customFormat="1" ht="30" customHeight="1">
      <c r="B89" s="41" t="s">
        <v>23</v>
      </c>
      <c r="C89" s="42" t="s">
        <v>215</v>
      </c>
      <c r="D89" s="41" t="s">
        <v>216</v>
      </c>
      <c r="E89" s="41" t="s">
        <v>217</v>
      </c>
      <c r="F89" s="41" t="s">
        <v>218</v>
      </c>
      <c r="G89" s="41" t="s">
        <v>219</v>
      </c>
      <c r="H89" s="42" t="s">
        <v>220</v>
      </c>
      <c r="I89" s="19" t="str">
        <f>LOWER(CONCATENATE("Create Table  `",MID(C88,1,FIND("|",C88)-1),"` ("))</f>
        <v>create table  `scm_bas_rate` (</v>
      </c>
    </row>
    <row r="90" spans="2:9" s="2" customFormat="1" ht="30" customHeight="1">
      <c r="B90" s="13">
        <v>1</v>
      </c>
      <c r="C90" s="14" t="s">
        <v>221</v>
      </c>
      <c r="D90" s="15" t="s">
        <v>222</v>
      </c>
      <c r="E90" s="13">
        <v>0</v>
      </c>
      <c r="F90" s="13"/>
      <c r="G90" s="13" t="s">
        <v>223</v>
      </c>
      <c r="H90" s="14" t="s">
        <v>224</v>
      </c>
      <c r="I90" s="26" t="str">
        <f t="shared" ref="I90:I105" si="3">CONCATENATE("`",LOWER(PROPER(C90)),"`  ",D90,,CONCATENATE(IF(LEN(E90)&gt;0," DEFAULT ",""),IF(LEN(E90)&gt;0," '",""),E90,IF(LEN(E90)&gt;0,"'","")),IF(G90="N"," NOT NULL ",""),IF(F90="Y"," AUTO_INCREMENT ",""),IF(LEN(H90)&gt;0,CONCATENATE(" COMMENT '",H90,"'"),""),",")</f>
        <v>`tenant_p_id`  bigint(20) DEFAULT  '0' NOT NULL  COMMENT '关联组织ID，默认为0',</v>
      </c>
    </row>
    <row r="91" spans="2:9" s="33" customFormat="1" ht="30" customHeight="1">
      <c r="B91" s="43">
        <v>2</v>
      </c>
      <c r="C91" s="14" t="s">
        <v>225</v>
      </c>
      <c r="D91" s="44" t="s">
        <v>222</v>
      </c>
      <c r="E91" s="43"/>
      <c r="F91" s="43"/>
      <c r="G91" s="43" t="s">
        <v>223</v>
      </c>
      <c r="H91" s="14" t="s">
        <v>226</v>
      </c>
      <c r="I91" s="28" t="str">
        <f t="shared" si="3"/>
        <v>`tenant_id`  bigint(20) NOT NULL  COMMENT '组织ID',</v>
      </c>
    </row>
    <row r="92" spans="2:9" s="3" customFormat="1" ht="30" customHeight="1">
      <c r="B92" s="13">
        <v>3</v>
      </c>
      <c r="C92" s="14" t="s">
        <v>227</v>
      </c>
      <c r="D92" s="19" t="s">
        <v>222</v>
      </c>
      <c r="E92" s="25"/>
      <c r="F92" s="25" t="s">
        <v>228</v>
      </c>
      <c r="G92" s="25" t="s">
        <v>223</v>
      </c>
      <c r="H92" s="14" t="s">
        <v>285</v>
      </c>
      <c r="I92" s="28" t="str">
        <f t="shared" si="3"/>
        <v>`id`  bigint(20) NOT NULL  AUTO_INCREMENT  COMMENT '税率ID',</v>
      </c>
    </row>
    <row r="93" spans="2:9" s="3" customFormat="1" ht="30" customHeight="1">
      <c r="B93" s="43">
        <v>4</v>
      </c>
      <c r="C93" s="14" t="s">
        <v>286</v>
      </c>
      <c r="D93" s="19" t="s">
        <v>231</v>
      </c>
      <c r="E93" s="25"/>
      <c r="F93" s="25"/>
      <c r="G93" s="25" t="s">
        <v>223</v>
      </c>
      <c r="H93" s="14" t="s">
        <v>287</v>
      </c>
      <c r="I93" s="28" t="str">
        <f t="shared" si="3"/>
        <v>`rate_name`  Varchar(50) NOT NULL  COMMENT '税率名称-增值税发票',</v>
      </c>
    </row>
    <row r="94" spans="2:9" s="3" customFormat="1" ht="30" customHeight="1">
      <c r="B94" s="43">
        <v>4</v>
      </c>
      <c r="C94" s="14" t="s">
        <v>288</v>
      </c>
      <c r="D94" s="44" t="s">
        <v>289</v>
      </c>
      <c r="E94" s="25"/>
      <c r="F94" s="25"/>
      <c r="G94" s="25" t="s">
        <v>223</v>
      </c>
      <c r="H94" s="14" t="s">
        <v>290</v>
      </c>
      <c r="I94" s="28" t="str">
        <f t="shared" si="3"/>
        <v>`rate_val`  bigint(20,2) NOT NULL  COMMENT '税率值%. 3%',</v>
      </c>
    </row>
    <row r="95" spans="2:9" s="3" customFormat="1" ht="30" customHeight="1">
      <c r="B95" s="13">
        <v>5</v>
      </c>
      <c r="C95" s="14" t="s">
        <v>245</v>
      </c>
      <c r="D95" s="19" t="s">
        <v>246</v>
      </c>
      <c r="E95" s="25">
        <v>1</v>
      </c>
      <c r="F95" s="25"/>
      <c r="G95" s="25" t="s">
        <v>223</v>
      </c>
      <c r="H95" s="14" t="s">
        <v>247</v>
      </c>
      <c r="I95" s="28" t="str">
        <f t="shared" si="3"/>
        <v>`is_valid`  Int(1) DEFAULT  '1' NOT NULL  COMMENT '是否有效:0-禁用-DISABLE;1-启用-NORMAL',</v>
      </c>
    </row>
    <row r="96" spans="2:9" s="3" customFormat="1" ht="30" customHeight="1">
      <c r="B96" s="43">
        <v>6</v>
      </c>
      <c r="C96" s="14" t="s">
        <v>248</v>
      </c>
      <c r="D96" s="19" t="s">
        <v>249</v>
      </c>
      <c r="E96" s="25"/>
      <c r="F96" s="25"/>
      <c r="G96" s="25" t="s">
        <v>228</v>
      </c>
      <c r="H96" s="14" t="s">
        <v>28</v>
      </c>
      <c r="I96" s="28" t="str">
        <f t="shared" si="3"/>
        <v>`remark`  Varchar(500) COMMENT '备注',</v>
      </c>
    </row>
    <row r="97" spans="2:9" s="3" customFormat="1" ht="30" customHeight="1">
      <c r="B97" s="43">
        <v>8</v>
      </c>
      <c r="C97" s="14" t="s">
        <v>250</v>
      </c>
      <c r="D97" s="19" t="s">
        <v>236</v>
      </c>
      <c r="E97" s="25"/>
      <c r="F97" s="25"/>
      <c r="G97" s="25" t="s">
        <v>228</v>
      </c>
      <c r="H97" s="14" t="s">
        <v>251</v>
      </c>
      <c r="I97" s="28" t="str">
        <f t="shared" si="3"/>
        <v>`created_by_name`  Varchar(100) COMMENT '创建人名称',</v>
      </c>
    </row>
    <row r="98" spans="2:9" s="3" customFormat="1" ht="30" customHeight="1">
      <c r="B98" s="43">
        <v>8</v>
      </c>
      <c r="C98" s="14" t="s">
        <v>252</v>
      </c>
      <c r="D98" s="19" t="s">
        <v>236</v>
      </c>
      <c r="E98" s="25"/>
      <c r="F98" s="25"/>
      <c r="G98" s="25" t="s">
        <v>228</v>
      </c>
      <c r="H98" s="14" t="s">
        <v>253</v>
      </c>
      <c r="I98" s="28" t="str">
        <f t="shared" si="3"/>
        <v>`last_updated_by_name`  Varchar(100) COMMENT '更新人名称',</v>
      </c>
    </row>
    <row r="99" spans="2:9" s="3" customFormat="1" ht="30" customHeight="1">
      <c r="B99" s="13">
        <v>7</v>
      </c>
      <c r="C99" s="14" t="s">
        <v>254</v>
      </c>
      <c r="D99" s="19" t="s">
        <v>255</v>
      </c>
      <c r="E99" s="25"/>
      <c r="F99" s="25"/>
      <c r="G99" s="25" t="s">
        <v>228</v>
      </c>
      <c r="H99" s="14" t="s">
        <v>256</v>
      </c>
      <c r="I99" s="28" t="str">
        <f t="shared" si="3"/>
        <v>`creation_date`  Datetime COMMENT '创建时间',</v>
      </c>
    </row>
    <row r="100" spans="2:9" s="3" customFormat="1" ht="30" customHeight="1">
      <c r="B100" s="43">
        <v>8</v>
      </c>
      <c r="C100" s="14" t="s">
        <v>257</v>
      </c>
      <c r="D100" s="44" t="s">
        <v>222</v>
      </c>
      <c r="E100" s="25"/>
      <c r="F100" s="25"/>
      <c r="G100" s="25" t="s">
        <v>228</v>
      </c>
      <c r="H100" s="14" t="s">
        <v>258</v>
      </c>
      <c r="I100" s="28" t="str">
        <f t="shared" si="3"/>
        <v>`created_by`  bigint(20) COMMENT '创建人',</v>
      </c>
    </row>
    <row r="101" spans="2:9" s="3" customFormat="1" ht="30" customHeight="1">
      <c r="B101" s="13">
        <v>9</v>
      </c>
      <c r="C101" s="14" t="s">
        <v>259</v>
      </c>
      <c r="D101" s="19" t="s">
        <v>255</v>
      </c>
      <c r="E101" s="25"/>
      <c r="F101" s="25"/>
      <c r="G101" s="25" t="s">
        <v>228</v>
      </c>
      <c r="H101" s="14" t="s">
        <v>260</v>
      </c>
      <c r="I101" s="28" t="str">
        <f t="shared" si="3"/>
        <v>`last_update_date`  Datetime COMMENT '更新时间',</v>
      </c>
    </row>
    <row r="102" spans="2:9" s="3" customFormat="1" ht="30" customHeight="1">
      <c r="B102" s="43">
        <v>10</v>
      </c>
      <c r="C102" s="14" t="s">
        <v>261</v>
      </c>
      <c r="D102" s="44" t="s">
        <v>222</v>
      </c>
      <c r="E102" s="25"/>
      <c r="F102" s="25"/>
      <c r="G102" s="25" t="s">
        <v>228</v>
      </c>
      <c r="H102" s="14" t="s">
        <v>262</v>
      </c>
      <c r="I102" s="28" t="str">
        <f t="shared" si="3"/>
        <v>`last_updated_by`  bigint(20) COMMENT '更新人',</v>
      </c>
    </row>
    <row r="103" spans="2:9" s="3" customFormat="1" ht="30" customHeight="1">
      <c r="B103" s="13">
        <v>11</v>
      </c>
      <c r="C103" s="14" t="s">
        <v>263</v>
      </c>
      <c r="D103" s="44" t="s">
        <v>222</v>
      </c>
      <c r="E103" s="25"/>
      <c r="F103" s="25"/>
      <c r="G103" s="25" t="s">
        <v>228</v>
      </c>
      <c r="H103" s="14" t="s">
        <v>264</v>
      </c>
      <c r="I103" s="28" t="str">
        <f t="shared" si="3"/>
        <v>`last_update_login`  bigint(20) COMMENT '最后登录人',</v>
      </c>
    </row>
    <row r="104" spans="2:9" s="3" customFormat="1" ht="30" customHeight="1">
      <c r="B104" s="43">
        <v>12</v>
      </c>
      <c r="C104" s="14" t="s">
        <v>265</v>
      </c>
      <c r="D104" s="19" t="s">
        <v>241</v>
      </c>
      <c r="E104" s="25"/>
      <c r="F104" s="25">
        <v>0</v>
      </c>
      <c r="G104" s="25" t="s">
        <v>228</v>
      </c>
      <c r="H104" s="14" t="s">
        <v>266</v>
      </c>
      <c r="I104" s="28" t="str">
        <f t="shared" si="3"/>
        <v>`delete_flag`  Int(10) COMMENT '删除标志:0-否-NO;1-是-YES',</v>
      </c>
    </row>
    <row r="105" spans="2:9" s="3" customFormat="1" ht="30" customHeight="1">
      <c r="B105" s="13">
        <v>13</v>
      </c>
      <c r="C105" s="14" t="s">
        <v>267</v>
      </c>
      <c r="D105" s="19" t="s">
        <v>241</v>
      </c>
      <c r="E105" s="25"/>
      <c r="F105" s="25">
        <v>1</v>
      </c>
      <c r="G105" s="25" t="s">
        <v>228</v>
      </c>
      <c r="H105" s="14" t="s">
        <v>268</v>
      </c>
      <c r="I105" s="28" t="str">
        <f t="shared" si="3"/>
        <v>`version_num`  Int(10) COMMENT '版本号',</v>
      </c>
    </row>
    <row r="106" spans="2:9" ht="30" customHeight="1">
      <c r="B106" s="137"/>
      <c r="C106" s="138"/>
      <c r="D106" s="138"/>
      <c r="E106" s="138"/>
      <c r="F106" s="138"/>
      <c r="G106" s="138"/>
      <c r="H106" s="139"/>
      <c r="I106" s="19" t="str">
        <f>LOWER(CONCATENATE(IF(F92="Y",CONCATENATE(" Primary Key  (`",C92,"`)")," "),CONCATENATE(")ENGINE=INNODB AUTO_INCREMENT=9 DEFAULT CHARSET=utf8"," COMMENT='",MID(C88,FIND("|",C88)+1,LEN(C88)),"';")))</f>
        <v xml:space="preserve"> primary key  (`id`))engine=innodb auto_increment=9 default charset=utf8 comment='税率表';</v>
      </c>
    </row>
    <row r="107" spans="2:9" ht="30" customHeight="1">
      <c r="B107" s="134" t="s">
        <v>269</v>
      </c>
      <c r="C107" s="14"/>
      <c r="D107" s="47"/>
      <c r="E107" s="48"/>
      <c r="F107" s="46"/>
      <c r="G107" s="46"/>
      <c r="H107" s="47"/>
      <c r="I107" s="57"/>
    </row>
    <row r="108" spans="2:9" ht="30" customHeight="1">
      <c r="B108" s="135"/>
      <c r="C108" s="14"/>
      <c r="D108" s="48"/>
      <c r="E108" s="48"/>
      <c r="F108" s="48"/>
      <c r="G108" s="48"/>
      <c r="H108" s="48"/>
      <c r="I108" s="91"/>
    </row>
    <row r="109" spans="2:9" ht="34.950000000000003" customHeight="1">
      <c r="B109" s="135"/>
      <c r="C109" s="14"/>
      <c r="D109" s="48"/>
      <c r="E109" s="48"/>
      <c r="F109" s="48"/>
      <c r="G109" s="48"/>
      <c r="H109" s="48"/>
      <c r="I109" s="91"/>
    </row>
    <row r="110" spans="2:9" ht="30" customHeight="1">
      <c r="B110" s="136"/>
      <c r="C110" s="14"/>
      <c r="D110" s="48"/>
      <c r="E110" s="48"/>
      <c r="F110" s="48"/>
      <c r="G110" s="48"/>
      <c r="H110" s="48"/>
      <c r="I110" s="91"/>
    </row>
    <row r="111" spans="2:9" ht="30" customHeight="1"/>
    <row r="112" spans="2:9" s="3" customFormat="1" ht="30" customHeight="1">
      <c r="B112" s="38" t="s">
        <v>25</v>
      </c>
      <c r="C112" s="39" t="s">
        <v>291</v>
      </c>
      <c r="D112" s="40"/>
      <c r="E112" s="40"/>
      <c r="F112" s="40"/>
      <c r="G112" s="40"/>
      <c r="H112" s="40"/>
      <c r="I112" s="41" t="s">
        <v>214</v>
      </c>
    </row>
    <row r="113" spans="2:9" s="3" customFormat="1" ht="30" customHeight="1">
      <c r="B113" s="41" t="s">
        <v>23</v>
      </c>
      <c r="C113" s="42" t="s">
        <v>215</v>
      </c>
      <c r="D113" s="41" t="s">
        <v>216</v>
      </c>
      <c r="E113" s="41" t="s">
        <v>217</v>
      </c>
      <c r="F113" s="41" t="s">
        <v>218</v>
      </c>
      <c r="G113" s="41" t="s">
        <v>219</v>
      </c>
      <c r="H113" s="42" t="s">
        <v>220</v>
      </c>
      <c r="I113" s="19" t="str">
        <f>LOWER(CONCATENATE("Create Table  `",MID(C112,1,FIND("|",C112)-1),"` ("))</f>
        <v>create table  `scm_bas_class` (</v>
      </c>
    </row>
    <row r="114" spans="2:9" s="2" customFormat="1" ht="30" customHeight="1">
      <c r="B114" s="13">
        <v>1</v>
      </c>
      <c r="C114" s="14" t="s">
        <v>221</v>
      </c>
      <c r="D114" s="15" t="s">
        <v>222</v>
      </c>
      <c r="E114" s="13">
        <v>0</v>
      </c>
      <c r="F114" s="13"/>
      <c r="G114" s="13" t="s">
        <v>223</v>
      </c>
      <c r="H114" s="14" t="s">
        <v>224</v>
      </c>
      <c r="I114" s="26" t="str">
        <f t="shared" ref="I114:I130" si="4">CONCATENATE("`",LOWER(PROPER(C114)),"`  ",D114,,CONCATENATE(IF(LEN(E114)&gt;0," DEFAULT ",""),IF(LEN(E114)&gt;0," '",""),E114,IF(LEN(E114)&gt;0,"'","")),IF(G114="N"," NOT NULL ",""),IF(F114="Y"," AUTO_INCREMENT ",""),IF(LEN(H114)&gt;0,CONCATENATE(" COMMENT '",H114,"'"),""),",")</f>
        <v>`tenant_p_id`  bigint(20) DEFAULT  '0' NOT NULL  COMMENT '关联组织ID，默认为0',</v>
      </c>
    </row>
    <row r="115" spans="2:9" s="33" customFormat="1" ht="30" customHeight="1">
      <c r="B115" s="43">
        <v>2</v>
      </c>
      <c r="C115" s="14" t="s">
        <v>225</v>
      </c>
      <c r="D115" s="44" t="s">
        <v>222</v>
      </c>
      <c r="E115" s="43"/>
      <c r="F115" s="43"/>
      <c r="G115" s="43" t="s">
        <v>223</v>
      </c>
      <c r="H115" s="14" t="s">
        <v>226</v>
      </c>
      <c r="I115" s="28" t="str">
        <f t="shared" si="4"/>
        <v>`tenant_id`  bigint(20) NOT NULL  COMMENT '组织ID',</v>
      </c>
    </row>
    <row r="116" spans="2:9" s="3" customFormat="1" ht="30" customHeight="1">
      <c r="B116" s="13">
        <v>3</v>
      </c>
      <c r="C116" s="14" t="s">
        <v>227</v>
      </c>
      <c r="D116" s="19" t="s">
        <v>222</v>
      </c>
      <c r="E116" s="25"/>
      <c r="F116" s="25" t="s">
        <v>228</v>
      </c>
      <c r="G116" s="25" t="s">
        <v>223</v>
      </c>
      <c r="H116" s="14" t="s">
        <v>285</v>
      </c>
      <c r="I116" s="28" t="str">
        <f t="shared" si="4"/>
        <v>`id`  bigint(20) NOT NULL  AUTO_INCREMENT  COMMENT '税率ID',</v>
      </c>
    </row>
    <row r="117" spans="2:9" s="3" customFormat="1" ht="30" customHeight="1">
      <c r="B117" s="43">
        <v>4</v>
      </c>
      <c r="C117" s="14" t="s">
        <v>292</v>
      </c>
      <c r="D117" s="19" t="s">
        <v>231</v>
      </c>
      <c r="E117" s="25"/>
      <c r="F117" s="25"/>
      <c r="G117" s="25" t="s">
        <v>223</v>
      </c>
      <c r="H117" s="14" t="s">
        <v>293</v>
      </c>
      <c r="I117" s="28" t="str">
        <f t="shared" si="4"/>
        <v>`class_name`  Varchar(50) NOT NULL  COMMENT '类别名称',</v>
      </c>
    </row>
    <row r="118" spans="2:9" s="3" customFormat="1" ht="30" customHeight="1">
      <c r="B118" s="13">
        <v>5</v>
      </c>
      <c r="C118" s="14" t="s">
        <v>294</v>
      </c>
      <c r="D118" s="19" t="s">
        <v>241</v>
      </c>
      <c r="E118" s="25"/>
      <c r="F118" s="25"/>
      <c r="G118" s="25" t="s">
        <v>223</v>
      </c>
      <c r="H118" s="14" t="s">
        <v>295</v>
      </c>
      <c r="I118" s="28" t="str">
        <f t="shared" si="4"/>
        <v>`relation_mate_num`  Int(10) NOT NULL  COMMENT '关联料品数量',</v>
      </c>
    </row>
    <row r="119" spans="2:9" s="3" customFormat="1" ht="30" customHeight="1">
      <c r="B119" s="43">
        <v>6</v>
      </c>
      <c r="C119" s="14" t="s">
        <v>296</v>
      </c>
      <c r="D119" s="19" t="s">
        <v>241</v>
      </c>
      <c r="E119" s="25"/>
      <c r="F119" s="25"/>
      <c r="G119" s="25" t="s">
        <v>223</v>
      </c>
      <c r="H119" s="14" t="s">
        <v>297</v>
      </c>
      <c r="I119" s="28" t="str">
        <f t="shared" si="4"/>
        <v>`relation_vendor_num`  Int(10) NOT NULL  COMMENT '关联供应商数量',</v>
      </c>
    </row>
    <row r="120" spans="2:9" s="3" customFormat="1" ht="30" customHeight="1">
      <c r="B120" s="13">
        <v>7</v>
      </c>
      <c r="C120" s="14" t="s">
        <v>245</v>
      </c>
      <c r="D120" s="19" t="s">
        <v>246</v>
      </c>
      <c r="E120" s="25">
        <v>1</v>
      </c>
      <c r="F120" s="25"/>
      <c r="G120" s="25" t="s">
        <v>223</v>
      </c>
      <c r="H120" s="14" t="s">
        <v>247</v>
      </c>
      <c r="I120" s="28" t="str">
        <f t="shared" si="4"/>
        <v>`is_valid`  Int(1) DEFAULT  '1' NOT NULL  COMMENT '是否有效:0-禁用-DISABLE;1-启用-NORMAL',</v>
      </c>
    </row>
    <row r="121" spans="2:9" s="3" customFormat="1" ht="30" customHeight="1">
      <c r="B121" s="43">
        <v>8</v>
      </c>
      <c r="C121" s="14" t="s">
        <v>248</v>
      </c>
      <c r="D121" s="19" t="s">
        <v>249</v>
      </c>
      <c r="E121" s="25"/>
      <c r="F121" s="25"/>
      <c r="G121" s="25" t="s">
        <v>228</v>
      </c>
      <c r="H121" s="14" t="s">
        <v>28</v>
      </c>
      <c r="I121" s="28" t="str">
        <f t="shared" si="4"/>
        <v>`remark`  Varchar(500) COMMENT '备注',</v>
      </c>
    </row>
    <row r="122" spans="2:9" s="3" customFormat="1" ht="30" customHeight="1">
      <c r="B122" s="43">
        <v>8</v>
      </c>
      <c r="C122" s="14" t="s">
        <v>250</v>
      </c>
      <c r="D122" s="19" t="s">
        <v>236</v>
      </c>
      <c r="E122" s="25"/>
      <c r="F122" s="25"/>
      <c r="G122" s="25" t="s">
        <v>228</v>
      </c>
      <c r="H122" s="14" t="s">
        <v>251</v>
      </c>
      <c r="I122" s="28" t="str">
        <f t="shared" si="4"/>
        <v>`created_by_name`  Varchar(100) COMMENT '创建人名称',</v>
      </c>
    </row>
    <row r="123" spans="2:9" s="3" customFormat="1" ht="30" customHeight="1">
      <c r="B123" s="43">
        <v>8</v>
      </c>
      <c r="C123" s="14" t="s">
        <v>252</v>
      </c>
      <c r="D123" s="19" t="s">
        <v>236</v>
      </c>
      <c r="E123" s="25"/>
      <c r="F123" s="25"/>
      <c r="G123" s="25" t="s">
        <v>228</v>
      </c>
      <c r="H123" s="14" t="s">
        <v>253</v>
      </c>
      <c r="I123" s="28" t="str">
        <f t="shared" si="4"/>
        <v>`last_updated_by_name`  Varchar(100) COMMENT '更新人名称',</v>
      </c>
    </row>
    <row r="124" spans="2:9" s="3" customFormat="1" ht="30" customHeight="1">
      <c r="B124" s="13">
        <v>9</v>
      </c>
      <c r="C124" s="14" t="s">
        <v>254</v>
      </c>
      <c r="D124" s="19" t="s">
        <v>255</v>
      </c>
      <c r="E124" s="25"/>
      <c r="F124" s="25"/>
      <c r="G124" s="25" t="s">
        <v>228</v>
      </c>
      <c r="H124" s="14" t="s">
        <v>256</v>
      </c>
      <c r="I124" s="28" t="str">
        <f t="shared" si="4"/>
        <v>`creation_date`  Datetime COMMENT '创建时间',</v>
      </c>
    </row>
    <row r="125" spans="2:9" s="3" customFormat="1" ht="30" customHeight="1">
      <c r="B125" s="43">
        <v>10</v>
      </c>
      <c r="C125" s="14" t="s">
        <v>257</v>
      </c>
      <c r="D125" s="44" t="s">
        <v>222</v>
      </c>
      <c r="E125" s="25"/>
      <c r="F125" s="25"/>
      <c r="G125" s="25" t="s">
        <v>228</v>
      </c>
      <c r="H125" s="14" t="s">
        <v>258</v>
      </c>
      <c r="I125" s="28" t="str">
        <f t="shared" si="4"/>
        <v>`created_by`  bigint(20) COMMENT '创建人',</v>
      </c>
    </row>
    <row r="126" spans="2:9" s="3" customFormat="1" ht="30" customHeight="1">
      <c r="B126" s="13">
        <v>11</v>
      </c>
      <c r="C126" s="14" t="s">
        <v>259</v>
      </c>
      <c r="D126" s="19" t="s">
        <v>255</v>
      </c>
      <c r="E126" s="25"/>
      <c r="F126" s="25"/>
      <c r="G126" s="25" t="s">
        <v>228</v>
      </c>
      <c r="H126" s="14" t="s">
        <v>260</v>
      </c>
      <c r="I126" s="28" t="str">
        <f t="shared" si="4"/>
        <v>`last_update_date`  Datetime COMMENT '更新时间',</v>
      </c>
    </row>
    <row r="127" spans="2:9" s="3" customFormat="1" ht="30" customHeight="1">
      <c r="B127" s="43">
        <v>12</v>
      </c>
      <c r="C127" s="14" t="s">
        <v>261</v>
      </c>
      <c r="D127" s="44" t="s">
        <v>222</v>
      </c>
      <c r="E127" s="25"/>
      <c r="F127" s="25"/>
      <c r="G127" s="25" t="s">
        <v>228</v>
      </c>
      <c r="H127" s="14" t="s">
        <v>262</v>
      </c>
      <c r="I127" s="28" t="str">
        <f t="shared" si="4"/>
        <v>`last_updated_by`  bigint(20) COMMENT '更新人',</v>
      </c>
    </row>
    <row r="128" spans="2:9" s="3" customFormat="1" ht="30" customHeight="1">
      <c r="B128" s="13">
        <v>13</v>
      </c>
      <c r="C128" s="14" t="s">
        <v>263</v>
      </c>
      <c r="D128" s="44" t="s">
        <v>222</v>
      </c>
      <c r="E128" s="25"/>
      <c r="F128" s="25"/>
      <c r="G128" s="25" t="s">
        <v>228</v>
      </c>
      <c r="H128" s="14" t="s">
        <v>264</v>
      </c>
      <c r="I128" s="28" t="str">
        <f t="shared" si="4"/>
        <v>`last_update_login`  bigint(20) COMMENT '最后登录人',</v>
      </c>
    </row>
    <row r="129" spans="2:9" s="3" customFormat="1" ht="30" customHeight="1">
      <c r="B129" s="43">
        <v>14</v>
      </c>
      <c r="C129" s="14" t="s">
        <v>265</v>
      </c>
      <c r="D129" s="19" t="s">
        <v>241</v>
      </c>
      <c r="E129" s="25"/>
      <c r="F129" s="25">
        <v>0</v>
      </c>
      <c r="G129" s="25" t="s">
        <v>228</v>
      </c>
      <c r="H129" s="14" t="s">
        <v>266</v>
      </c>
      <c r="I129" s="28" t="str">
        <f t="shared" si="4"/>
        <v>`delete_flag`  Int(10) COMMENT '删除标志:0-否-NO;1-是-YES',</v>
      </c>
    </row>
    <row r="130" spans="2:9" s="3" customFormat="1" ht="30" customHeight="1">
      <c r="B130" s="13">
        <v>15</v>
      </c>
      <c r="C130" s="14" t="s">
        <v>267</v>
      </c>
      <c r="D130" s="19" t="s">
        <v>241</v>
      </c>
      <c r="E130" s="25"/>
      <c r="F130" s="25">
        <v>1</v>
      </c>
      <c r="G130" s="25" t="s">
        <v>228</v>
      </c>
      <c r="H130" s="14" t="s">
        <v>268</v>
      </c>
      <c r="I130" s="28" t="str">
        <f t="shared" si="4"/>
        <v>`version_num`  Int(10) COMMENT '版本号',</v>
      </c>
    </row>
    <row r="131" spans="2:9" ht="30" customHeight="1">
      <c r="B131" s="137"/>
      <c r="C131" s="138"/>
      <c r="D131" s="138"/>
      <c r="E131" s="138"/>
      <c r="F131" s="138"/>
      <c r="G131" s="138"/>
      <c r="H131" s="139"/>
      <c r="I131" s="19" t="str">
        <f>LOWER(CONCATENATE(IF(F116="Y",CONCATENATE(" Primary Key  (`",C116,"`)")," "),CONCATENATE(")ENGINE=INNODB AUTO_INCREMENT=9 DEFAULT CHARSET=utf8"," COMMENT='",MID(C112,FIND("|",C112)+1,LEN(C112)),"';")))</f>
        <v xml:space="preserve"> primary key  (`id`))engine=innodb auto_increment=9 default charset=utf8 comment='料品类别表';</v>
      </c>
    </row>
    <row r="132" spans="2:9" ht="30" customHeight="1">
      <c r="B132" s="134" t="s">
        <v>269</v>
      </c>
      <c r="C132" s="14"/>
      <c r="D132" s="47"/>
      <c r="E132" s="48"/>
      <c r="F132" s="46"/>
      <c r="G132" s="46"/>
      <c r="H132" s="47"/>
      <c r="I132" s="57"/>
    </row>
    <row r="133" spans="2:9" ht="30" customHeight="1">
      <c r="B133" s="135"/>
      <c r="C133" s="14"/>
      <c r="D133" s="48"/>
      <c r="E133" s="48"/>
      <c r="F133" s="48"/>
      <c r="G133" s="48"/>
      <c r="H133" s="48"/>
      <c r="I133" s="91"/>
    </row>
    <row r="134" spans="2:9" ht="30" customHeight="1">
      <c r="B134" s="135"/>
      <c r="C134" s="14"/>
      <c r="D134" s="48"/>
      <c r="E134" s="48"/>
      <c r="F134" s="48"/>
      <c r="G134" s="48"/>
      <c r="H134" s="48"/>
      <c r="I134" s="91"/>
    </row>
    <row r="135" spans="2:9" ht="30" customHeight="1">
      <c r="B135" s="136"/>
      <c r="C135" s="14"/>
      <c r="D135" s="48"/>
      <c r="E135" s="48"/>
      <c r="F135" s="48"/>
      <c r="G135" s="48"/>
      <c r="H135" s="48"/>
      <c r="I135" s="91"/>
    </row>
    <row r="136" spans="2:9" ht="30" customHeight="1"/>
    <row r="137" spans="2:9" s="3" customFormat="1" ht="30" customHeight="1">
      <c r="B137" s="38" t="s">
        <v>25</v>
      </c>
      <c r="C137" s="39" t="s">
        <v>298</v>
      </c>
      <c r="D137" s="40"/>
      <c r="E137" s="40"/>
      <c r="F137" s="40"/>
      <c r="G137" s="40"/>
      <c r="H137" s="40"/>
      <c r="I137" s="41" t="s">
        <v>214</v>
      </c>
    </row>
    <row r="138" spans="2:9" s="3" customFormat="1" ht="30" customHeight="1">
      <c r="B138" s="41" t="s">
        <v>23</v>
      </c>
      <c r="C138" s="42" t="s">
        <v>215</v>
      </c>
      <c r="D138" s="41" t="s">
        <v>216</v>
      </c>
      <c r="E138" s="41" t="s">
        <v>217</v>
      </c>
      <c r="F138" s="41" t="s">
        <v>218</v>
      </c>
      <c r="G138" s="41" t="s">
        <v>219</v>
      </c>
      <c r="H138" s="42" t="s">
        <v>220</v>
      </c>
      <c r="I138" s="19" t="str">
        <f>LOWER(CONCATENATE("Create Table  `",MID(C137,1,FIND("|",C137)-1),"` ("))</f>
        <v>create table  `scm_bas_class_type` (</v>
      </c>
    </row>
    <row r="139" spans="2:9" s="2" customFormat="1" ht="30" customHeight="1">
      <c r="B139" s="13">
        <v>1</v>
      </c>
      <c r="C139" s="14" t="s">
        <v>221</v>
      </c>
      <c r="D139" s="15" t="s">
        <v>222</v>
      </c>
      <c r="E139" s="13">
        <v>0</v>
      </c>
      <c r="F139" s="13"/>
      <c r="G139" s="13" t="s">
        <v>223</v>
      </c>
      <c r="H139" s="14" t="s">
        <v>224</v>
      </c>
      <c r="I139" s="26" t="str">
        <f t="shared" ref="I139:I155" si="5">CONCATENATE("`",LOWER(PROPER(C139)),"`  ",D139,,CONCATENATE(IF(LEN(E139)&gt;0," DEFAULT ",""),IF(LEN(E139)&gt;0," '",""),E139,IF(LEN(E139)&gt;0,"'","")),IF(G139="N"," NOT NULL ",""),IF(F139="Y"," AUTO_INCREMENT ",""),IF(LEN(H139)&gt;0,CONCATENATE(" COMMENT '",H139,"'"),""),",")</f>
        <v>`tenant_p_id`  bigint(20) DEFAULT  '0' NOT NULL  COMMENT '关联组织ID，默认为0',</v>
      </c>
    </row>
    <row r="140" spans="2:9" s="33" customFormat="1" ht="30" customHeight="1">
      <c r="B140" s="43">
        <v>2</v>
      </c>
      <c r="C140" s="14" t="s">
        <v>225</v>
      </c>
      <c r="D140" s="44" t="s">
        <v>222</v>
      </c>
      <c r="E140" s="43"/>
      <c r="F140" s="43"/>
      <c r="G140" s="43" t="s">
        <v>223</v>
      </c>
      <c r="H140" s="14" t="s">
        <v>226</v>
      </c>
      <c r="I140" s="28" t="str">
        <f t="shared" si="5"/>
        <v>`tenant_id`  bigint(20) NOT NULL  COMMENT '组织ID',</v>
      </c>
    </row>
    <row r="141" spans="2:9" s="3" customFormat="1" ht="30" customHeight="1">
      <c r="B141" s="13">
        <v>3</v>
      </c>
      <c r="C141" s="14" t="s">
        <v>227</v>
      </c>
      <c r="D141" s="19" t="s">
        <v>222</v>
      </c>
      <c r="E141" s="25"/>
      <c r="F141" s="25" t="s">
        <v>228</v>
      </c>
      <c r="G141" s="25" t="s">
        <v>223</v>
      </c>
      <c r="H141" s="14" t="s">
        <v>285</v>
      </c>
      <c r="I141" s="28" t="str">
        <f t="shared" si="5"/>
        <v>`id`  bigint(20) NOT NULL  AUTO_INCREMENT  COMMENT '税率ID',</v>
      </c>
    </row>
    <row r="142" spans="2:9" s="3" customFormat="1" ht="30" customHeight="1">
      <c r="B142" s="43">
        <v>4</v>
      </c>
      <c r="C142" s="14" t="s">
        <v>299</v>
      </c>
      <c r="D142" s="44" t="s">
        <v>222</v>
      </c>
      <c r="E142" s="25"/>
      <c r="F142" s="25"/>
      <c r="G142" s="25" t="s">
        <v>223</v>
      </c>
      <c r="H142" s="14" t="s">
        <v>300</v>
      </c>
      <c r="I142" s="28" t="str">
        <f t="shared" si="5"/>
        <v>`class_id`  bigint(20) NOT NULL  COMMENT '料品类型ID;来源于类品类别表(scm_bas_class.id)',</v>
      </c>
    </row>
    <row r="143" spans="2:9" s="3" customFormat="1" ht="30" customHeight="1">
      <c r="B143" s="13">
        <v>5</v>
      </c>
      <c r="C143" s="14" t="s">
        <v>301</v>
      </c>
      <c r="D143" s="19" t="s">
        <v>246</v>
      </c>
      <c r="E143" s="25">
        <v>1</v>
      </c>
      <c r="F143" s="25"/>
      <c r="G143" s="25" t="s">
        <v>223</v>
      </c>
      <c r="H143" s="14" t="s">
        <v>302</v>
      </c>
      <c r="I143" s="28" t="str">
        <f t="shared" si="5"/>
        <v>`relation_type`  Int(1) DEFAULT  '1' NOT NULL  COMMENT '关联类型 1料品;2供应商',</v>
      </c>
    </row>
    <row r="144" spans="2:9" s="3" customFormat="1" ht="30" customHeight="1">
      <c r="B144" s="43">
        <v>6</v>
      </c>
      <c r="C144" s="14" t="s">
        <v>303</v>
      </c>
      <c r="D144" s="44" t="s">
        <v>222</v>
      </c>
      <c r="E144" s="25"/>
      <c r="F144" s="25"/>
      <c r="G144" s="25" t="s">
        <v>223</v>
      </c>
      <c r="H144" s="92" t="s">
        <v>304</v>
      </c>
      <c r="I144" s="28" t="str">
        <f t="shared" si="5"/>
        <v>`source_id`  bigint(20) NOT NULL  COMMENT '产品ID;来源于产品表(scm_bas_goods.id)
供应商ID;来源于供应商表(scm_bas_vendor.id)',</v>
      </c>
    </row>
    <row r="145" spans="2:9" s="3" customFormat="1" ht="30" customHeight="1">
      <c r="B145" s="13">
        <v>7</v>
      </c>
      <c r="C145" s="14" t="s">
        <v>245</v>
      </c>
      <c r="D145" s="19" t="s">
        <v>246</v>
      </c>
      <c r="E145" s="25">
        <v>1</v>
      </c>
      <c r="F145" s="25"/>
      <c r="G145" s="25" t="s">
        <v>223</v>
      </c>
      <c r="H145" s="14" t="s">
        <v>247</v>
      </c>
      <c r="I145" s="28" t="str">
        <f t="shared" si="5"/>
        <v>`is_valid`  Int(1) DEFAULT  '1' NOT NULL  COMMENT '是否有效:0-禁用-DISABLE;1-启用-NORMAL',</v>
      </c>
    </row>
    <row r="146" spans="2:9" s="3" customFormat="1" ht="30" customHeight="1">
      <c r="B146" s="43">
        <v>8</v>
      </c>
      <c r="C146" s="14" t="s">
        <v>248</v>
      </c>
      <c r="D146" s="19" t="s">
        <v>249</v>
      </c>
      <c r="E146" s="25"/>
      <c r="F146" s="25"/>
      <c r="G146" s="25" t="s">
        <v>228</v>
      </c>
      <c r="H146" s="14" t="s">
        <v>28</v>
      </c>
      <c r="I146" s="28" t="str">
        <f t="shared" si="5"/>
        <v>`remark`  Varchar(500) COMMENT '备注',</v>
      </c>
    </row>
    <row r="147" spans="2:9" s="3" customFormat="1" ht="30" customHeight="1">
      <c r="B147" s="43">
        <v>8</v>
      </c>
      <c r="C147" s="14" t="s">
        <v>250</v>
      </c>
      <c r="D147" s="19" t="s">
        <v>236</v>
      </c>
      <c r="E147" s="25"/>
      <c r="F147" s="25"/>
      <c r="G147" s="25" t="s">
        <v>228</v>
      </c>
      <c r="H147" s="14" t="s">
        <v>251</v>
      </c>
      <c r="I147" s="28" t="str">
        <f t="shared" si="5"/>
        <v>`created_by_name`  Varchar(100) COMMENT '创建人名称',</v>
      </c>
    </row>
    <row r="148" spans="2:9" s="3" customFormat="1" ht="30" customHeight="1">
      <c r="B148" s="43">
        <v>8</v>
      </c>
      <c r="C148" s="14" t="s">
        <v>252</v>
      </c>
      <c r="D148" s="19" t="s">
        <v>236</v>
      </c>
      <c r="E148" s="25"/>
      <c r="F148" s="25"/>
      <c r="G148" s="25" t="s">
        <v>228</v>
      </c>
      <c r="H148" s="14" t="s">
        <v>253</v>
      </c>
      <c r="I148" s="28" t="str">
        <f t="shared" si="5"/>
        <v>`last_updated_by_name`  Varchar(100) COMMENT '更新人名称',</v>
      </c>
    </row>
    <row r="149" spans="2:9" s="3" customFormat="1" ht="30" customHeight="1">
      <c r="B149" s="13">
        <v>9</v>
      </c>
      <c r="C149" s="14" t="s">
        <v>254</v>
      </c>
      <c r="D149" s="19" t="s">
        <v>255</v>
      </c>
      <c r="E149" s="25"/>
      <c r="F149" s="25"/>
      <c r="G149" s="25" t="s">
        <v>228</v>
      </c>
      <c r="H149" s="14" t="s">
        <v>256</v>
      </c>
      <c r="I149" s="28" t="str">
        <f t="shared" si="5"/>
        <v>`creation_date`  Datetime COMMENT '创建时间',</v>
      </c>
    </row>
    <row r="150" spans="2:9" s="3" customFormat="1" ht="30" customHeight="1">
      <c r="B150" s="43">
        <v>10</v>
      </c>
      <c r="C150" s="14" t="s">
        <v>257</v>
      </c>
      <c r="D150" s="44" t="s">
        <v>222</v>
      </c>
      <c r="E150" s="25"/>
      <c r="F150" s="25"/>
      <c r="G150" s="25" t="s">
        <v>228</v>
      </c>
      <c r="H150" s="14" t="s">
        <v>258</v>
      </c>
      <c r="I150" s="28" t="str">
        <f t="shared" si="5"/>
        <v>`created_by`  bigint(20) COMMENT '创建人',</v>
      </c>
    </row>
    <row r="151" spans="2:9" s="3" customFormat="1" ht="30" customHeight="1">
      <c r="B151" s="13">
        <v>11</v>
      </c>
      <c r="C151" s="14" t="s">
        <v>259</v>
      </c>
      <c r="D151" s="19" t="s">
        <v>255</v>
      </c>
      <c r="E151" s="25"/>
      <c r="F151" s="25"/>
      <c r="G151" s="25" t="s">
        <v>228</v>
      </c>
      <c r="H151" s="14" t="s">
        <v>260</v>
      </c>
      <c r="I151" s="28" t="str">
        <f t="shared" si="5"/>
        <v>`last_update_date`  Datetime COMMENT '更新时间',</v>
      </c>
    </row>
    <row r="152" spans="2:9" s="3" customFormat="1" ht="30" customHeight="1">
      <c r="B152" s="43">
        <v>12</v>
      </c>
      <c r="C152" s="14" t="s">
        <v>261</v>
      </c>
      <c r="D152" s="44" t="s">
        <v>222</v>
      </c>
      <c r="E152" s="25"/>
      <c r="F152" s="25"/>
      <c r="G152" s="25" t="s">
        <v>228</v>
      </c>
      <c r="H152" s="14" t="s">
        <v>262</v>
      </c>
      <c r="I152" s="28" t="str">
        <f t="shared" si="5"/>
        <v>`last_updated_by`  bigint(20) COMMENT '更新人',</v>
      </c>
    </row>
    <row r="153" spans="2:9" s="3" customFormat="1" ht="30" customHeight="1">
      <c r="B153" s="13">
        <v>13</v>
      </c>
      <c r="C153" s="14" t="s">
        <v>263</v>
      </c>
      <c r="D153" s="44" t="s">
        <v>222</v>
      </c>
      <c r="E153" s="25"/>
      <c r="F153" s="25"/>
      <c r="G153" s="25" t="s">
        <v>228</v>
      </c>
      <c r="H153" s="14" t="s">
        <v>264</v>
      </c>
      <c r="I153" s="28" t="str">
        <f t="shared" si="5"/>
        <v>`last_update_login`  bigint(20) COMMENT '最后登录人',</v>
      </c>
    </row>
    <row r="154" spans="2:9" s="3" customFormat="1" ht="30" customHeight="1">
      <c r="B154" s="43">
        <v>14</v>
      </c>
      <c r="C154" s="14" t="s">
        <v>265</v>
      </c>
      <c r="D154" s="19" t="s">
        <v>241</v>
      </c>
      <c r="E154" s="25"/>
      <c r="F154" s="25">
        <v>0</v>
      </c>
      <c r="G154" s="25" t="s">
        <v>228</v>
      </c>
      <c r="H154" s="14" t="s">
        <v>266</v>
      </c>
      <c r="I154" s="28" t="str">
        <f t="shared" si="5"/>
        <v>`delete_flag`  Int(10) COMMENT '删除标志:0-否-NO;1-是-YES',</v>
      </c>
    </row>
    <row r="155" spans="2:9" s="3" customFormat="1" ht="30" customHeight="1">
      <c r="B155" s="13">
        <v>15</v>
      </c>
      <c r="C155" s="14" t="s">
        <v>267</v>
      </c>
      <c r="D155" s="19" t="s">
        <v>241</v>
      </c>
      <c r="E155" s="25"/>
      <c r="F155" s="25">
        <v>1</v>
      </c>
      <c r="G155" s="25" t="s">
        <v>228</v>
      </c>
      <c r="H155" s="14" t="s">
        <v>268</v>
      </c>
      <c r="I155" s="28" t="str">
        <f t="shared" si="5"/>
        <v>`version_num`  Int(10) COMMENT '版本号',</v>
      </c>
    </row>
    <row r="156" spans="2:9" ht="30" customHeight="1">
      <c r="B156" s="137"/>
      <c r="C156" s="138"/>
      <c r="D156" s="138"/>
      <c r="E156" s="138"/>
      <c r="F156" s="138"/>
      <c r="G156" s="138"/>
      <c r="H156" s="139"/>
      <c r="I156" s="19" t="str">
        <f>LOWER(CONCATENATE(IF(F141="Y",CONCATENATE(" Primary Key  (`",C141,"`)")," "),CONCATENATE(")ENGINE=INNODB AUTO_INCREMENT=9 DEFAULT CHARSET=utf8"," COMMENT='",MID(C137,FIND("|",C137)+1,LEN(C137)),"';")))</f>
        <v xml:space="preserve"> primary key  (`id`))engine=innodb auto_increment=9 default charset=utf8 comment='料品类别关联表';</v>
      </c>
    </row>
    <row r="157" spans="2:9" ht="30" customHeight="1">
      <c r="B157" s="134" t="s">
        <v>269</v>
      </c>
      <c r="C157" s="14"/>
      <c r="D157" s="47"/>
      <c r="E157" s="48"/>
      <c r="F157" s="46"/>
      <c r="G157" s="46"/>
      <c r="H157" s="47"/>
      <c r="I157" s="57"/>
    </row>
    <row r="158" spans="2:9" ht="30" customHeight="1">
      <c r="B158" s="135"/>
      <c r="C158" s="14"/>
      <c r="D158" s="48"/>
      <c r="E158" s="48"/>
      <c r="F158" s="48"/>
      <c r="G158" s="48"/>
      <c r="H158" s="48"/>
      <c r="I158" s="91"/>
    </row>
    <row r="159" spans="2:9" ht="30" customHeight="1">
      <c r="B159" s="135"/>
      <c r="C159" s="14"/>
      <c r="D159" s="48"/>
      <c r="E159" s="48"/>
      <c r="F159" s="48"/>
      <c r="G159" s="48"/>
      <c r="H159" s="48"/>
      <c r="I159" s="91"/>
    </row>
    <row r="160" spans="2:9" ht="30" customHeight="1">
      <c r="B160" s="136"/>
      <c r="C160" s="14"/>
      <c r="D160" s="48"/>
      <c r="E160" s="48"/>
      <c r="F160" s="48"/>
      <c r="G160" s="48"/>
      <c r="H160" s="48"/>
      <c r="I160" s="91"/>
    </row>
    <row r="161" spans="2:9" ht="30" customHeight="1"/>
    <row r="162" spans="2:9" s="3" customFormat="1" ht="30" customHeight="1">
      <c r="B162" s="38" t="s">
        <v>25</v>
      </c>
      <c r="C162" s="39" t="s">
        <v>305</v>
      </c>
      <c r="D162" s="40"/>
      <c r="E162" s="40"/>
      <c r="F162" s="40"/>
      <c r="G162" s="40"/>
      <c r="H162" s="40"/>
      <c r="I162" s="41" t="s">
        <v>214</v>
      </c>
    </row>
    <row r="163" spans="2:9" s="3" customFormat="1" ht="30" customHeight="1">
      <c r="B163" s="41" t="s">
        <v>23</v>
      </c>
      <c r="C163" s="42" t="s">
        <v>215</v>
      </c>
      <c r="D163" s="41" t="s">
        <v>216</v>
      </c>
      <c r="E163" s="41" t="s">
        <v>217</v>
      </c>
      <c r="F163" s="41" t="s">
        <v>218</v>
      </c>
      <c r="G163" s="41" t="s">
        <v>219</v>
      </c>
      <c r="H163" s="42" t="s">
        <v>220</v>
      </c>
      <c r="I163" s="19" t="str">
        <f>LOWER(CONCATENATE("Create Table  `",MID(C162,1,FIND("|",C162)-1),"` ("))</f>
        <v>create table  `scm_bas_pay_type` (</v>
      </c>
    </row>
    <row r="164" spans="2:9" s="2" customFormat="1" ht="30" customHeight="1">
      <c r="B164" s="13">
        <v>1</v>
      </c>
      <c r="C164" s="14" t="s">
        <v>221</v>
      </c>
      <c r="D164" s="15" t="s">
        <v>222</v>
      </c>
      <c r="E164" s="13">
        <v>0</v>
      </c>
      <c r="F164" s="13"/>
      <c r="G164" s="13" t="s">
        <v>223</v>
      </c>
      <c r="H164" s="14" t="s">
        <v>224</v>
      </c>
      <c r="I164" s="26" t="str">
        <f t="shared" ref="I164:I179" si="6">CONCATENATE("`",LOWER(PROPER(C164)),"`  ",D164,,CONCATENATE(IF(LEN(E164)&gt;0," DEFAULT ",""),IF(LEN(E164)&gt;0," '",""),E164,IF(LEN(E164)&gt;0,"'","")),IF(G164="N"," NOT NULL ",""),IF(F164="Y"," AUTO_INCREMENT ",""),IF(LEN(H164)&gt;0,CONCATENATE(" COMMENT '",H164,"'"),""),",")</f>
        <v>`tenant_p_id`  bigint(20) DEFAULT  '0' NOT NULL  COMMENT '关联组织ID，默认为0',</v>
      </c>
    </row>
    <row r="165" spans="2:9" s="33" customFormat="1" ht="30" customHeight="1">
      <c r="B165" s="43">
        <v>2</v>
      </c>
      <c r="C165" s="14" t="s">
        <v>225</v>
      </c>
      <c r="D165" s="44" t="s">
        <v>222</v>
      </c>
      <c r="E165" s="43"/>
      <c r="F165" s="43"/>
      <c r="G165" s="43" t="s">
        <v>223</v>
      </c>
      <c r="H165" s="14" t="s">
        <v>226</v>
      </c>
      <c r="I165" s="28" t="str">
        <f t="shared" si="6"/>
        <v>`tenant_id`  bigint(20) NOT NULL  COMMENT '组织ID',</v>
      </c>
    </row>
    <row r="166" spans="2:9" s="3" customFormat="1" ht="30" customHeight="1">
      <c r="B166" s="13">
        <v>3</v>
      </c>
      <c r="C166" s="14" t="s">
        <v>227</v>
      </c>
      <c r="D166" s="19" t="s">
        <v>222</v>
      </c>
      <c r="E166" s="25"/>
      <c r="F166" s="25" t="s">
        <v>228</v>
      </c>
      <c r="G166" s="25" t="s">
        <v>223</v>
      </c>
      <c r="H166" s="14" t="s">
        <v>306</v>
      </c>
      <c r="I166" s="28" t="str">
        <f t="shared" si="6"/>
        <v>`id`  bigint(20) NOT NULL  AUTO_INCREMENT  COMMENT '付款方式ID',</v>
      </c>
    </row>
    <row r="167" spans="2:9" s="3" customFormat="1" ht="30" customHeight="1">
      <c r="B167" s="43">
        <v>4</v>
      </c>
      <c r="C167" s="14" t="s">
        <v>307</v>
      </c>
      <c r="D167" s="19" t="s">
        <v>231</v>
      </c>
      <c r="E167" s="25"/>
      <c r="F167" s="25"/>
      <c r="G167" s="25" t="s">
        <v>223</v>
      </c>
      <c r="H167" s="14" t="s">
        <v>308</v>
      </c>
      <c r="I167" s="28" t="str">
        <f t="shared" si="6"/>
        <v>`pay_code`  Varchar(50) NOT NULL  COMMENT '付款方式编码',</v>
      </c>
    </row>
    <row r="168" spans="2:9" s="3" customFormat="1" ht="30" customHeight="1">
      <c r="B168" s="13">
        <v>5</v>
      </c>
      <c r="C168" s="14" t="s">
        <v>309</v>
      </c>
      <c r="D168" s="19" t="s">
        <v>231</v>
      </c>
      <c r="E168" s="25">
        <v>1</v>
      </c>
      <c r="F168" s="25"/>
      <c r="G168" s="25" t="s">
        <v>223</v>
      </c>
      <c r="H168" s="14" t="s">
        <v>310</v>
      </c>
      <c r="I168" s="28" t="str">
        <f t="shared" si="6"/>
        <v>`pay_name`  Varchar(50) DEFAULT  '1' NOT NULL  COMMENT '付款方式名称',</v>
      </c>
    </row>
    <row r="169" spans="2:9" s="3" customFormat="1" ht="30" customHeight="1">
      <c r="B169" s="43">
        <v>6</v>
      </c>
      <c r="C169" s="14" t="s">
        <v>245</v>
      </c>
      <c r="D169" s="19" t="s">
        <v>246</v>
      </c>
      <c r="E169" s="25">
        <v>1</v>
      </c>
      <c r="F169" s="25"/>
      <c r="G169" s="25" t="s">
        <v>223</v>
      </c>
      <c r="H169" s="14" t="s">
        <v>247</v>
      </c>
      <c r="I169" s="28" t="str">
        <f t="shared" si="6"/>
        <v>`is_valid`  Int(1) DEFAULT  '1' NOT NULL  COMMENT '是否有效:0-禁用-DISABLE;1-启用-NORMAL',</v>
      </c>
    </row>
    <row r="170" spans="2:9" s="3" customFormat="1" ht="30" customHeight="1">
      <c r="B170" s="13">
        <v>7</v>
      </c>
      <c r="C170" s="14" t="s">
        <v>248</v>
      </c>
      <c r="D170" s="19" t="s">
        <v>249</v>
      </c>
      <c r="E170" s="25"/>
      <c r="F170" s="25"/>
      <c r="G170" s="25" t="s">
        <v>228</v>
      </c>
      <c r="H170" s="14" t="s">
        <v>28</v>
      </c>
      <c r="I170" s="28" t="str">
        <f t="shared" si="6"/>
        <v>`remark`  Varchar(500) COMMENT '备注',</v>
      </c>
    </row>
    <row r="171" spans="2:9" s="3" customFormat="1" ht="30" customHeight="1">
      <c r="B171" s="43">
        <v>8</v>
      </c>
      <c r="C171" s="14" t="s">
        <v>250</v>
      </c>
      <c r="D171" s="19" t="s">
        <v>236</v>
      </c>
      <c r="E171" s="25"/>
      <c r="F171" s="25"/>
      <c r="G171" s="25" t="s">
        <v>228</v>
      </c>
      <c r="H171" s="14" t="s">
        <v>251</v>
      </c>
      <c r="I171" s="28" t="str">
        <f t="shared" si="6"/>
        <v>`created_by_name`  Varchar(100) COMMENT '创建人名称',</v>
      </c>
    </row>
    <row r="172" spans="2:9" s="3" customFormat="1" ht="30" customHeight="1">
      <c r="B172" s="43">
        <v>8</v>
      </c>
      <c r="C172" s="14" t="s">
        <v>252</v>
      </c>
      <c r="D172" s="19" t="s">
        <v>236</v>
      </c>
      <c r="E172" s="25"/>
      <c r="F172" s="25"/>
      <c r="G172" s="25" t="s">
        <v>228</v>
      </c>
      <c r="H172" s="14" t="s">
        <v>253</v>
      </c>
      <c r="I172" s="28" t="str">
        <f t="shared" si="6"/>
        <v>`last_updated_by_name`  Varchar(100) COMMENT '更新人名称',</v>
      </c>
    </row>
    <row r="173" spans="2:9" s="3" customFormat="1" ht="30" customHeight="1">
      <c r="B173" s="43">
        <v>8</v>
      </c>
      <c r="C173" s="14" t="s">
        <v>254</v>
      </c>
      <c r="D173" s="19" t="s">
        <v>255</v>
      </c>
      <c r="E173" s="25"/>
      <c r="F173" s="25"/>
      <c r="G173" s="25" t="s">
        <v>228</v>
      </c>
      <c r="H173" s="14" t="s">
        <v>256</v>
      </c>
      <c r="I173" s="28" t="str">
        <f t="shared" si="6"/>
        <v>`creation_date`  Datetime COMMENT '创建时间',</v>
      </c>
    </row>
    <row r="174" spans="2:9" s="3" customFormat="1" ht="30" customHeight="1">
      <c r="B174" s="13">
        <v>9</v>
      </c>
      <c r="C174" s="14" t="s">
        <v>257</v>
      </c>
      <c r="D174" s="44" t="s">
        <v>222</v>
      </c>
      <c r="E174" s="25"/>
      <c r="F174" s="25"/>
      <c r="G174" s="25" t="s">
        <v>228</v>
      </c>
      <c r="H174" s="14" t="s">
        <v>258</v>
      </c>
      <c r="I174" s="28" t="str">
        <f t="shared" si="6"/>
        <v>`created_by`  bigint(20) COMMENT '创建人',</v>
      </c>
    </row>
    <row r="175" spans="2:9" s="3" customFormat="1" ht="30" customHeight="1">
      <c r="B175" s="43">
        <v>10</v>
      </c>
      <c r="C175" s="14" t="s">
        <v>259</v>
      </c>
      <c r="D175" s="19" t="s">
        <v>255</v>
      </c>
      <c r="E175" s="25"/>
      <c r="F175" s="25"/>
      <c r="G175" s="25" t="s">
        <v>228</v>
      </c>
      <c r="H175" s="14" t="s">
        <v>260</v>
      </c>
      <c r="I175" s="28" t="str">
        <f t="shared" si="6"/>
        <v>`last_update_date`  Datetime COMMENT '更新时间',</v>
      </c>
    </row>
    <row r="176" spans="2:9" s="3" customFormat="1" ht="30" customHeight="1">
      <c r="B176" s="13">
        <v>11</v>
      </c>
      <c r="C176" s="14" t="s">
        <v>261</v>
      </c>
      <c r="D176" s="44" t="s">
        <v>222</v>
      </c>
      <c r="E176" s="25"/>
      <c r="F176" s="25"/>
      <c r="G176" s="25" t="s">
        <v>228</v>
      </c>
      <c r="H176" s="14" t="s">
        <v>262</v>
      </c>
      <c r="I176" s="28" t="str">
        <f t="shared" si="6"/>
        <v>`last_updated_by`  bigint(20) COMMENT '更新人',</v>
      </c>
    </row>
    <row r="177" spans="2:9" s="3" customFormat="1" ht="30" customHeight="1">
      <c r="B177" s="43">
        <v>12</v>
      </c>
      <c r="C177" s="14" t="s">
        <v>263</v>
      </c>
      <c r="D177" s="44" t="s">
        <v>222</v>
      </c>
      <c r="E177" s="25"/>
      <c r="F177" s="25"/>
      <c r="G177" s="25" t="s">
        <v>228</v>
      </c>
      <c r="H177" s="14" t="s">
        <v>264</v>
      </c>
      <c r="I177" s="28" t="str">
        <f t="shared" si="6"/>
        <v>`last_update_login`  bigint(20) COMMENT '最后登录人',</v>
      </c>
    </row>
    <row r="178" spans="2:9" s="3" customFormat="1" ht="30" customHeight="1">
      <c r="B178" s="13">
        <v>13</v>
      </c>
      <c r="C178" s="14" t="s">
        <v>265</v>
      </c>
      <c r="D178" s="19" t="s">
        <v>241</v>
      </c>
      <c r="E178" s="25"/>
      <c r="F178" s="25">
        <v>0</v>
      </c>
      <c r="G178" s="25" t="s">
        <v>228</v>
      </c>
      <c r="H178" s="14" t="s">
        <v>266</v>
      </c>
      <c r="I178" s="28" t="str">
        <f t="shared" si="6"/>
        <v>`delete_flag`  Int(10) COMMENT '删除标志:0-否-NO;1-是-YES',</v>
      </c>
    </row>
    <row r="179" spans="2:9" s="3" customFormat="1" ht="30" customHeight="1">
      <c r="B179" s="43">
        <v>14</v>
      </c>
      <c r="C179" s="14" t="s">
        <v>267</v>
      </c>
      <c r="D179" s="19" t="s">
        <v>241</v>
      </c>
      <c r="E179" s="25"/>
      <c r="F179" s="25">
        <v>1</v>
      </c>
      <c r="G179" s="25" t="s">
        <v>228</v>
      </c>
      <c r="H179" s="14" t="s">
        <v>268</v>
      </c>
      <c r="I179" s="28" t="str">
        <f t="shared" si="6"/>
        <v>`version_num`  Int(10) COMMENT '版本号',</v>
      </c>
    </row>
    <row r="180" spans="2:9" ht="30" customHeight="1">
      <c r="B180" s="137"/>
      <c r="C180" s="138"/>
      <c r="D180" s="138"/>
      <c r="E180" s="138"/>
      <c r="F180" s="138"/>
      <c r="G180" s="138"/>
      <c r="H180" s="139"/>
      <c r="I180" s="19" t="str">
        <f>LOWER(CONCATENATE(IF(F166="Y",CONCATENATE(" Primary Key  (`",C166,"`)")," "),CONCATENATE(")ENGINE=INNODB AUTO_INCREMENT=9 DEFAULT CHARSET=utf8"," COMMENT='",MID(C162,FIND("|",C162)+1,LEN(C162)),"';")))</f>
        <v xml:space="preserve"> primary key  (`id`))engine=innodb auto_increment=9 default charset=utf8 comment='付款方式表';</v>
      </c>
    </row>
    <row r="181" spans="2:9" ht="30" customHeight="1">
      <c r="B181" s="134" t="s">
        <v>269</v>
      </c>
      <c r="C181" s="14"/>
      <c r="D181" s="47"/>
      <c r="E181" s="48"/>
      <c r="F181" s="46"/>
      <c r="G181" s="46"/>
      <c r="H181" s="47"/>
      <c r="I181" s="57"/>
    </row>
    <row r="182" spans="2:9" ht="30" customHeight="1">
      <c r="B182" s="135"/>
      <c r="C182" s="14"/>
      <c r="D182" s="48"/>
      <c r="E182" s="48"/>
      <c r="F182" s="48"/>
      <c r="G182" s="48"/>
      <c r="H182" s="48"/>
      <c r="I182" s="91"/>
    </row>
    <row r="183" spans="2:9" ht="30" customHeight="1">
      <c r="B183" s="135"/>
      <c r="C183" s="14"/>
      <c r="D183" s="48"/>
      <c r="E183" s="48"/>
      <c r="F183" s="48"/>
      <c r="G183" s="48"/>
      <c r="H183" s="48"/>
      <c r="I183" s="91"/>
    </row>
    <row r="184" spans="2:9" ht="30" customHeight="1">
      <c r="B184" s="136"/>
      <c r="C184" s="14"/>
      <c r="D184" s="48"/>
      <c r="E184" s="48"/>
      <c r="F184" s="48"/>
      <c r="G184" s="48"/>
      <c r="H184" s="48"/>
      <c r="I184" s="91"/>
    </row>
    <row r="185" spans="2:9" ht="30" customHeight="1"/>
    <row r="186" spans="2:9" ht="30" customHeight="1"/>
    <row r="187" spans="2:9" s="3" customFormat="1" ht="30" customHeight="1">
      <c r="B187" s="38" t="s">
        <v>25</v>
      </c>
      <c r="C187" s="39" t="s">
        <v>311</v>
      </c>
      <c r="D187" s="40"/>
      <c r="E187" s="40"/>
      <c r="F187" s="40"/>
      <c r="G187" s="40"/>
      <c r="H187" s="40"/>
      <c r="I187" s="41" t="s">
        <v>214</v>
      </c>
    </row>
    <row r="188" spans="2:9" s="3" customFormat="1" ht="30" customHeight="1">
      <c r="B188" s="41" t="s">
        <v>23</v>
      </c>
      <c r="C188" s="42" t="s">
        <v>215</v>
      </c>
      <c r="D188" s="41" t="s">
        <v>216</v>
      </c>
      <c r="E188" s="41" t="s">
        <v>217</v>
      </c>
      <c r="F188" s="41" t="s">
        <v>218</v>
      </c>
      <c r="G188" s="41" t="s">
        <v>219</v>
      </c>
      <c r="H188" s="42" t="s">
        <v>220</v>
      </c>
      <c r="I188" s="19" t="str">
        <f>LOWER(CONCATENATE("Create Table  `",MID(C187,1,FIND("|",C187)-1),"` ("))</f>
        <v>create table  `scm_bas_currency` (</v>
      </c>
    </row>
    <row r="189" spans="2:9" s="2" customFormat="1" ht="30" customHeight="1">
      <c r="B189" s="13">
        <v>1</v>
      </c>
      <c r="C189" s="14" t="s">
        <v>221</v>
      </c>
      <c r="D189" s="15" t="s">
        <v>222</v>
      </c>
      <c r="E189" s="13">
        <v>0</v>
      </c>
      <c r="F189" s="13"/>
      <c r="G189" s="13" t="s">
        <v>223</v>
      </c>
      <c r="H189" s="14" t="s">
        <v>224</v>
      </c>
      <c r="I189" s="26" t="str">
        <f t="shared" ref="I189:I204" si="7">CONCATENATE("`",LOWER(PROPER(C189)),"`  ",D189,,CONCATENATE(IF(LEN(E189)&gt;0," DEFAULT ",""),IF(LEN(E189)&gt;0," '",""),E189,IF(LEN(E189)&gt;0,"'","")),IF(G189="N"," NOT NULL ",""),IF(F189="Y"," AUTO_INCREMENT ",""),IF(LEN(H189)&gt;0,CONCATENATE(" COMMENT '",H189,"'"),""),",")</f>
        <v>`tenant_p_id`  bigint(20) DEFAULT  '0' NOT NULL  COMMENT '关联组织ID，默认为0',</v>
      </c>
    </row>
    <row r="190" spans="2:9" s="33" customFormat="1" ht="30" customHeight="1">
      <c r="B190" s="43">
        <v>2</v>
      </c>
      <c r="C190" s="14" t="s">
        <v>225</v>
      </c>
      <c r="D190" s="44" t="s">
        <v>222</v>
      </c>
      <c r="E190" s="43"/>
      <c r="F190" s="43"/>
      <c r="G190" s="43" t="s">
        <v>223</v>
      </c>
      <c r="H190" s="14" t="s">
        <v>226</v>
      </c>
      <c r="I190" s="28" t="str">
        <f t="shared" si="7"/>
        <v>`tenant_id`  bigint(20) NOT NULL  COMMENT '组织ID',</v>
      </c>
    </row>
    <row r="191" spans="2:9" s="3" customFormat="1" ht="30" customHeight="1">
      <c r="B191" s="13">
        <v>3</v>
      </c>
      <c r="C191" s="14" t="s">
        <v>227</v>
      </c>
      <c r="D191" s="19" t="s">
        <v>222</v>
      </c>
      <c r="E191" s="25"/>
      <c r="F191" s="25" t="s">
        <v>228</v>
      </c>
      <c r="G191" s="25" t="s">
        <v>223</v>
      </c>
      <c r="H191" s="14" t="s">
        <v>312</v>
      </c>
      <c r="I191" s="28" t="str">
        <f t="shared" si="7"/>
        <v>`id`  bigint(20) NOT NULL  AUTO_INCREMENT  COMMENT '币别ID',</v>
      </c>
    </row>
    <row r="192" spans="2:9" s="3" customFormat="1" ht="30" customHeight="1">
      <c r="B192" s="43">
        <v>4</v>
      </c>
      <c r="C192" s="14" t="s">
        <v>313</v>
      </c>
      <c r="D192" s="19" t="s">
        <v>231</v>
      </c>
      <c r="E192" s="25"/>
      <c r="F192" s="25"/>
      <c r="G192" s="25" t="s">
        <v>223</v>
      </c>
      <c r="H192" s="14" t="s">
        <v>314</v>
      </c>
      <c r="I192" s="28" t="str">
        <f t="shared" si="7"/>
        <v>`currency_code`  Varchar(50) NOT NULL  COMMENT '币别编码',</v>
      </c>
    </row>
    <row r="193" spans="2:9" s="3" customFormat="1" ht="30" customHeight="1">
      <c r="B193" s="13">
        <v>5</v>
      </c>
      <c r="C193" s="14" t="s">
        <v>315</v>
      </c>
      <c r="D193" s="19" t="s">
        <v>231</v>
      </c>
      <c r="E193" s="25"/>
      <c r="F193" s="25"/>
      <c r="G193" s="25" t="s">
        <v>223</v>
      </c>
      <c r="H193" s="14" t="s">
        <v>316</v>
      </c>
      <c r="I193" s="28" t="str">
        <f t="shared" si="7"/>
        <v>`currency_name`  Varchar(50) NOT NULL  COMMENT '币别名称',</v>
      </c>
    </row>
    <row r="194" spans="2:9" s="3" customFormat="1" ht="30" customHeight="1">
      <c r="B194" s="43">
        <v>6</v>
      </c>
      <c r="C194" s="14" t="s">
        <v>245</v>
      </c>
      <c r="D194" s="19" t="s">
        <v>246</v>
      </c>
      <c r="E194" s="25">
        <v>1</v>
      </c>
      <c r="F194" s="25"/>
      <c r="G194" s="25" t="s">
        <v>223</v>
      </c>
      <c r="H194" s="14" t="s">
        <v>247</v>
      </c>
      <c r="I194" s="28" t="str">
        <f t="shared" si="7"/>
        <v>`is_valid`  Int(1) DEFAULT  '1' NOT NULL  COMMENT '是否有效:0-禁用-DISABLE;1-启用-NORMAL',</v>
      </c>
    </row>
    <row r="195" spans="2:9" s="3" customFormat="1" ht="30" customHeight="1">
      <c r="B195" s="13">
        <v>7</v>
      </c>
      <c r="C195" s="14" t="s">
        <v>248</v>
      </c>
      <c r="D195" s="19" t="s">
        <v>249</v>
      </c>
      <c r="E195" s="25"/>
      <c r="F195" s="25"/>
      <c r="G195" s="25" t="s">
        <v>228</v>
      </c>
      <c r="H195" s="14" t="s">
        <v>28</v>
      </c>
      <c r="I195" s="28" t="str">
        <f t="shared" si="7"/>
        <v>`remark`  Varchar(500) COMMENT '备注',</v>
      </c>
    </row>
    <row r="196" spans="2:9" s="3" customFormat="1" ht="30" customHeight="1">
      <c r="B196" s="43">
        <v>8</v>
      </c>
      <c r="C196" s="14" t="s">
        <v>250</v>
      </c>
      <c r="D196" s="19" t="s">
        <v>236</v>
      </c>
      <c r="E196" s="25"/>
      <c r="F196" s="25"/>
      <c r="G196" s="25" t="s">
        <v>228</v>
      </c>
      <c r="H196" s="14" t="s">
        <v>251</v>
      </c>
      <c r="I196" s="28" t="str">
        <f t="shared" si="7"/>
        <v>`created_by_name`  Varchar(100) COMMENT '创建人名称',</v>
      </c>
    </row>
    <row r="197" spans="2:9" s="3" customFormat="1" ht="30" customHeight="1">
      <c r="B197" s="43">
        <v>8</v>
      </c>
      <c r="C197" s="14" t="s">
        <v>252</v>
      </c>
      <c r="D197" s="19" t="s">
        <v>236</v>
      </c>
      <c r="E197" s="25"/>
      <c r="F197" s="25"/>
      <c r="G197" s="25" t="s">
        <v>228</v>
      </c>
      <c r="H197" s="14" t="s">
        <v>253</v>
      </c>
      <c r="I197" s="28" t="str">
        <f t="shared" si="7"/>
        <v>`last_updated_by_name`  Varchar(100) COMMENT '更新人名称',</v>
      </c>
    </row>
    <row r="198" spans="2:9" s="3" customFormat="1" ht="30" customHeight="1">
      <c r="B198" s="43">
        <v>8</v>
      </c>
      <c r="C198" s="14" t="s">
        <v>254</v>
      </c>
      <c r="D198" s="19" t="s">
        <v>255</v>
      </c>
      <c r="E198" s="25"/>
      <c r="F198" s="25"/>
      <c r="G198" s="25" t="s">
        <v>228</v>
      </c>
      <c r="H198" s="14" t="s">
        <v>256</v>
      </c>
      <c r="I198" s="28" t="str">
        <f t="shared" si="7"/>
        <v>`creation_date`  Datetime COMMENT '创建时间',</v>
      </c>
    </row>
    <row r="199" spans="2:9" s="3" customFormat="1" ht="30" customHeight="1">
      <c r="B199" s="13">
        <v>9</v>
      </c>
      <c r="C199" s="14" t="s">
        <v>257</v>
      </c>
      <c r="D199" s="44" t="s">
        <v>222</v>
      </c>
      <c r="E199" s="25"/>
      <c r="F199" s="25"/>
      <c r="G199" s="25" t="s">
        <v>228</v>
      </c>
      <c r="H199" s="14" t="s">
        <v>258</v>
      </c>
      <c r="I199" s="28" t="str">
        <f t="shared" si="7"/>
        <v>`created_by`  bigint(20) COMMENT '创建人',</v>
      </c>
    </row>
    <row r="200" spans="2:9" s="3" customFormat="1" ht="30" customHeight="1">
      <c r="B200" s="43">
        <v>10</v>
      </c>
      <c r="C200" s="14" t="s">
        <v>259</v>
      </c>
      <c r="D200" s="19" t="s">
        <v>255</v>
      </c>
      <c r="E200" s="25"/>
      <c r="F200" s="25"/>
      <c r="G200" s="25" t="s">
        <v>228</v>
      </c>
      <c r="H200" s="14" t="s">
        <v>260</v>
      </c>
      <c r="I200" s="28" t="str">
        <f t="shared" si="7"/>
        <v>`last_update_date`  Datetime COMMENT '更新时间',</v>
      </c>
    </row>
    <row r="201" spans="2:9" s="3" customFormat="1" ht="30" customHeight="1">
      <c r="B201" s="13">
        <v>11</v>
      </c>
      <c r="C201" s="14" t="s">
        <v>261</v>
      </c>
      <c r="D201" s="44" t="s">
        <v>222</v>
      </c>
      <c r="E201" s="25"/>
      <c r="F201" s="25"/>
      <c r="G201" s="25" t="s">
        <v>228</v>
      </c>
      <c r="H201" s="14" t="s">
        <v>262</v>
      </c>
      <c r="I201" s="28" t="str">
        <f t="shared" si="7"/>
        <v>`last_updated_by`  bigint(20) COMMENT '更新人',</v>
      </c>
    </row>
    <row r="202" spans="2:9" s="3" customFormat="1" ht="30" customHeight="1">
      <c r="B202" s="43">
        <v>12</v>
      </c>
      <c r="C202" s="14" t="s">
        <v>263</v>
      </c>
      <c r="D202" s="44" t="s">
        <v>222</v>
      </c>
      <c r="E202" s="25"/>
      <c r="F202" s="25"/>
      <c r="G202" s="25" t="s">
        <v>228</v>
      </c>
      <c r="H202" s="14" t="s">
        <v>264</v>
      </c>
      <c r="I202" s="28" t="str">
        <f t="shared" si="7"/>
        <v>`last_update_login`  bigint(20) COMMENT '最后登录人',</v>
      </c>
    </row>
    <row r="203" spans="2:9" s="3" customFormat="1" ht="30" customHeight="1">
      <c r="B203" s="13">
        <v>13</v>
      </c>
      <c r="C203" s="14" t="s">
        <v>265</v>
      </c>
      <c r="D203" s="19" t="s">
        <v>241</v>
      </c>
      <c r="E203" s="25"/>
      <c r="F203" s="25">
        <v>0</v>
      </c>
      <c r="G203" s="25" t="s">
        <v>228</v>
      </c>
      <c r="H203" s="14" t="s">
        <v>266</v>
      </c>
      <c r="I203" s="28" t="str">
        <f t="shared" si="7"/>
        <v>`delete_flag`  Int(10) COMMENT '删除标志:0-否-NO;1-是-YES',</v>
      </c>
    </row>
    <row r="204" spans="2:9" s="3" customFormat="1" ht="30" customHeight="1">
      <c r="B204" s="43">
        <v>14</v>
      </c>
      <c r="C204" s="14" t="s">
        <v>267</v>
      </c>
      <c r="D204" s="19" t="s">
        <v>241</v>
      </c>
      <c r="E204" s="25"/>
      <c r="F204" s="25">
        <v>1</v>
      </c>
      <c r="G204" s="25" t="s">
        <v>228</v>
      </c>
      <c r="H204" s="14" t="s">
        <v>268</v>
      </c>
      <c r="I204" s="28" t="str">
        <f t="shared" si="7"/>
        <v>`version_num`  Int(10) COMMENT '版本号',</v>
      </c>
    </row>
    <row r="205" spans="2:9" ht="30" customHeight="1">
      <c r="B205" s="137"/>
      <c r="C205" s="138"/>
      <c r="D205" s="138"/>
      <c r="E205" s="138"/>
      <c r="F205" s="138"/>
      <c r="G205" s="138"/>
      <c r="H205" s="139"/>
      <c r="I205" s="19" t="str">
        <f>LOWER(CONCATENATE(IF(F191="Y",CONCATENATE(" Primary Key  (`",C191,"`)")," "),CONCATENATE(")ENGINE=INNODB AUTO_INCREMENT=9 DEFAULT CHARSET=utf8"," COMMENT='",MID(C187,FIND("|",C187)+1,LEN(C187)),"';")))</f>
        <v xml:space="preserve"> primary key  (`id`))engine=innodb auto_increment=9 default charset=utf8 comment='币别表';</v>
      </c>
    </row>
    <row r="206" spans="2:9" ht="30" customHeight="1">
      <c r="B206" s="134" t="s">
        <v>269</v>
      </c>
      <c r="C206" s="14"/>
      <c r="D206" s="47"/>
      <c r="E206" s="48"/>
      <c r="F206" s="46"/>
      <c r="G206" s="46"/>
      <c r="H206" s="47"/>
      <c r="I206" s="57"/>
    </row>
    <row r="207" spans="2:9" ht="30" customHeight="1">
      <c r="B207" s="135"/>
      <c r="C207" s="14"/>
      <c r="D207" s="48"/>
      <c r="E207" s="48"/>
      <c r="F207" s="48"/>
      <c r="G207" s="48"/>
      <c r="H207" s="48"/>
      <c r="I207" s="91"/>
    </row>
    <row r="208" spans="2:9" ht="30" customHeight="1">
      <c r="B208" s="135"/>
      <c r="C208" s="14"/>
      <c r="D208" s="48"/>
      <c r="E208" s="48"/>
      <c r="F208" s="48"/>
      <c r="G208" s="48"/>
      <c r="H208" s="48"/>
      <c r="I208" s="91"/>
    </row>
    <row r="209" spans="2:9" ht="30" customHeight="1">
      <c r="B209" s="136"/>
      <c r="C209" s="14"/>
      <c r="D209" s="48"/>
      <c r="E209" s="48"/>
      <c r="F209" s="48"/>
      <c r="G209" s="48"/>
      <c r="H209" s="48"/>
      <c r="I209" s="91"/>
    </row>
    <row r="210" spans="2:9" ht="30" customHeight="1"/>
    <row r="211" spans="2:9" ht="30" customHeight="1"/>
    <row r="212" spans="2:9" s="3" customFormat="1" ht="30" customHeight="1">
      <c r="B212" s="38" t="s">
        <v>25</v>
      </c>
      <c r="C212" s="39" t="s">
        <v>317</v>
      </c>
      <c r="D212" s="40"/>
      <c r="E212" s="40"/>
      <c r="F212" s="40"/>
      <c r="G212" s="40"/>
      <c r="H212" s="40"/>
      <c r="I212" s="41" t="s">
        <v>214</v>
      </c>
    </row>
    <row r="213" spans="2:9" s="3" customFormat="1" ht="30" customHeight="1">
      <c r="B213" s="41" t="s">
        <v>23</v>
      </c>
      <c r="C213" s="42" t="s">
        <v>215</v>
      </c>
      <c r="D213" s="41" t="s">
        <v>216</v>
      </c>
      <c r="E213" s="41" t="s">
        <v>217</v>
      </c>
      <c r="F213" s="41" t="s">
        <v>218</v>
      </c>
      <c r="G213" s="41" t="s">
        <v>219</v>
      </c>
      <c r="H213" s="42" t="s">
        <v>220</v>
      </c>
      <c r="I213" s="19" t="str">
        <f>LOWER(CONCATENATE("Create Table  `",MID(C212,1,FIND("|",C212)-1),"` ("))</f>
        <v>create table  `scm_bas_vendor` (</v>
      </c>
    </row>
    <row r="214" spans="2:9" s="2" customFormat="1" ht="30" customHeight="1">
      <c r="B214" s="13">
        <v>1</v>
      </c>
      <c r="C214" s="14" t="s">
        <v>221</v>
      </c>
      <c r="D214" s="15" t="s">
        <v>222</v>
      </c>
      <c r="E214" s="13">
        <v>0</v>
      </c>
      <c r="F214" s="13"/>
      <c r="G214" s="13" t="s">
        <v>223</v>
      </c>
      <c r="H214" s="14" t="s">
        <v>224</v>
      </c>
      <c r="I214" s="26" t="str">
        <f t="shared" ref="I214:I258" si="8">CONCATENATE("`",LOWER(PROPER(C214)),"`  ",D214,,CONCATENATE(IF(LEN(E214)&gt;0," DEFAULT ",""),IF(LEN(E214)&gt;0," '",""),E214,IF(LEN(E214)&gt;0,"'","")),IF(G214="N"," NOT NULL ",""),IF(F214="Y"," AUTO_INCREMENT ",""),IF(LEN(H214)&gt;0,CONCATENATE(" COMMENT '",H214,"'"),""),",")</f>
        <v>`tenant_p_id`  bigint(20) DEFAULT  '0' NOT NULL  COMMENT '关联组织ID，默认为0',</v>
      </c>
    </row>
    <row r="215" spans="2:9" s="33" customFormat="1" ht="30" customHeight="1">
      <c r="B215" s="43">
        <v>2</v>
      </c>
      <c r="C215" s="14" t="s">
        <v>225</v>
      </c>
      <c r="D215" s="44" t="s">
        <v>222</v>
      </c>
      <c r="E215" s="43"/>
      <c r="F215" s="43"/>
      <c r="G215" s="43" t="s">
        <v>223</v>
      </c>
      <c r="H215" s="14" t="s">
        <v>226</v>
      </c>
      <c r="I215" s="28" t="str">
        <f t="shared" si="8"/>
        <v>`tenant_id`  bigint(20) NOT NULL  COMMENT '组织ID',</v>
      </c>
    </row>
    <row r="216" spans="2:9" s="3" customFormat="1" ht="30" customHeight="1">
      <c r="B216" s="13">
        <v>3</v>
      </c>
      <c r="C216" s="14" t="s">
        <v>227</v>
      </c>
      <c r="D216" s="19" t="s">
        <v>222</v>
      </c>
      <c r="E216" s="25"/>
      <c r="F216" s="25" t="s">
        <v>228</v>
      </c>
      <c r="G216" s="25" t="s">
        <v>223</v>
      </c>
      <c r="H216" s="14" t="s">
        <v>318</v>
      </c>
      <c r="I216" s="28" t="str">
        <f t="shared" si="8"/>
        <v>`id`  bigint(20) NOT NULL  AUTO_INCREMENT  COMMENT '供应商ID',</v>
      </c>
    </row>
    <row r="217" spans="2:9" s="3" customFormat="1" ht="30" customHeight="1">
      <c r="B217" s="43">
        <v>4</v>
      </c>
      <c r="C217" s="14" t="s">
        <v>319</v>
      </c>
      <c r="D217" s="19" t="s">
        <v>246</v>
      </c>
      <c r="E217" s="25">
        <v>1</v>
      </c>
      <c r="F217" s="25"/>
      <c r="G217" s="25" t="s">
        <v>228</v>
      </c>
      <c r="H217" s="14" t="s">
        <v>320</v>
      </c>
      <c r="I217" s="28" t="str">
        <f t="shared" si="8"/>
        <v>`vendor_type`  Int(1) DEFAULT  '1' COMMENT '供应商类型;1-供应商',</v>
      </c>
    </row>
    <row r="218" spans="2:9" s="3" customFormat="1" ht="30" customHeight="1">
      <c r="B218" s="13">
        <v>5</v>
      </c>
      <c r="C218" s="14" t="s">
        <v>321</v>
      </c>
      <c r="D218" s="19" t="s">
        <v>231</v>
      </c>
      <c r="E218" s="25"/>
      <c r="F218" s="25"/>
      <c r="G218" s="25" t="s">
        <v>228</v>
      </c>
      <c r="H218" s="14" t="s">
        <v>322</v>
      </c>
      <c r="I218" s="28" t="str">
        <f t="shared" si="8"/>
        <v>`vendor_erp_code`  Varchar(50) COMMENT '供应商ERP编码',</v>
      </c>
    </row>
    <row r="219" spans="2:9" s="3" customFormat="1" ht="30" customHeight="1">
      <c r="B219" s="43">
        <v>6</v>
      </c>
      <c r="C219" s="14" t="s">
        <v>323</v>
      </c>
      <c r="D219" s="19" t="s">
        <v>231</v>
      </c>
      <c r="E219" s="25"/>
      <c r="F219" s="25"/>
      <c r="G219" s="25" t="s">
        <v>223</v>
      </c>
      <c r="H219" s="14" t="s">
        <v>324</v>
      </c>
      <c r="I219" s="28" t="str">
        <f t="shared" si="8"/>
        <v>`vendor_code`  Varchar(50) NOT NULL  COMMENT '供应商编码',</v>
      </c>
    </row>
    <row r="220" spans="2:9" s="3" customFormat="1" ht="30" customHeight="1">
      <c r="B220" s="13">
        <v>7</v>
      </c>
      <c r="C220" s="14" t="s">
        <v>325</v>
      </c>
      <c r="D220" s="19" t="s">
        <v>231</v>
      </c>
      <c r="E220" s="25"/>
      <c r="F220" s="25"/>
      <c r="G220" s="25" t="s">
        <v>228</v>
      </c>
      <c r="H220" s="14" t="s">
        <v>326</v>
      </c>
      <c r="I220" s="28" t="str">
        <f t="shared" si="8"/>
        <v>`vendor_name`  Varchar(50) COMMENT '供应商简称',</v>
      </c>
    </row>
    <row r="221" spans="2:9" s="3" customFormat="1" ht="30" customHeight="1">
      <c r="B221" s="43">
        <v>8</v>
      </c>
      <c r="C221" s="14" t="s">
        <v>327</v>
      </c>
      <c r="D221" s="19" t="s">
        <v>328</v>
      </c>
      <c r="E221" s="25"/>
      <c r="F221" s="25"/>
      <c r="G221" s="25" t="s">
        <v>223</v>
      </c>
      <c r="H221" s="14" t="s">
        <v>329</v>
      </c>
      <c r="I221" s="28" t="str">
        <f t="shared" si="8"/>
        <v>`vendor_full_name`  Varchar(200) NOT NULL  COMMENT '供应商全称',</v>
      </c>
    </row>
    <row r="222" spans="2:9" s="3" customFormat="1" ht="30" customHeight="1">
      <c r="B222" s="13">
        <v>9</v>
      </c>
      <c r="C222" s="14" t="s">
        <v>330</v>
      </c>
      <c r="D222" s="19" t="s">
        <v>328</v>
      </c>
      <c r="E222" s="25"/>
      <c r="F222" s="25"/>
      <c r="G222" s="25" t="s">
        <v>228</v>
      </c>
      <c r="H222" s="14" t="s">
        <v>331</v>
      </c>
      <c r="I222" s="28" t="str">
        <f t="shared" si="8"/>
        <v>`vendor_ownarea`  Varchar(200) COMMENT '省市区名称 例:[广东省,佛山市,顺德区,北滘镇]',</v>
      </c>
    </row>
    <row r="223" spans="2:9" s="3" customFormat="1" ht="30" customHeight="1">
      <c r="B223" s="43">
        <v>10</v>
      </c>
      <c r="C223" s="92" t="s">
        <v>332</v>
      </c>
      <c r="D223" s="19" t="s">
        <v>328</v>
      </c>
      <c r="E223" s="25"/>
      <c r="F223" s="25"/>
      <c r="G223" s="25" t="s">
        <v>228</v>
      </c>
      <c r="H223" s="14" t="s">
        <v>333</v>
      </c>
      <c r="I223" s="28" t="str">
        <f t="shared" si="8"/>
        <v>`vendor_ownarea_code`  Varchar(200) COMMENT '省市区ID例:[1232,3234,6353,53744]',</v>
      </c>
    </row>
    <row r="224" spans="2:9" s="3" customFormat="1" ht="30" customHeight="1">
      <c r="B224" s="13">
        <v>11</v>
      </c>
      <c r="C224" s="14" t="s">
        <v>334</v>
      </c>
      <c r="D224" s="19" t="s">
        <v>249</v>
      </c>
      <c r="E224" s="25"/>
      <c r="F224" s="25"/>
      <c r="G224" s="25" t="s">
        <v>228</v>
      </c>
      <c r="H224" s="14" t="s">
        <v>335</v>
      </c>
      <c r="I224" s="28" t="str">
        <f t="shared" si="8"/>
        <v>`vendor_full_address`  Varchar(500) COMMENT '供应商详细地址',</v>
      </c>
    </row>
    <row r="225" spans="2:9" s="3" customFormat="1" ht="30" customHeight="1">
      <c r="B225" s="43">
        <v>12</v>
      </c>
      <c r="C225" s="14" t="s">
        <v>336</v>
      </c>
      <c r="D225" s="19" t="s">
        <v>231</v>
      </c>
      <c r="E225" s="25"/>
      <c r="F225" s="25"/>
      <c r="G225" s="25" t="s">
        <v>228</v>
      </c>
      <c r="H225" s="14" t="s">
        <v>337</v>
      </c>
      <c r="I225" s="28" t="str">
        <f t="shared" si="8"/>
        <v>`bus_number`  Varchar(50) COMMENT '供应商纳税识别号',</v>
      </c>
    </row>
    <row r="226" spans="2:9" s="3" customFormat="1" ht="30" customHeight="1">
      <c r="B226" s="13">
        <v>13</v>
      </c>
      <c r="C226" s="14" t="s">
        <v>338</v>
      </c>
      <c r="D226" s="19" t="s">
        <v>249</v>
      </c>
      <c r="E226" s="25"/>
      <c r="F226" s="25"/>
      <c r="G226" s="25" t="s">
        <v>228</v>
      </c>
      <c r="H226" s="14" t="s">
        <v>339</v>
      </c>
      <c r="I226" s="28" t="str">
        <f t="shared" si="8"/>
        <v>`bus_number_doc`  Varchar(500) COMMENT '营业执照注册号电子档',</v>
      </c>
    </row>
    <row r="227" spans="2:9" s="3" customFormat="1" ht="30" customHeight="1">
      <c r="B227" s="43">
        <v>14</v>
      </c>
      <c r="C227" s="14" t="s">
        <v>340</v>
      </c>
      <c r="D227" s="19" t="s">
        <v>231</v>
      </c>
      <c r="E227" s="25"/>
      <c r="F227" s="25"/>
      <c r="G227" s="25" t="s">
        <v>228</v>
      </c>
      <c r="H227" s="14" t="s">
        <v>341</v>
      </c>
      <c r="I227" s="28" t="str">
        <f t="shared" si="8"/>
        <v>`vendor_tel`  Varchar(50) COMMENT '供应商电话',</v>
      </c>
    </row>
    <row r="228" spans="2:9" s="3" customFormat="1" ht="30" customHeight="1">
      <c r="B228" s="13">
        <v>15</v>
      </c>
      <c r="C228" s="14" t="s">
        <v>342</v>
      </c>
      <c r="D228" s="19" t="s">
        <v>231</v>
      </c>
      <c r="E228" s="25"/>
      <c r="F228" s="25"/>
      <c r="G228" s="25" t="s">
        <v>228</v>
      </c>
      <c r="H228" s="14" t="s">
        <v>343</v>
      </c>
      <c r="I228" s="28" t="str">
        <f t="shared" si="8"/>
        <v>`vendor_bank_number`  Varchar(50) COMMENT '供应商银行账号',</v>
      </c>
    </row>
    <row r="229" spans="2:9" s="3" customFormat="1" ht="30" customHeight="1">
      <c r="B229" s="43">
        <v>16</v>
      </c>
      <c r="C229" s="14" t="s">
        <v>344</v>
      </c>
      <c r="D229" s="19" t="s">
        <v>231</v>
      </c>
      <c r="E229" s="25"/>
      <c r="F229" s="25"/>
      <c r="G229" s="25" t="s">
        <v>228</v>
      </c>
      <c r="H229" s="14" t="s">
        <v>345</v>
      </c>
      <c r="I229" s="28" t="str">
        <f t="shared" si="8"/>
        <v>`vendor_account_name`  Varchar(50) COMMENT '供应商银行账号名称',</v>
      </c>
    </row>
    <row r="230" spans="2:9" s="3" customFormat="1" ht="30" customHeight="1">
      <c r="B230" s="13">
        <v>17</v>
      </c>
      <c r="C230" s="14" t="s">
        <v>346</v>
      </c>
      <c r="D230" s="19" t="s">
        <v>231</v>
      </c>
      <c r="E230" s="25"/>
      <c r="F230" s="25"/>
      <c r="G230" s="25" t="s">
        <v>228</v>
      </c>
      <c r="H230" s="14" t="s">
        <v>347</v>
      </c>
      <c r="I230" s="28" t="str">
        <f t="shared" si="8"/>
        <v>`vendor_bank_name`  Varchar(50) COMMENT '供应商银行开户行',</v>
      </c>
    </row>
    <row r="231" spans="2:9" s="3" customFormat="1" ht="30" customHeight="1">
      <c r="B231" s="43">
        <v>18</v>
      </c>
      <c r="C231" s="14" t="s">
        <v>348</v>
      </c>
      <c r="D231" s="19" t="s">
        <v>222</v>
      </c>
      <c r="E231" s="25"/>
      <c r="F231" s="25"/>
      <c r="G231" s="25" t="s">
        <v>228</v>
      </c>
      <c r="H231" s="14" t="s">
        <v>349</v>
      </c>
      <c r="I231" s="28" t="str">
        <f t="shared" si="8"/>
        <v>`currency_id`  bigint(20) COMMENT '交易币别;来源于scm_bas_currency.id',</v>
      </c>
    </row>
    <row r="232" spans="2:9" s="3" customFormat="1" ht="30" customHeight="1">
      <c r="B232" s="13">
        <v>19</v>
      </c>
      <c r="C232" s="14" t="s">
        <v>315</v>
      </c>
      <c r="D232" s="19" t="s">
        <v>231</v>
      </c>
      <c r="E232" s="25"/>
      <c r="F232" s="25"/>
      <c r="G232" s="25" t="s">
        <v>228</v>
      </c>
      <c r="H232" s="14" t="s">
        <v>350</v>
      </c>
      <c r="I232" s="28" t="str">
        <f t="shared" si="8"/>
        <v>`currency_name`  Varchar(50) COMMENT '冗余字段-交易币别;来源于scm_bas_currency.currency_name',</v>
      </c>
    </row>
    <row r="233" spans="2:9" s="3" customFormat="1" ht="30" customHeight="1">
      <c r="B233" s="43">
        <v>20</v>
      </c>
      <c r="C233" s="14" t="s">
        <v>351</v>
      </c>
      <c r="D233" s="19" t="s">
        <v>222</v>
      </c>
      <c r="E233" s="25"/>
      <c r="F233" s="25"/>
      <c r="G233" s="25" t="s">
        <v>228</v>
      </c>
      <c r="H233" s="14" t="s">
        <v>352</v>
      </c>
      <c r="I233" s="28" t="str">
        <f t="shared" si="8"/>
        <v>`rate_id`  bigint(20) COMMENT '交易税率;来源于scm_bas_rate.id',</v>
      </c>
    </row>
    <row r="234" spans="2:9" s="2" customFormat="1" ht="30" customHeight="1">
      <c r="B234" s="13">
        <v>21</v>
      </c>
      <c r="C234" s="14" t="s">
        <v>286</v>
      </c>
      <c r="D234" s="19" t="s">
        <v>231</v>
      </c>
      <c r="E234" s="13"/>
      <c r="F234" s="13"/>
      <c r="G234" s="13" t="s">
        <v>223</v>
      </c>
      <c r="H234" s="14" t="s">
        <v>353</v>
      </c>
      <c r="I234" s="26" t="str">
        <f t="shared" si="8"/>
        <v>`rate_name`  Varchar(50) NOT NULL  COMMENT '冗余字段-税率名称;来源于scm_bas_rate.rate_name',</v>
      </c>
    </row>
    <row r="235" spans="2:9" s="3" customFormat="1" ht="30" customHeight="1">
      <c r="B235" s="43">
        <v>22</v>
      </c>
      <c r="C235" s="14" t="s">
        <v>288</v>
      </c>
      <c r="D235" s="44" t="s">
        <v>354</v>
      </c>
      <c r="E235" s="25"/>
      <c r="F235" s="25"/>
      <c r="G235" s="25" t="s">
        <v>228</v>
      </c>
      <c r="H235" s="14" t="s">
        <v>355</v>
      </c>
      <c r="I235" s="28" t="str">
        <f t="shared" si="8"/>
        <v>`rate_val`  bigint(20,6) COMMENT '冗余字段-税率值;来源于scm_bas_rate.rate_val',</v>
      </c>
    </row>
    <row r="236" spans="2:9" s="3" customFormat="1" ht="30" customHeight="1">
      <c r="B236" s="13">
        <v>23</v>
      </c>
      <c r="C236" s="14" t="s">
        <v>356</v>
      </c>
      <c r="D236" s="19" t="s">
        <v>241</v>
      </c>
      <c r="E236" s="25"/>
      <c r="F236" s="25"/>
      <c r="G236" s="25" t="s">
        <v>228</v>
      </c>
      <c r="H236" s="14" t="s">
        <v>357</v>
      </c>
      <c r="I236" s="28" t="str">
        <f t="shared" si="8"/>
        <v>`rec_date`  Int(10) COMMENT '对账日(1-31)数字',</v>
      </c>
    </row>
    <row r="237" spans="2:9" s="3" customFormat="1" ht="30" customHeight="1">
      <c r="B237" s="43">
        <v>24</v>
      </c>
      <c r="C237" s="14" t="s">
        <v>358</v>
      </c>
      <c r="D237" s="19" t="s">
        <v>246</v>
      </c>
      <c r="E237" s="25"/>
      <c r="F237" s="25"/>
      <c r="G237" s="25" t="s">
        <v>228</v>
      </c>
      <c r="H237" s="14" t="s">
        <v>359</v>
      </c>
      <c r="I237" s="28" t="str">
        <f t="shared" si="8"/>
        <v>`invoice_type`  Int(1) COMMENT '发票类型;1-增值税专用发票;2-普通发票;3-专业发票',</v>
      </c>
    </row>
    <row r="238" spans="2:9" s="3" customFormat="1" ht="30" customHeight="1">
      <c r="B238" s="13">
        <v>25</v>
      </c>
      <c r="C238" s="14" t="s">
        <v>360</v>
      </c>
      <c r="D238" s="19" t="s">
        <v>246</v>
      </c>
      <c r="E238" s="25"/>
      <c r="F238" s="25"/>
      <c r="G238" s="25" t="s">
        <v>228</v>
      </c>
      <c r="H238" s="14" t="s">
        <v>361</v>
      </c>
      <c r="I238" s="28" t="str">
        <f t="shared" si="8"/>
        <v>`vendor_stat`  Int(1) COMMENT '状态:0-待审核,1-交易中;2-停止交易;3-暂停交易;9-不适用',</v>
      </c>
    </row>
    <row r="239" spans="2:9" s="3" customFormat="1" ht="30" customHeight="1">
      <c r="B239" s="43">
        <v>26</v>
      </c>
      <c r="C239" s="14" t="s">
        <v>362</v>
      </c>
      <c r="D239" s="19" t="s">
        <v>246</v>
      </c>
      <c r="E239" s="25">
        <v>1</v>
      </c>
      <c r="F239" s="25"/>
      <c r="G239" s="25" t="s">
        <v>228</v>
      </c>
      <c r="H239" s="14" t="s">
        <v>363</v>
      </c>
      <c r="I239" s="28" t="str">
        <f t="shared" si="8"/>
        <v>`is_sale_offer`  Int(1) DEFAULT  '1' COMMENT '启用销售报价:0-否-NO;1-是-YES',</v>
      </c>
    </row>
    <row r="240" spans="2:9" s="3" customFormat="1" ht="30" customHeight="1">
      <c r="B240" s="13">
        <v>27</v>
      </c>
      <c r="C240" s="14" t="s">
        <v>364</v>
      </c>
      <c r="D240" s="19" t="s">
        <v>246</v>
      </c>
      <c r="E240" s="25">
        <v>1</v>
      </c>
      <c r="F240" s="25"/>
      <c r="G240" s="25" t="s">
        <v>228</v>
      </c>
      <c r="H240" s="14" t="s">
        <v>365</v>
      </c>
      <c r="I240" s="28" t="str">
        <f t="shared" si="8"/>
        <v>`is_sale_taking`  Int(1) DEFAULT  '1' COMMENT '启用销售接单:0-否-NO;1-是-YES',</v>
      </c>
    </row>
    <row r="241" spans="2:9" s="3" customFormat="1" ht="30" customHeight="1">
      <c r="B241" s="43">
        <v>28</v>
      </c>
      <c r="C241" s="14" t="s">
        <v>366</v>
      </c>
      <c r="D241" s="19" t="s">
        <v>246</v>
      </c>
      <c r="E241" s="25">
        <v>1</v>
      </c>
      <c r="F241" s="25"/>
      <c r="G241" s="25" t="s">
        <v>228</v>
      </c>
      <c r="H241" s="14" t="s">
        <v>367</v>
      </c>
      <c r="I241" s="28" t="str">
        <f t="shared" si="8"/>
        <v>`is_sale_delivery`  Int(1) DEFAULT  '1' COMMENT '启用销售送货:0-否-NO;1-是-YES',</v>
      </c>
    </row>
    <row r="242" spans="2:9" s="3" customFormat="1" ht="30" customHeight="1">
      <c r="B242" s="13">
        <v>29</v>
      </c>
      <c r="C242" s="14" t="s">
        <v>368</v>
      </c>
      <c r="D242" s="19" t="s">
        <v>246</v>
      </c>
      <c r="E242" s="25">
        <v>0</v>
      </c>
      <c r="F242" s="25"/>
      <c r="G242" s="25" t="s">
        <v>228</v>
      </c>
      <c r="H242" s="14" t="s">
        <v>369</v>
      </c>
      <c r="I242" s="28" t="str">
        <f t="shared" si="8"/>
        <v>`is_sale_recon`  Int(1) DEFAULT  '0' COMMENT '启用销售对账:0-否-NO;1-是-YES',</v>
      </c>
    </row>
    <row r="243" spans="2:9" s="3" customFormat="1" ht="30" customHeight="1">
      <c r="B243" s="43">
        <v>30</v>
      </c>
      <c r="C243" s="14" t="s">
        <v>370</v>
      </c>
      <c r="D243" s="19" t="s">
        <v>246</v>
      </c>
      <c r="E243" s="25">
        <v>0</v>
      </c>
      <c r="F243" s="25"/>
      <c r="G243" s="25" t="s">
        <v>228</v>
      </c>
      <c r="H243" s="14" t="s">
        <v>371</v>
      </c>
      <c r="I243" s="28" t="str">
        <f t="shared" si="8"/>
        <v>`is_merits`  Int(1) DEFAULT  '0' COMMENT '启用绩效:0-否-NO;1-是-YES',</v>
      </c>
    </row>
    <row r="244" spans="2:9" s="63" customFormat="1" ht="30" customHeight="1">
      <c r="B244" s="13">
        <v>31</v>
      </c>
      <c r="C244" s="65" t="s">
        <v>372</v>
      </c>
      <c r="D244" s="67" t="s">
        <v>222</v>
      </c>
      <c r="E244" s="70"/>
      <c r="F244" s="70"/>
      <c r="G244" s="70" t="s">
        <v>228</v>
      </c>
      <c r="H244" s="65" t="s">
        <v>373</v>
      </c>
      <c r="I244" s="72" t="str">
        <f t="shared" si="8"/>
        <v>`soure_id`  bigint(20) COMMENT '平台供应商ID',</v>
      </c>
    </row>
    <row r="245" spans="2:9" s="63" customFormat="1" ht="30" customHeight="1">
      <c r="B245" s="43">
        <v>32</v>
      </c>
      <c r="C245" s="65" t="s">
        <v>374</v>
      </c>
      <c r="D245" s="67" t="s">
        <v>249</v>
      </c>
      <c r="E245" s="70"/>
      <c r="F245" s="70"/>
      <c r="G245" s="70" t="s">
        <v>228</v>
      </c>
      <c r="H245" s="65" t="s">
        <v>375</v>
      </c>
      <c r="I245" s="72" t="str">
        <f t="shared" si="8"/>
        <v>`short_url`  Varchar(500) COMMENT '供应商邀请短连接',</v>
      </c>
    </row>
    <row r="246" spans="2:9" s="63" customFormat="1" ht="30" customHeight="1">
      <c r="B246" s="13">
        <v>33</v>
      </c>
      <c r="C246" s="65" t="s">
        <v>376</v>
      </c>
      <c r="D246" s="67" t="s">
        <v>255</v>
      </c>
      <c r="E246" s="70"/>
      <c r="F246" s="70"/>
      <c r="G246" s="70" t="s">
        <v>223</v>
      </c>
      <c r="H246" s="65" t="s">
        <v>377</v>
      </c>
      <c r="I246" s="72" t="str">
        <f t="shared" ref="I246:I248" si="9">CONCATENATE("`",LOWER(PROPER(C246)),"`  ",D246,,CONCATENATE(IF(LEN(E246)&gt;0," DEFAULT ",""),IF(LEN(E246)&gt;0," '",""),E246,IF(LEN(E246)&gt;0,"'","")),IF(G246="N"," NOT NULL ",""),IF(F246="Y"," AUTO_INCREMENT ",""),IF(LEN(H246)&gt;0,CONCATENATE(" COMMENT '",H246,"'"),""),",")</f>
        <v>`expire_date`  Datetime NOT NULL  COMMENT '短连接失效日期 默认为当前时间后延三天',</v>
      </c>
    </row>
    <row r="247" spans="2:9" s="3" customFormat="1" ht="30" customHeight="1">
      <c r="B247" s="43">
        <v>34</v>
      </c>
      <c r="C247" s="14" t="s">
        <v>378</v>
      </c>
      <c r="D247" s="19" t="s">
        <v>246</v>
      </c>
      <c r="E247" s="25">
        <v>0</v>
      </c>
      <c r="F247" s="25"/>
      <c r="G247" s="25" t="s">
        <v>228</v>
      </c>
      <c r="H247" s="14" t="s">
        <v>379</v>
      </c>
      <c r="I247" s="28" t="str">
        <f t="shared" si="9"/>
        <v>`invite_stat`  Int(1) DEFAULT  '0' COMMENT '是否邀请成功:0-否-NO;1-是-YES',</v>
      </c>
    </row>
    <row r="248" spans="2:9" s="3" customFormat="1" ht="30" customHeight="1">
      <c r="B248" s="13">
        <v>35</v>
      </c>
      <c r="C248" s="14" t="s">
        <v>380</v>
      </c>
      <c r="D248" s="19" t="s">
        <v>381</v>
      </c>
      <c r="E248" s="25"/>
      <c r="F248" s="25"/>
      <c r="G248" s="25" t="s">
        <v>228</v>
      </c>
      <c r="H248" s="14" t="s">
        <v>382</v>
      </c>
      <c r="I248" s="28" t="str">
        <f t="shared" si="9"/>
        <v>`invite_date`  invite COMMENT '供应商邀请成功日期',</v>
      </c>
    </row>
    <row r="249" spans="2:9" s="3" customFormat="1" ht="30" customHeight="1">
      <c r="B249" s="43">
        <v>36</v>
      </c>
      <c r="C249" s="14" t="s">
        <v>248</v>
      </c>
      <c r="D249" s="19" t="s">
        <v>249</v>
      </c>
      <c r="E249" s="25"/>
      <c r="F249" s="25"/>
      <c r="G249" s="25" t="s">
        <v>228</v>
      </c>
      <c r="H249" s="14" t="s">
        <v>28</v>
      </c>
      <c r="I249" s="28" t="str">
        <f t="shared" si="8"/>
        <v>`remark`  Varchar(500) COMMENT '备注',</v>
      </c>
    </row>
    <row r="250" spans="2:9" s="3" customFormat="1" ht="30" customHeight="1">
      <c r="B250" s="13">
        <v>37</v>
      </c>
      <c r="C250" s="14" t="s">
        <v>250</v>
      </c>
      <c r="D250" s="19" t="s">
        <v>236</v>
      </c>
      <c r="E250" s="25"/>
      <c r="F250" s="25"/>
      <c r="G250" s="25" t="s">
        <v>228</v>
      </c>
      <c r="H250" s="14" t="s">
        <v>251</v>
      </c>
      <c r="I250" s="28" t="str">
        <f t="shared" si="8"/>
        <v>`created_by_name`  Varchar(100) COMMENT '创建人名称',</v>
      </c>
    </row>
    <row r="251" spans="2:9" s="3" customFormat="1" ht="30" customHeight="1">
      <c r="B251" s="43">
        <v>38</v>
      </c>
      <c r="C251" s="14" t="s">
        <v>252</v>
      </c>
      <c r="D251" s="19" t="s">
        <v>236</v>
      </c>
      <c r="E251" s="25"/>
      <c r="F251" s="25"/>
      <c r="G251" s="25" t="s">
        <v>228</v>
      </c>
      <c r="H251" s="14" t="s">
        <v>253</v>
      </c>
      <c r="I251" s="28" t="str">
        <f t="shared" si="8"/>
        <v>`last_updated_by_name`  Varchar(100) COMMENT '更新人名称',</v>
      </c>
    </row>
    <row r="252" spans="2:9" s="3" customFormat="1" ht="30" customHeight="1">
      <c r="B252" s="13">
        <v>39</v>
      </c>
      <c r="C252" s="14" t="s">
        <v>254</v>
      </c>
      <c r="D252" s="19" t="s">
        <v>255</v>
      </c>
      <c r="E252" s="25"/>
      <c r="F252" s="25"/>
      <c r="G252" s="25" t="s">
        <v>228</v>
      </c>
      <c r="H252" s="14" t="s">
        <v>256</v>
      </c>
      <c r="I252" s="28" t="str">
        <f t="shared" si="8"/>
        <v>`creation_date`  Datetime COMMENT '创建时间',</v>
      </c>
    </row>
    <row r="253" spans="2:9" s="3" customFormat="1" ht="30" customHeight="1">
      <c r="B253" s="43">
        <v>40</v>
      </c>
      <c r="C253" s="14" t="s">
        <v>257</v>
      </c>
      <c r="D253" s="44" t="s">
        <v>222</v>
      </c>
      <c r="E253" s="25"/>
      <c r="F253" s="25"/>
      <c r="G253" s="25" t="s">
        <v>228</v>
      </c>
      <c r="H253" s="14" t="s">
        <v>258</v>
      </c>
      <c r="I253" s="28" t="str">
        <f t="shared" si="8"/>
        <v>`created_by`  bigint(20) COMMENT '创建人',</v>
      </c>
    </row>
    <row r="254" spans="2:9" s="3" customFormat="1" ht="30" customHeight="1">
      <c r="B254" s="13">
        <v>41</v>
      </c>
      <c r="C254" s="14" t="s">
        <v>259</v>
      </c>
      <c r="D254" s="19" t="s">
        <v>255</v>
      </c>
      <c r="E254" s="25"/>
      <c r="F254" s="25"/>
      <c r="G254" s="25" t="s">
        <v>228</v>
      </c>
      <c r="H254" s="14" t="s">
        <v>260</v>
      </c>
      <c r="I254" s="28" t="str">
        <f t="shared" si="8"/>
        <v>`last_update_date`  Datetime COMMENT '更新时间',</v>
      </c>
    </row>
    <row r="255" spans="2:9" s="3" customFormat="1" ht="30" customHeight="1">
      <c r="B255" s="43">
        <v>42</v>
      </c>
      <c r="C255" s="14" t="s">
        <v>261</v>
      </c>
      <c r="D255" s="44" t="s">
        <v>222</v>
      </c>
      <c r="E255" s="25"/>
      <c r="F255" s="25"/>
      <c r="G255" s="25" t="s">
        <v>228</v>
      </c>
      <c r="H255" s="14" t="s">
        <v>262</v>
      </c>
      <c r="I255" s="28" t="str">
        <f t="shared" si="8"/>
        <v>`last_updated_by`  bigint(20) COMMENT '更新人',</v>
      </c>
    </row>
    <row r="256" spans="2:9" s="3" customFormat="1" ht="30" customHeight="1">
      <c r="B256" s="13">
        <v>43</v>
      </c>
      <c r="C256" s="14" t="s">
        <v>263</v>
      </c>
      <c r="D256" s="44" t="s">
        <v>222</v>
      </c>
      <c r="E256" s="25"/>
      <c r="F256" s="25"/>
      <c r="G256" s="25" t="s">
        <v>228</v>
      </c>
      <c r="H256" s="14" t="s">
        <v>264</v>
      </c>
      <c r="I256" s="28" t="str">
        <f t="shared" si="8"/>
        <v>`last_update_login`  bigint(20) COMMENT '最后登录人',</v>
      </c>
    </row>
    <row r="257" spans="2:9" s="3" customFormat="1" ht="30" customHeight="1">
      <c r="B257" s="43">
        <v>44</v>
      </c>
      <c r="C257" s="14" t="s">
        <v>265</v>
      </c>
      <c r="D257" s="19" t="s">
        <v>241</v>
      </c>
      <c r="E257" s="25"/>
      <c r="F257" s="25">
        <v>0</v>
      </c>
      <c r="G257" s="25" t="s">
        <v>228</v>
      </c>
      <c r="H257" s="14" t="s">
        <v>266</v>
      </c>
      <c r="I257" s="28" t="str">
        <f t="shared" si="8"/>
        <v>`delete_flag`  Int(10) COMMENT '删除标志:0-否-NO;1-是-YES',</v>
      </c>
    </row>
    <row r="258" spans="2:9" s="3" customFormat="1" ht="30" customHeight="1">
      <c r="B258" s="13">
        <v>45</v>
      </c>
      <c r="C258" s="14" t="s">
        <v>267</v>
      </c>
      <c r="D258" s="19" t="s">
        <v>241</v>
      </c>
      <c r="E258" s="25"/>
      <c r="F258" s="25">
        <v>1</v>
      </c>
      <c r="G258" s="25" t="s">
        <v>228</v>
      </c>
      <c r="H258" s="14" t="s">
        <v>268</v>
      </c>
      <c r="I258" s="28" t="str">
        <f t="shared" si="8"/>
        <v>`version_num`  Int(10) COMMENT '版本号',</v>
      </c>
    </row>
    <row r="259" spans="2:9" ht="30" customHeight="1">
      <c r="B259" s="137"/>
      <c r="C259" s="138"/>
      <c r="D259" s="138"/>
      <c r="E259" s="138"/>
      <c r="F259" s="138"/>
      <c r="G259" s="138"/>
      <c r="H259" s="139"/>
      <c r="I259" s="19" t="str">
        <f>LOWER(CONCATENATE(IF(F216="Y",CONCATENATE(" Primary Key  (`",C216,"`)")," "),CONCATENATE(")ENGINE=INNODB AUTO_INCREMENT=9 DEFAULT CHARSET=utf8"," COMMENT='",MID(C212,FIND("|",C212)+1,LEN(C212)),"';")))</f>
        <v xml:space="preserve"> primary key  (`id`))engine=innodb auto_increment=9 default charset=utf8 comment='供应商表';</v>
      </c>
    </row>
    <row r="260" spans="2:9" ht="30" customHeight="1">
      <c r="B260" s="134" t="s">
        <v>269</v>
      </c>
      <c r="C260" s="14"/>
      <c r="D260" s="47"/>
      <c r="E260" s="48"/>
      <c r="F260" s="46"/>
      <c r="G260" s="46"/>
      <c r="H260" s="47"/>
      <c r="I260" s="57"/>
    </row>
    <row r="261" spans="2:9" ht="30" customHeight="1">
      <c r="B261" s="135"/>
      <c r="C261" s="14"/>
      <c r="D261" s="48"/>
      <c r="E261" s="48"/>
      <c r="F261" s="48"/>
      <c r="G261" s="48"/>
      <c r="H261" s="48"/>
      <c r="I261" s="91"/>
    </row>
    <row r="262" spans="2:9" ht="30" customHeight="1">
      <c r="B262" s="135"/>
      <c r="C262" s="14"/>
      <c r="D262" s="48"/>
      <c r="E262" s="48"/>
      <c r="F262" s="48"/>
      <c r="G262" s="48"/>
      <c r="H262" s="48"/>
      <c r="I262" s="91"/>
    </row>
    <row r="263" spans="2:9" ht="30" customHeight="1">
      <c r="B263" s="136"/>
      <c r="C263" s="14"/>
      <c r="D263" s="48"/>
      <c r="E263" s="48"/>
      <c r="F263" s="48"/>
      <c r="G263" s="48"/>
      <c r="H263" s="48"/>
      <c r="I263" s="91"/>
    </row>
    <row r="264" spans="2:9" ht="30" customHeight="1"/>
    <row r="267" spans="2:9" ht="30" customHeight="1"/>
    <row r="268" spans="2:9" s="3" customFormat="1" ht="30" customHeight="1">
      <c r="B268" s="38" t="s">
        <v>25</v>
      </c>
      <c r="C268" s="39" t="s">
        <v>383</v>
      </c>
      <c r="D268" s="40"/>
      <c r="E268" s="40"/>
      <c r="F268" s="40"/>
      <c r="G268" s="40"/>
      <c r="H268" s="40"/>
      <c r="I268" s="41" t="s">
        <v>214</v>
      </c>
    </row>
    <row r="269" spans="2:9" s="3" customFormat="1" ht="30" customHeight="1">
      <c r="B269" s="41" t="s">
        <v>23</v>
      </c>
      <c r="C269" s="42" t="s">
        <v>215</v>
      </c>
      <c r="D269" s="41" t="s">
        <v>216</v>
      </c>
      <c r="E269" s="41" t="s">
        <v>217</v>
      </c>
      <c r="F269" s="41" t="s">
        <v>218</v>
      </c>
      <c r="G269" s="41" t="s">
        <v>219</v>
      </c>
      <c r="H269" s="42" t="s">
        <v>220</v>
      </c>
      <c r="I269" s="19" t="str">
        <f>LOWER(CONCATENATE("Create Table  `",MID(C268,1,FIND("|",C268)-1),"` ("))</f>
        <v>create table  `scm_bas_demand` (</v>
      </c>
    </row>
    <row r="270" spans="2:9" s="2" customFormat="1" ht="30" customHeight="1">
      <c r="B270" s="13">
        <v>1</v>
      </c>
      <c r="C270" s="14" t="s">
        <v>221</v>
      </c>
      <c r="D270" s="15" t="s">
        <v>222</v>
      </c>
      <c r="E270" s="13">
        <v>0</v>
      </c>
      <c r="F270" s="13"/>
      <c r="G270" s="13" t="s">
        <v>223</v>
      </c>
      <c r="H270" s="14" t="s">
        <v>224</v>
      </c>
      <c r="I270" s="26" t="str">
        <f t="shared" ref="I270:I292" si="10">CONCATENATE("`",LOWER(PROPER(C270)),"`  ",D270,,CONCATENATE(IF(LEN(E270)&gt;0," DEFAULT ",""),IF(LEN(E270)&gt;0," '",""),E270,IF(LEN(E270)&gt;0,"'","")),IF(G270="N"," NOT NULL ",""),IF(F270="Y"," AUTO_INCREMENT ",""),IF(LEN(H270)&gt;0,CONCATENATE(" COMMENT '",H270,"'"),""),",")</f>
        <v>`tenant_p_id`  bigint(20) DEFAULT  '0' NOT NULL  COMMENT '关联组织ID，默认为0',</v>
      </c>
    </row>
    <row r="271" spans="2:9" s="33" customFormat="1" ht="30" customHeight="1">
      <c r="B271" s="43">
        <v>2</v>
      </c>
      <c r="C271" s="14" t="s">
        <v>225</v>
      </c>
      <c r="D271" s="44" t="s">
        <v>222</v>
      </c>
      <c r="E271" s="43"/>
      <c r="F271" s="43"/>
      <c r="G271" s="43" t="s">
        <v>223</v>
      </c>
      <c r="H271" s="14" t="s">
        <v>226</v>
      </c>
      <c r="I271" s="28" t="str">
        <f t="shared" si="10"/>
        <v>`tenant_id`  bigint(20) NOT NULL  COMMENT '组织ID',</v>
      </c>
    </row>
    <row r="272" spans="2:9" s="3" customFormat="1" ht="30" customHeight="1">
      <c r="B272" s="13">
        <v>3</v>
      </c>
      <c r="C272" s="14" t="s">
        <v>227</v>
      </c>
      <c r="D272" s="19" t="s">
        <v>222</v>
      </c>
      <c r="E272" s="25"/>
      <c r="F272" s="25" t="s">
        <v>228</v>
      </c>
      <c r="G272" s="25" t="s">
        <v>223</v>
      </c>
      <c r="H272" s="14" t="s">
        <v>384</v>
      </c>
      <c r="I272" s="28" t="str">
        <f t="shared" si="10"/>
        <v>`id`  bigint(20) NOT NULL  AUTO_INCREMENT  COMMENT '供应商文档索取表ID',</v>
      </c>
    </row>
    <row r="273" spans="2:9" s="2" customFormat="1" ht="30" customHeight="1">
      <c r="B273" s="13">
        <v>5</v>
      </c>
      <c r="C273" s="14" t="s">
        <v>385</v>
      </c>
      <c r="D273" s="19" t="s">
        <v>246</v>
      </c>
      <c r="E273" s="13"/>
      <c r="F273" s="13"/>
      <c r="G273" s="13" t="s">
        <v>223</v>
      </c>
      <c r="H273" s="30" t="s">
        <v>386</v>
      </c>
      <c r="I273" s="26" t="str">
        <f t="shared" si="10"/>
        <v>`demand_type`  Int(1) NOT NULL  COMMENT '创建类型;1-供应商创建;2- 采购方创建',</v>
      </c>
    </row>
    <row r="274" spans="2:9" s="3" customFormat="1" ht="30" customHeight="1">
      <c r="B274" s="43">
        <v>4</v>
      </c>
      <c r="C274" s="14" t="s">
        <v>931</v>
      </c>
      <c r="D274" s="19" t="s">
        <v>246</v>
      </c>
      <c r="E274" s="25">
        <v>0</v>
      </c>
      <c r="F274" s="25"/>
      <c r="G274" s="25" t="s">
        <v>228</v>
      </c>
      <c r="H274" s="14" t="s">
        <v>387</v>
      </c>
      <c r="I274" s="28" t="str">
        <f t="shared" si="10"/>
        <v>`is_temp`  Int(1) DEFAULT  '0' COMMENT '是否模板;0-否-NO;1-是-YES',</v>
      </c>
    </row>
    <row r="275" spans="2:9" s="3" customFormat="1" ht="30" customHeight="1">
      <c r="B275" s="13">
        <v>5</v>
      </c>
      <c r="C275" s="14" t="s">
        <v>388</v>
      </c>
      <c r="D275" s="19" t="s">
        <v>231</v>
      </c>
      <c r="E275" s="25"/>
      <c r="F275" s="25"/>
      <c r="G275" s="25" t="s">
        <v>223</v>
      </c>
      <c r="H275" s="14" t="s">
        <v>389</v>
      </c>
      <c r="I275" s="28" t="str">
        <f t="shared" si="10"/>
        <v>`demand_code`  Varchar(50) NOT NULL  COMMENT '索取单编码',</v>
      </c>
    </row>
    <row r="276" spans="2:9" s="3" customFormat="1" ht="30" customHeight="1">
      <c r="B276" s="43">
        <v>6</v>
      </c>
      <c r="C276" s="14" t="s">
        <v>390</v>
      </c>
      <c r="D276" s="19" t="s">
        <v>231</v>
      </c>
      <c r="E276" s="25"/>
      <c r="F276" s="25"/>
      <c r="G276" s="25" t="s">
        <v>228</v>
      </c>
      <c r="H276" s="14" t="s">
        <v>391</v>
      </c>
      <c r="I276" s="28" t="str">
        <f t="shared" si="10"/>
        <v>`demand_desc`  Varchar(50) COMMENT '索取说明',</v>
      </c>
    </row>
    <row r="277" spans="2:9" s="3" customFormat="1" ht="30" customHeight="1">
      <c r="B277" s="13">
        <v>7</v>
      </c>
      <c r="C277" s="14" t="s">
        <v>929</v>
      </c>
      <c r="D277" s="19" t="s">
        <v>222</v>
      </c>
      <c r="E277" s="25"/>
      <c r="F277" s="25"/>
      <c r="G277" s="25" t="s">
        <v>933</v>
      </c>
      <c r="H277" s="14" t="s">
        <v>930</v>
      </c>
      <c r="I277" s="28" t="str">
        <f t="shared" si="10"/>
        <v>`vendor_id`  bigint(20) COMMENT '供应商Id;来源于scm_bas_vendor.id',</v>
      </c>
    </row>
    <row r="278" spans="2:9" s="3" customFormat="1" ht="30" customHeight="1">
      <c r="B278" s="43">
        <v>8</v>
      </c>
      <c r="C278" s="14" t="s">
        <v>327</v>
      </c>
      <c r="D278" s="19" t="s">
        <v>328</v>
      </c>
      <c r="E278" s="25"/>
      <c r="F278" s="25"/>
      <c r="G278" s="25" t="s">
        <v>934</v>
      </c>
      <c r="H278" s="14" t="s">
        <v>393</v>
      </c>
      <c r="I278" s="28" t="str">
        <f t="shared" si="10"/>
        <v>`vendor_full_name`  Varchar(200) COMMENT '冗余字段-供应商名称(全称);来源于scm_bas_vendor.vendor_full_name',</v>
      </c>
    </row>
    <row r="279" spans="2:9" s="3" customFormat="1" ht="30" customHeight="1">
      <c r="B279" s="13">
        <v>9</v>
      </c>
      <c r="C279" s="14" t="s">
        <v>394</v>
      </c>
      <c r="D279" s="19" t="s">
        <v>255</v>
      </c>
      <c r="E279" s="25"/>
      <c r="F279" s="25"/>
      <c r="G279" s="25" t="s">
        <v>228</v>
      </c>
      <c r="H279" s="14" t="s">
        <v>395</v>
      </c>
      <c r="I279" s="28" t="str">
        <f t="shared" si="10"/>
        <v>`ask_date`  Datetime COMMENT '要求日期',</v>
      </c>
    </row>
    <row r="280" spans="2:9" s="3" customFormat="1" ht="30" customHeight="1">
      <c r="B280" s="43">
        <v>10</v>
      </c>
      <c r="C280" s="14" t="s">
        <v>396</v>
      </c>
      <c r="D280" s="19" t="s">
        <v>255</v>
      </c>
      <c r="E280" s="25"/>
      <c r="F280" s="25"/>
      <c r="G280" s="25" t="s">
        <v>228</v>
      </c>
      <c r="H280" s="14" t="s">
        <v>397</v>
      </c>
      <c r="I280" s="28" t="str">
        <f t="shared" si="10"/>
        <v>`complete_date`  Datetime COMMENT '完成日期',</v>
      </c>
    </row>
    <row r="281" spans="2:9" s="3" customFormat="1" ht="30" customHeight="1">
      <c r="B281" s="13">
        <v>5</v>
      </c>
      <c r="C281" s="14" t="s">
        <v>398</v>
      </c>
      <c r="D281" s="19" t="s">
        <v>246</v>
      </c>
      <c r="E281" s="25"/>
      <c r="F281" s="25"/>
      <c r="G281" s="25" t="s">
        <v>223</v>
      </c>
      <c r="H281" s="14" t="s">
        <v>932</v>
      </c>
      <c r="I281" s="28" t="str">
        <f t="shared" si="10"/>
        <v>`demand_stat`  Int(1) NOT NULL  COMMENT '索取单状态:1-制单;2-已下发;3-已上传;4-完成',</v>
      </c>
    </row>
    <row r="282" spans="2:9" s="3" customFormat="1" ht="31.2">
      <c r="B282" s="13">
        <v>13</v>
      </c>
      <c r="C282" s="14" t="s">
        <v>399</v>
      </c>
      <c r="D282" s="19" t="s">
        <v>231</v>
      </c>
      <c r="E282" s="25" t="s">
        <v>400</v>
      </c>
      <c r="F282" s="25"/>
      <c r="G282" s="25" t="s">
        <v>228</v>
      </c>
      <c r="H282" s="92" t="s">
        <v>401</v>
      </c>
      <c r="I282" s="28" t="str">
        <f t="shared" si="10"/>
        <v>`doc_type`  Varchar(50) DEFAULT  '[]' COMMENT '多选-文档类型;1-营业证件;2-企业资质认证;3-产品认证;4-业务文档
5-合同文档;6-其它',</v>
      </c>
    </row>
    <row r="283" spans="2:9" s="3" customFormat="1" ht="30" customHeight="1">
      <c r="B283" s="43">
        <v>14</v>
      </c>
      <c r="C283" s="14" t="s">
        <v>248</v>
      </c>
      <c r="D283" s="19" t="s">
        <v>249</v>
      </c>
      <c r="E283" s="25"/>
      <c r="F283" s="25"/>
      <c r="G283" s="25" t="s">
        <v>228</v>
      </c>
      <c r="H283" s="14" t="s">
        <v>28</v>
      </c>
      <c r="I283" s="28" t="str">
        <f t="shared" si="10"/>
        <v>`remark`  Varchar(500) COMMENT '备注',</v>
      </c>
    </row>
    <row r="284" spans="2:9" s="3" customFormat="1" ht="30" customHeight="1">
      <c r="B284" s="43">
        <v>8</v>
      </c>
      <c r="C284" s="14" t="s">
        <v>250</v>
      </c>
      <c r="D284" s="19" t="s">
        <v>236</v>
      </c>
      <c r="E284" s="25"/>
      <c r="F284" s="25"/>
      <c r="G284" s="25" t="s">
        <v>228</v>
      </c>
      <c r="H284" s="14" t="s">
        <v>251</v>
      </c>
      <c r="I284" s="28" t="str">
        <f t="shared" si="10"/>
        <v>`created_by_name`  Varchar(100) COMMENT '创建人名称',</v>
      </c>
    </row>
    <row r="285" spans="2:9" s="3" customFormat="1" ht="30" customHeight="1">
      <c r="B285" s="43">
        <v>8</v>
      </c>
      <c r="C285" s="14" t="s">
        <v>252</v>
      </c>
      <c r="D285" s="19" t="s">
        <v>236</v>
      </c>
      <c r="E285" s="25"/>
      <c r="F285" s="25"/>
      <c r="G285" s="25" t="s">
        <v>228</v>
      </c>
      <c r="H285" s="14" t="s">
        <v>253</v>
      </c>
      <c r="I285" s="28" t="str">
        <f t="shared" si="10"/>
        <v>`last_updated_by_name`  Varchar(100) COMMENT '更新人名称',</v>
      </c>
    </row>
    <row r="286" spans="2:9" s="3" customFormat="1" ht="30" customHeight="1">
      <c r="B286" s="13">
        <v>15</v>
      </c>
      <c r="C286" s="14" t="s">
        <v>254</v>
      </c>
      <c r="D286" s="19" t="s">
        <v>255</v>
      </c>
      <c r="E286" s="25"/>
      <c r="F286" s="25"/>
      <c r="G286" s="25" t="s">
        <v>228</v>
      </c>
      <c r="H286" s="14" t="s">
        <v>256</v>
      </c>
      <c r="I286" s="28" t="str">
        <f t="shared" si="10"/>
        <v>`creation_date`  Datetime COMMENT '创建时间',</v>
      </c>
    </row>
    <row r="287" spans="2:9" s="3" customFormat="1" ht="30" customHeight="1">
      <c r="B287" s="43">
        <v>16</v>
      </c>
      <c r="C287" s="14" t="s">
        <v>257</v>
      </c>
      <c r="D287" s="44" t="s">
        <v>222</v>
      </c>
      <c r="E287" s="25"/>
      <c r="F287" s="25"/>
      <c r="G287" s="25" t="s">
        <v>228</v>
      </c>
      <c r="H287" s="14" t="s">
        <v>258</v>
      </c>
      <c r="I287" s="28" t="str">
        <f t="shared" si="10"/>
        <v>`created_by`  bigint(20) COMMENT '创建人',</v>
      </c>
    </row>
    <row r="288" spans="2:9" s="3" customFormat="1" ht="30" customHeight="1">
      <c r="B288" s="13">
        <v>17</v>
      </c>
      <c r="C288" s="14" t="s">
        <v>259</v>
      </c>
      <c r="D288" s="19" t="s">
        <v>255</v>
      </c>
      <c r="E288" s="25"/>
      <c r="F288" s="25"/>
      <c r="G288" s="25" t="s">
        <v>228</v>
      </c>
      <c r="H288" s="14" t="s">
        <v>260</v>
      </c>
      <c r="I288" s="28" t="str">
        <f t="shared" si="10"/>
        <v>`last_update_date`  Datetime COMMENT '更新时间',</v>
      </c>
    </row>
    <row r="289" spans="2:9" s="3" customFormat="1" ht="30" customHeight="1">
      <c r="B289" s="43">
        <v>18</v>
      </c>
      <c r="C289" s="14" t="s">
        <v>261</v>
      </c>
      <c r="D289" s="44" t="s">
        <v>222</v>
      </c>
      <c r="E289" s="25"/>
      <c r="F289" s="25"/>
      <c r="G289" s="25" t="s">
        <v>228</v>
      </c>
      <c r="H289" s="14" t="s">
        <v>262</v>
      </c>
      <c r="I289" s="28" t="str">
        <f t="shared" si="10"/>
        <v>`last_updated_by`  bigint(20) COMMENT '更新人',</v>
      </c>
    </row>
    <row r="290" spans="2:9" s="3" customFormat="1" ht="30" customHeight="1">
      <c r="B290" s="13">
        <v>19</v>
      </c>
      <c r="C290" s="14" t="s">
        <v>263</v>
      </c>
      <c r="D290" s="44" t="s">
        <v>222</v>
      </c>
      <c r="E290" s="25"/>
      <c r="F290" s="25"/>
      <c r="G290" s="25" t="s">
        <v>228</v>
      </c>
      <c r="H290" s="14" t="s">
        <v>264</v>
      </c>
      <c r="I290" s="28" t="str">
        <f t="shared" si="10"/>
        <v>`last_update_login`  bigint(20) COMMENT '最后登录人',</v>
      </c>
    </row>
    <row r="291" spans="2:9" s="3" customFormat="1" ht="30" customHeight="1">
      <c r="B291" s="43">
        <v>20</v>
      </c>
      <c r="C291" s="14" t="s">
        <v>265</v>
      </c>
      <c r="D291" s="19" t="s">
        <v>241</v>
      </c>
      <c r="E291" s="25"/>
      <c r="F291" s="25">
        <v>0</v>
      </c>
      <c r="G291" s="25" t="s">
        <v>228</v>
      </c>
      <c r="H291" s="14" t="s">
        <v>266</v>
      </c>
      <c r="I291" s="28" t="str">
        <f t="shared" si="10"/>
        <v>`delete_flag`  Int(10) COMMENT '删除标志:0-否-NO;1-是-YES',</v>
      </c>
    </row>
    <row r="292" spans="2:9" s="3" customFormat="1" ht="30" customHeight="1">
      <c r="B292" s="13">
        <v>21</v>
      </c>
      <c r="C292" s="14" t="s">
        <v>267</v>
      </c>
      <c r="D292" s="19" t="s">
        <v>241</v>
      </c>
      <c r="E292" s="25"/>
      <c r="F292" s="25">
        <v>1</v>
      </c>
      <c r="G292" s="25" t="s">
        <v>228</v>
      </c>
      <c r="H292" s="14" t="s">
        <v>268</v>
      </c>
      <c r="I292" s="28" t="str">
        <f t="shared" si="10"/>
        <v>`version_num`  Int(10) COMMENT '版本号',</v>
      </c>
    </row>
    <row r="293" spans="2:9" ht="30" customHeight="1">
      <c r="B293" s="137"/>
      <c r="C293" s="138"/>
      <c r="D293" s="138"/>
      <c r="E293" s="138"/>
      <c r="F293" s="138"/>
      <c r="G293" s="138"/>
      <c r="H293" s="139"/>
      <c r="I293" s="19" t="str">
        <f>LOWER(CONCATENATE(IF(F272="Y",CONCATENATE(" Primary Key  (`",C272,"`)")," "),CONCATENATE(")ENGINE=INNODB AUTO_INCREMENT=9 DEFAULT CHARSET=utf8"," COMMENT='",MID(C268,FIND("|",C268)+1,LEN(C268)),"';")))</f>
        <v xml:space="preserve"> primary key  (`id`))engine=innodb auto_increment=9 default charset=utf8 comment='供应商文档索取表';</v>
      </c>
    </row>
    <row r="294" spans="2:9" ht="30" customHeight="1">
      <c r="B294" s="134" t="s">
        <v>269</v>
      </c>
      <c r="C294" s="14"/>
      <c r="D294" s="47"/>
      <c r="E294" s="48"/>
      <c r="F294" s="46"/>
      <c r="G294" s="46"/>
      <c r="H294" s="47"/>
      <c r="I294" s="57"/>
    </row>
    <row r="295" spans="2:9" ht="30" customHeight="1">
      <c r="B295" s="135"/>
      <c r="C295" s="14"/>
      <c r="D295" s="48"/>
      <c r="E295" s="48"/>
      <c r="F295" s="48"/>
      <c r="G295" s="48"/>
      <c r="H295" s="48"/>
      <c r="I295" s="91"/>
    </row>
    <row r="296" spans="2:9" ht="30" customHeight="1">
      <c r="B296" s="135"/>
      <c r="C296" s="14"/>
      <c r="D296" s="48"/>
      <c r="E296" s="48"/>
      <c r="F296" s="48"/>
      <c r="G296" s="48"/>
      <c r="H296" s="48"/>
      <c r="I296" s="91"/>
    </row>
    <row r="297" spans="2:9" ht="30" customHeight="1">
      <c r="B297" s="136"/>
      <c r="C297" s="14"/>
      <c r="D297" s="48"/>
      <c r="E297" s="48"/>
      <c r="F297" s="48"/>
      <c r="G297" s="48"/>
      <c r="H297" s="48"/>
      <c r="I297" s="91"/>
    </row>
    <row r="298" spans="2:9" ht="30" customHeight="1"/>
    <row r="300" spans="2:9" ht="30" customHeight="1"/>
    <row r="301" spans="2:9" s="3" customFormat="1" ht="30" customHeight="1">
      <c r="B301" s="38" t="s">
        <v>25</v>
      </c>
      <c r="C301" s="39" t="s">
        <v>402</v>
      </c>
      <c r="D301" s="40"/>
      <c r="E301" s="40"/>
      <c r="F301" s="40"/>
      <c r="G301" s="40"/>
      <c r="H301" s="40"/>
      <c r="I301" s="41" t="s">
        <v>214</v>
      </c>
    </row>
    <row r="302" spans="2:9" s="3" customFormat="1" ht="30" customHeight="1">
      <c r="B302" s="41" t="s">
        <v>23</v>
      </c>
      <c r="C302" s="42" t="s">
        <v>215</v>
      </c>
      <c r="D302" s="41" t="s">
        <v>216</v>
      </c>
      <c r="E302" s="41" t="s">
        <v>217</v>
      </c>
      <c r="F302" s="41" t="s">
        <v>218</v>
      </c>
      <c r="G302" s="41" t="s">
        <v>219</v>
      </c>
      <c r="H302" s="42" t="s">
        <v>220</v>
      </c>
      <c r="I302" s="19" t="str">
        <f>LOWER(CONCATENATE("Create Table  `",MID(C301,1,FIND("|",C301)-1),"` ("))</f>
        <v>create table  `scm_bas_demand_item` (</v>
      </c>
    </row>
    <row r="303" spans="2:9" s="2" customFormat="1" ht="30" customHeight="1">
      <c r="B303" s="13">
        <v>1</v>
      </c>
      <c r="C303" s="14" t="s">
        <v>221</v>
      </c>
      <c r="D303" s="15" t="s">
        <v>222</v>
      </c>
      <c r="E303" s="13">
        <v>0</v>
      </c>
      <c r="F303" s="13"/>
      <c r="G303" s="13" t="s">
        <v>223</v>
      </c>
      <c r="H303" s="14" t="s">
        <v>224</v>
      </c>
      <c r="I303" s="26" t="str">
        <f t="shared" ref="I303:I326" si="11">CONCATENATE("`",LOWER(PROPER(C303)),"`  ",D303,,CONCATENATE(IF(LEN(E303)&gt;0," DEFAULT ",""),IF(LEN(E303)&gt;0," '",""),E303,IF(LEN(E303)&gt;0,"'","")),IF(G303="N"," NOT NULL ",""),IF(F303="Y"," AUTO_INCREMENT ",""),IF(LEN(H303)&gt;0,CONCATENATE(" COMMENT '",H303,"'"),""),",")</f>
        <v>`tenant_p_id`  bigint(20) DEFAULT  '0' NOT NULL  COMMENT '关联组织ID，默认为0',</v>
      </c>
    </row>
    <row r="304" spans="2:9" s="33" customFormat="1" ht="30" customHeight="1">
      <c r="B304" s="43">
        <v>2</v>
      </c>
      <c r="C304" s="14" t="s">
        <v>225</v>
      </c>
      <c r="D304" s="44" t="s">
        <v>222</v>
      </c>
      <c r="E304" s="43"/>
      <c r="F304" s="43"/>
      <c r="G304" s="43" t="s">
        <v>223</v>
      </c>
      <c r="H304" s="14" t="s">
        <v>226</v>
      </c>
      <c r="I304" s="28" t="str">
        <f t="shared" si="11"/>
        <v>`tenant_id`  bigint(20) NOT NULL  COMMENT '组织ID',</v>
      </c>
    </row>
    <row r="305" spans="2:9" s="3" customFormat="1" ht="30" customHeight="1">
      <c r="B305" s="13">
        <v>3</v>
      </c>
      <c r="C305" s="14" t="s">
        <v>227</v>
      </c>
      <c r="D305" s="19" t="s">
        <v>222</v>
      </c>
      <c r="E305" s="25"/>
      <c r="F305" s="25" t="s">
        <v>228</v>
      </c>
      <c r="G305" s="25" t="s">
        <v>223</v>
      </c>
      <c r="H305" s="14" t="s">
        <v>318</v>
      </c>
      <c r="I305" s="28" t="str">
        <f t="shared" si="11"/>
        <v>`id`  bigint(20) NOT NULL  AUTO_INCREMENT  COMMENT '供应商ID',</v>
      </c>
    </row>
    <row r="306" spans="2:9" s="3" customFormat="1" ht="30" customHeight="1">
      <c r="B306" s="13">
        <v>4</v>
      </c>
      <c r="C306" s="14" t="s">
        <v>403</v>
      </c>
      <c r="D306" s="19" t="s">
        <v>222</v>
      </c>
      <c r="E306" s="25">
        <v>1</v>
      </c>
      <c r="F306" s="25"/>
      <c r="G306" s="25" t="s">
        <v>228</v>
      </c>
      <c r="H306" s="14" t="s">
        <v>404</v>
      </c>
      <c r="I306" s="28" t="str">
        <f t="shared" si="11"/>
        <v>`demand_id`  bigint(20) DEFAULT  '1' COMMENT '供应商文档索取表;来源于scm_bas_demand.id',</v>
      </c>
    </row>
    <row r="307" spans="2:9" s="3" customFormat="1" ht="30" customHeight="1">
      <c r="B307" s="43">
        <v>5</v>
      </c>
      <c r="C307" s="14" t="s">
        <v>405</v>
      </c>
      <c r="D307" s="19" t="s">
        <v>241</v>
      </c>
      <c r="E307" s="25"/>
      <c r="F307" s="25"/>
      <c r="G307" s="25" t="s">
        <v>223</v>
      </c>
      <c r="H307" s="14" t="s">
        <v>23</v>
      </c>
      <c r="I307" s="28" t="str">
        <f t="shared" si="11"/>
        <v>`demand_item_seq`  Int(10) NOT NULL  COMMENT '序号',</v>
      </c>
    </row>
    <row r="308" spans="2:9" s="3" customFormat="1" ht="30" customHeight="1">
      <c r="B308" s="13">
        <v>6</v>
      </c>
      <c r="C308" s="14" t="s">
        <v>406</v>
      </c>
      <c r="D308" s="19" t="s">
        <v>328</v>
      </c>
      <c r="E308" s="25"/>
      <c r="F308" s="25"/>
      <c r="G308" s="25" t="s">
        <v>228</v>
      </c>
      <c r="H308" s="14" t="s">
        <v>407</v>
      </c>
      <c r="I308" s="28" t="str">
        <f t="shared" si="11"/>
        <v>`demand_doc_name`  Varchar(200) COMMENT '附件名称',</v>
      </c>
    </row>
    <row r="309" spans="2:9" s="3" customFormat="1" ht="30" customHeight="1">
      <c r="B309" s="13">
        <v>6</v>
      </c>
      <c r="C309" s="14" t="s">
        <v>398</v>
      </c>
      <c r="D309" s="19" t="s">
        <v>246</v>
      </c>
      <c r="E309" s="25"/>
      <c r="F309" s="25"/>
      <c r="G309" s="25" t="s">
        <v>228</v>
      </c>
      <c r="H309" s="14" t="s">
        <v>408</v>
      </c>
      <c r="I309" s="28" t="str">
        <f t="shared" si="11"/>
        <v>`demand_stat`  Int(1) COMMENT '状态:1-待上传;2-已上传;3-待验证;4-验证退回;5- 已验证;9-作废',</v>
      </c>
    </row>
    <row r="310" spans="2:9" s="3" customFormat="1" ht="30" customHeight="1">
      <c r="B310" s="13">
        <v>7</v>
      </c>
      <c r="C310" s="14" t="s">
        <v>409</v>
      </c>
      <c r="D310" s="19" t="s">
        <v>255</v>
      </c>
      <c r="E310" s="25"/>
      <c r="F310" s="25"/>
      <c r="G310" s="25" t="s">
        <v>228</v>
      </c>
      <c r="H310" s="14" t="s">
        <v>410</v>
      </c>
      <c r="I310" s="28" t="str">
        <f t="shared" si="11"/>
        <v>`invalid_date`  Datetime COMMENT '生效日期',</v>
      </c>
    </row>
    <row r="311" spans="2:9" s="3" customFormat="1" ht="30" customHeight="1">
      <c r="B311" s="43">
        <v>8</v>
      </c>
      <c r="C311" s="14" t="s">
        <v>376</v>
      </c>
      <c r="D311" s="19" t="s">
        <v>255</v>
      </c>
      <c r="E311" s="25"/>
      <c r="F311" s="25"/>
      <c r="G311" s="25" t="s">
        <v>935</v>
      </c>
      <c r="H311" s="14" t="s">
        <v>411</v>
      </c>
      <c r="I311" s="28" t="str">
        <f t="shared" si="11"/>
        <v>`expire_date`  Datetime COMMENT '失效日期',</v>
      </c>
    </row>
    <row r="312" spans="2:9" s="3" customFormat="1" ht="30" customHeight="1">
      <c r="B312" s="13">
        <v>9</v>
      </c>
      <c r="C312" s="14" t="s">
        <v>412</v>
      </c>
      <c r="D312" s="19" t="s">
        <v>246</v>
      </c>
      <c r="E312" s="25"/>
      <c r="F312" s="25"/>
      <c r="G312" s="25" t="s">
        <v>228</v>
      </c>
      <c r="H312" s="14" t="s">
        <v>413</v>
      </c>
      <c r="I312" s="28" t="str">
        <f t="shared" si="11"/>
        <v>`demand_item_flag`  Int(1) COMMENT '控制类型;1-有效期控制;2-长期有效;9-不适用',</v>
      </c>
    </row>
    <row r="313" spans="2:9" s="3" customFormat="1" ht="30" customHeight="1">
      <c r="B313" s="13">
        <v>10</v>
      </c>
      <c r="C313" s="14" t="s">
        <v>414</v>
      </c>
      <c r="D313" s="19" t="s">
        <v>246</v>
      </c>
      <c r="E313" s="25">
        <v>1</v>
      </c>
      <c r="F313" s="25"/>
      <c r="G313" s="25" t="s">
        <v>228</v>
      </c>
      <c r="H313" s="14" t="s">
        <v>415</v>
      </c>
      <c r="I313" s="28" t="str">
        <f t="shared" si="11"/>
        <v>`expire_type`  Int(1) DEFAULT  '1' COMMENT '失效预警;0-否-NO;1-是-YES',</v>
      </c>
    </row>
    <row r="314" spans="2:9" s="3" customFormat="1" ht="46.8">
      <c r="B314" s="43">
        <v>11</v>
      </c>
      <c r="C314" s="14" t="s">
        <v>399</v>
      </c>
      <c r="D314" s="19" t="s">
        <v>231</v>
      </c>
      <c r="E314" s="25" t="s">
        <v>400</v>
      </c>
      <c r="F314" s="25"/>
      <c r="G314" s="25" t="s">
        <v>228</v>
      </c>
      <c r="H314" s="92" t="s">
        <v>416</v>
      </c>
      <c r="I314" s="28" t="str">
        <f t="shared" si="11"/>
        <v>`doc_type`  Varchar(50) DEFAULT  '[]' COMMENT '多选-来源于文档类别表:scm_bas_demand_type.id
文档类型;1-营业证件;2-企业资质认证;3-产品认证;4-业务文档
5-合同文档;6-其它',</v>
      </c>
    </row>
    <row r="315" spans="2:9" s="3" customFormat="1" ht="30" customHeight="1">
      <c r="B315" s="13">
        <v>12</v>
      </c>
      <c r="C315" s="14" t="s">
        <v>417</v>
      </c>
      <c r="D315" s="19" t="s">
        <v>246</v>
      </c>
      <c r="E315" s="25"/>
      <c r="F315" s="25"/>
      <c r="G315" s="25" t="s">
        <v>228</v>
      </c>
      <c r="H315" s="14" t="s">
        <v>418</v>
      </c>
      <c r="I315" s="28" t="str">
        <f t="shared" si="11"/>
        <v>`invalid_stat`  Int(1) COMMENT '生效状态;1-生效中;2-已失效',</v>
      </c>
    </row>
    <row r="316" spans="2:9" s="2" customFormat="1" ht="30" customHeight="1">
      <c r="B316" s="13">
        <v>13</v>
      </c>
      <c r="C316" s="14" t="s">
        <v>419</v>
      </c>
      <c r="D316" s="19" t="s">
        <v>246</v>
      </c>
      <c r="E316" s="13"/>
      <c r="F316" s="13"/>
      <c r="G316" s="13" t="s">
        <v>223</v>
      </c>
      <c r="H316" s="30" t="s">
        <v>420</v>
      </c>
      <c r="I316" s="26" t="str">
        <f t="shared" si="11"/>
        <v>`soure_type`  Int(1) NOT NULL  COMMENT '关联单据类型;1-采购订单;2-销售订单;3-发货单;4-收货单;5-退货单;6-对账单;7-费用单',</v>
      </c>
    </row>
    <row r="317" spans="2:9" s="3" customFormat="1" ht="30" customHeight="1">
      <c r="B317" s="43">
        <v>14</v>
      </c>
      <c r="C317" s="14" t="s">
        <v>421</v>
      </c>
      <c r="D317" s="19" t="s">
        <v>222</v>
      </c>
      <c r="E317" s="25"/>
      <c r="F317" s="25"/>
      <c r="G317" s="25" t="s">
        <v>223</v>
      </c>
      <c r="H317" s="14" t="s">
        <v>422</v>
      </c>
      <c r="I317" s="28" t="str">
        <f t="shared" si="11"/>
        <v>`soure_head_id`  bigint(20) NOT NULL  COMMENT '来源单主ID',</v>
      </c>
    </row>
    <row r="318" spans="2:9" s="3" customFormat="1" ht="30" customHeight="1">
      <c r="B318" s="13">
        <v>15</v>
      </c>
      <c r="C318" s="14" t="s">
        <v>254</v>
      </c>
      <c r="D318" s="19" t="s">
        <v>255</v>
      </c>
      <c r="E318" s="25"/>
      <c r="F318" s="25"/>
      <c r="G318" s="25" t="s">
        <v>228</v>
      </c>
      <c r="H318" s="14" t="s">
        <v>256</v>
      </c>
      <c r="I318" s="28" t="str">
        <f t="shared" si="11"/>
        <v>`creation_date`  Datetime COMMENT '创建时间',</v>
      </c>
    </row>
    <row r="319" spans="2:9" s="3" customFormat="1" ht="30" customHeight="1">
      <c r="B319" s="13">
        <v>16</v>
      </c>
      <c r="C319" s="14" t="s">
        <v>250</v>
      </c>
      <c r="D319" s="19" t="s">
        <v>236</v>
      </c>
      <c r="E319" s="25"/>
      <c r="F319" s="25"/>
      <c r="G319" s="25" t="s">
        <v>228</v>
      </c>
      <c r="H319" s="14" t="s">
        <v>251</v>
      </c>
      <c r="I319" s="28" t="str">
        <f t="shared" si="11"/>
        <v>`created_by_name`  Varchar(100) COMMENT '创建人名称',</v>
      </c>
    </row>
    <row r="320" spans="2:9" s="3" customFormat="1" ht="30" customHeight="1">
      <c r="B320" s="43">
        <v>17</v>
      </c>
      <c r="C320" s="14" t="s">
        <v>252</v>
      </c>
      <c r="D320" s="19" t="s">
        <v>236</v>
      </c>
      <c r="E320" s="25"/>
      <c r="F320" s="25"/>
      <c r="G320" s="25" t="s">
        <v>228</v>
      </c>
      <c r="H320" s="14" t="s">
        <v>253</v>
      </c>
      <c r="I320" s="28" t="str">
        <f t="shared" si="11"/>
        <v>`last_updated_by_name`  Varchar(100) COMMENT '更新人名称',</v>
      </c>
    </row>
    <row r="321" spans="2:9" s="3" customFormat="1" ht="30" customHeight="1">
      <c r="B321" s="13">
        <v>18</v>
      </c>
      <c r="C321" s="14" t="s">
        <v>257</v>
      </c>
      <c r="D321" s="44" t="s">
        <v>222</v>
      </c>
      <c r="E321" s="25"/>
      <c r="F321" s="25"/>
      <c r="G321" s="25" t="s">
        <v>228</v>
      </c>
      <c r="H321" s="14" t="s">
        <v>258</v>
      </c>
      <c r="I321" s="28" t="str">
        <f t="shared" si="11"/>
        <v>`created_by`  bigint(20) COMMENT '创建人',</v>
      </c>
    </row>
    <row r="322" spans="2:9" s="3" customFormat="1" ht="30" customHeight="1">
      <c r="B322" s="13">
        <v>19</v>
      </c>
      <c r="C322" s="14" t="s">
        <v>259</v>
      </c>
      <c r="D322" s="19" t="s">
        <v>255</v>
      </c>
      <c r="E322" s="25"/>
      <c r="F322" s="25"/>
      <c r="G322" s="25" t="s">
        <v>228</v>
      </c>
      <c r="H322" s="14" t="s">
        <v>260</v>
      </c>
      <c r="I322" s="28" t="str">
        <f t="shared" si="11"/>
        <v>`last_update_date`  Datetime COMMENT '更新时间',</v>
      </c>
    </row>
    <row r="323" spans="2:9" s="3" customFormat="1" ht="30" customHeight="1">
      <c r="B323" s="43">
        <v>20</v>
      </c>
      <c r="C323" s="14" t="s">
        <v>261</v>
      </c>
      <c r="D323" s="44" t="s">
        <v>222</v>
      </c>
      <c r="E323" s="25"/>
      <c r="F323" s="25"/>
      <c r="G323" s="25" t="s">
        <v>228</v>
      </c>
      <c r="H323" s="14" t="s">
        <v>262</v>
      </c>
      <c r="I323" s="28" t="str">
        <f t="shared" si="11"/>
        <v>`last_updated_by`  bigint(20) COMMENT '更新人',</v>
      </c>
    </row>
    <row r="324" spans="2:9" s="3" customFormat="1" ht="30" customHeight="1">
      <c r="B324" s="13">
        <v>21</v>
      </c>
      <c r="C324" s="14" t="s">
        <v>263</v>
      </c>
      <c r="D324" s="44" t="s">
        <v>222</v>
      </c>
      <c r="E324" s="25"/>
      <c r="F324" s="25"/>
      <c r="G324" s="25" t="s">
        <v>228</v>
      </c>
      <c r="H324" s="14" t="s">
        <v>264</v>
      </c>
      <c r="I324" s="28" t="str">
        <f t="shared" si="11"/>
        <v>`last_update_login`  bigint(20) COMMENT '最后登录人',</v>
      </c>
    </row>
    <row r="325" spans="2:9" s="3" customFormat="1" ht="30" customHeight="1">
      <c r="B325" s="13">
        <v>22</v>
      </c>
      <c r="C325" s="14" t="s">
        <v>265</v>
      </c>
      <c r="D325" s="19" t="s">
        <v>241</v>
      </c>
      <c r="E325" s="25"/>
      <c r="F325" s="25">
        <v>0</v>
      </c>
      <c r="G325" s="25" t="s">
        <v>228</v>
      </c>
      <c r="H325" s="14" t="s">
        <v>266</v>
      </c>
      <c r="I325" s="28" t="str">
        <f t="shared" si="11"/>
        <v>`delete_flag`  Int(10) COMMENT '删除标志:0-否-NO;1-是-YES',</v>
      </c>
    </row>
    <row r="326" spans="2:9" s="3" customFormat="1" ht="30" customHeight="1">
      <c r="B326" s="43">
        <v>23</v>
      </c>
      <c r="C326" s="14" t="s">
        <v>267</v>
      </c>
      <c r="D326" s="19" t="s">
        <v>241</v>
      </c>
      <c r="E326" s="25"/>
      <c r="F326" s="25">
        <v>1</v>
      </c>
      <c r="G326" s="25" t="s">
        <v>228</v>
      </c>
      <c r="H326" s="14" t="s">
        <v>268</v>
      </c>
      <c r="I326" s="28" t="str">
        <f t="shared" si="11"/>
        <v>`version_num`  Int(10) COMMENT '版本号',</v>
      </c>
    </row>
    <row r="327" spans="2:9" ht="30" customHeight="1">
      <c r="B327" s="137"/>
      <c r="C327" s="138"/>
      <c r="D327" s="138"/>
      <c r="E327" s="138"/>
      <c r="F327" s="138"/>
      <c r="G327" s="138"/>
      <c r="H327" s="139"/>
      <c r="I327" s="19" t="str">
        <f>LOWER(CONCATENATE(IF(F305="Y",CONCATENATE(" Primary Key  (`",C305,"`)")," "),CONCATENATE(")ENGINE=INNODB AUTO_INCREMENT=9 DEFAULT CHARSET=utf8"," COMMENT='",MID(C301,FIND("|",C301)+1,LEN(C301)),"';")))</f>
        <v xml:space="preserve"> primary key  (`id`))engine=innodb auto_increment=9 default charset=utf8 comment='供应商文档索取附件表';</v>
      </c>
    </row>
    <row r="328" spans="2:9" ht="30" customHeight="1">
      <c r="B328" s="134" t="s">
        <v>269</v>
      </c>
      <c r="C328" s="14"/>
      <c r="D328" s="47"/>
      <c r="E328" s="48"/>
      <c r="F328" s="46"/>
      <c r="G328" s="46"/>
      <c r="H328" s="47"/>
      <c r="I328" s="57"/>
    </row>
    <row r="329" spans="2:9" ht="30" customHeight="1">
      <c r="B329" s="135"/>
      <c r="C329" s="14"/>
      <c r="D329" s="48"/>
      <c r="E329" s="48"/>
      <c r="F329" s="48"/>
      <c r="G329" s="48"/>
      <c r="H329" s="48"/>
      <c r="I329" s="91"/>
    </row>
    <row r="330" spans="2:9" ht="30" customHeight="1">
      <c r="B330" s="135"/>
      <c r="C330" s="14"/>
      <c r="D330" s="48"/>
      <c r="E330" s="48"/>
      <c r="F330" s="48"/>
      <c r="G330" s="48"/>
      <c r="H330" s="48"/>
      <c r="I330" s="91"/>
    </row>
    <row r="331" spans="2:9" ht="30" customHeight="1">
      <c r="B331" s="136"/>
      <c r="C331" s="14"/>
      <c r="D331" s="48"/>
      <c r="E331" s="48"/>
      <c r="F331" s="48"/>
      <c r="G331" s="48"/>
      <c r="H331" s="48"/>
      <c r="I331" s="91"/>
    </row>
    <row r="332" spans="2:9" ht="30" customHeight="1"/>
    <row r="333" spans="2:9" ht="30" customHeight="1"/>
    <row r="334" spans="2:9" s="3" customFormat="1" ht="30" customHeight="1">
      <c r="B334" s="38" t="s">
        <v>25</v>
      </c>
      <c r="C334" s="39" t="s">
        <v>423</v>
      </c>
      <c r="D334" s="40"/>
      <c r="E334" s="40"/>
      <c r="F334" s="40"/>
      <c r="G334" s="40"/>
      <c r="H334" s="40"/>
      <c r="I334" s="41" t="s">
        <v>214</v>
      </c>
    </row>
    <row r="335" spans="2:9" s="3" customFormat="1" ht="30" customHeight="1">
      <c r="B335" s="41" t="s">
        <v>23</v>
      </c>
      <c r="C335" s="42" t="s">
        <v>215</v>
      </c>
      <c r="D335" s="41" t="s">
        <v>216</v>
      </c>
      <c r="E335" s="41" t="s">
        <v>217</v>
      </c>
      <c r="F335" s="41" t="s">
        <v>218</v>
      </c>
      <c r="G335" s="41" t="s">
        <v>219</v>
      </c>
      <c r="H335" s="42" t="s">
        <v>220</v>
      </c>
      <c r="I335" s="19" t="str">
        <f>LOWER(CONCATENATE("Create Table  `",MID(C334,1,FIND("|",C334)-1),"` ("))</f>
        <v>create table  `scm_bas_demand_item_type` (</v>
      </c>
    </row>
    <row r="336" spans="2:9" s="2" customFormat="1" ht="30" customHeight="1">
      <c r="B336" s="13">
        <v>1</v>
      </c>
      <c r="C336" s="14" t="s">
        <v>221</v>
      </c>
      <c r="D336" s="15" t="s">
        <v>222</v>
      </c>
      <c r="E336" s="13">
        <v>0</v>
      </c>
      <c r="F336" s="13"/>
      <c r="G336" s="13" t="s">
        <v>223</v>
      </c>
      <c r="H336" s="14" t="s">
        <v>224</v>
      </c>
      <c r="I336" s="26" t="str">
        <f t="shared" ref="I336:I341" si="12">CONCATENATE("`",LOWER(PROPER(C336)),"`  ",D336,,CONCATENATE(IF(LEN(E336)&gt;0," DEFAULT ",""),IF(LEN(E336)&gt;0," '",""),E336,IF(LEN(E336)&gt;0,"'","")),IF(G336="N"," NOT NULL ",""),IF(F336="Y"," AUTO_INCREMENT ",""),IF(LEN(H336)&gt;0,CONCATENATE(" COMMENT '",H336,"'"),""),",")</f>
        <v>`tenant_p_id`  bigint(20) DEFAULT  '0' NOT NULL  COMMENT '关联组织ID，默认为0',</v>
      </c>
    </row>
    <row r="337" spans="2:9" s="33" customFormat="1" ht="30" customHeight="1">
      <c r="B337" s="43">
        <v>2</v>
      </c>
      <c r="C337" s="14" t="s">
        <v>225</v>
      </c>
      <c r="D337" s="44" t="s">
        <v>222</v>
      </c>
      <c r="E337" s="43"/>
      <c r="F337" s="43"/>
      <c r="G337" s="43" t="s">
        <v>223</v>
      </c>
      <c r="H337" s="14" t="s">
        <v>226</v>
      </c>
      <c r="I337" s="28" t="str">
        <f t="shared" si="12"/>
        <v>`tenant_id`  bigint(20) NOT NULL  COMMENT '组织ID',</v>
      </c>
    </row>
    <row r="338" spans="2:9" s="3" customFormat="1" ht="30" customHeight="1">
      <c r="B338" s="13">
        <v>3</v>
      </c>
      <c r="C338" s="14" t="s">
        <v>227</v>
      </c>
      <c r="D338" s="19" t="s">
        <v>222</v>
      </c>
      <c r="E338" s="25"/>
      <c r="F338" s="25" t="s">
        <v>228</v>
      </c>
      <c r="G338" s="43" t="s">
        <v>223</v>
      </c>
      <c r="H338" s="14" t="s">
        <v>318</v>
      </c>
      <c r="I338" s="28" t="str">
        <f t="shared" si="12"/>
        <v>`id`  bigint(20) NOT NULL  AUTO_INCREMENT  COMMENT '供应商ID',</v>
      </c>
    </row>
    <row r="339" spans="2:9" s="3" customFormat="1" ht="30" customHeight="1">
      <c r="B339" s="43">
        <v>4</v>
      </c>
      <c r="C339" s="14" t="s">
        <v>424</v>
      </c>
      <c r="D339" s="19" t="s">
        <v>222</v>
      </c>
      <c r="E339" s="25"/>
      <c r="F339" s="25"/>
      <c r="G339" s="43" t="s">
        <v>223</v>
      </c>
      <c r="H339" s="14" t="s">
        <v>425</v>
      </c>
      <c r="I339" s="28" t="str">
        <f t="shared" ref="I339" si="13">CONCATENATE("`",LOWER(PROPER(C339)),"`  ",D339,,CONCATENATE(IF(LEN(E339)&gt;0," DEFAULT ",""),IF(LEN(E339)&gt;0," '",""),E339,IF(LEN(E339)&gt;0,"'","")),IF(G339="N"," NOT NULL ",""),IF(F339="Y"," AUTO_INCREMENT ",""),IF(LEN(H339)&gt;0,CONCATENATE(" COMMENT '",H339,"'"),""),",")</f>
        <v>`demand_item_id`  bigint(20) NOT NULL  COMMENT '供应商文档索取表;来源于scm_bas_demand_item.id',</v>
      </c>
    </row>
    <row r="340" spans="2:9" s="3" customFormat="1" ht="30" customHeight="1">
      <c r="B340" s="13">
        <v>5</v>
      </c>
      <c r="C340" s="14" t="s">
        <v>403</v>
      </c>
      <c r="D340" s="19" t="s">
        <v>222</v>
      </c>
      <c r="E340" s="25"/>
      <c r="F340" s="25"/>
      <c r="G340" s="43" t="s">
        <v>223</v>
      </c>
      <c r="H340" s="14" t="s">
        <v>404</v>
      </c>
      <c r="I340" s="28" t="str">
        <f t="shared" si="12"/>
        <v>`demand_id`  bigint(20) NOT NULL  COMMENT '供应商文档索取表;来源于scm_bas_demand.id',</v>
      </c>
    </row>
    <row r="341" spans="2:9" s="3" customFormat="1" ht="30" customHeight="1">
      <c r="B341" s="43">
        <v>6</v>
      </c>
      <c r="C341" s="14" t="s">
        <v>426</v>
      </c>
      <c r="D341" s="19" t="s">
        <v>222</v>
      </c>
      <c r="E341" s="25"/>
      <c r="F341" s="25"/>
      <c r="G341" s="43" t="s">
        <v>223</v>
      </c>
      <c r="H341" s="93" t="s">
        <v>427</v>
      </c>
      <c r="I341" s="28" t="str">
        <f t="shared" si="12"/>
        <v>`demand_type_id`  bigint(20) NOT NULL  COMMENT '来源于文档类别表:scm_bas_demand_type.id
文档类型;1-营业证件;2-企业资质认证;3-产品认证;4-业务文档
5-合同文档;6-其它',</v>
      </c>
    </row>
    <row r="342" spans="2:9" s="3" customFormat="1" ht="30" customHeight="1">
      <c r="B342" s="13">
        <v>7</v>
      </c>
      <c r="C342" s="14" t="s">
        <v>254</v>
      </c>
      <c r="D342" s="19" t="s">
        <v>255</v>
      </c>
      <c r="E342" s="25"/>
      <c r="F342" s="25"/>
      <c r="G342" s="25" t="s">
        <v>228</v>
      </c>
      <c r="H342" s="14" t="s">
        <v>256</v>
      </c>
      <c r="I342" s="28" t="str">
        <f t="shared" ref="I342:I350" si="14">CONCATENATE("`",LOWER(PROPER(C342)),"`  ",D342,,CONCATENATE(IF(LEN(E342)&gt;0," DEFAULT ",""),IF(LEN(E342)&gt;0," '",""),E342,IF(LEN(E342)&gt;0,"'","")),IF(G342="N"," NOT NULL ",""),IF(F342="Y"," AUTO_INCREMENT ",""),IF(LEN(H342)&gt;0,CONCATENATE(" COMMENT '",H342,"'"),""),",")</f>
        <v>`creation_date`  Datetime COMMENT '创建时间',</v>
      </c>
    </row>
    <row r="343" spans="2:9" s="3" customFormat="1" ht="30" customHeight="1">
      <c r="B343" s="43">
        <v>8</v>
      </c>
      <c r="C343" s="14" t="s">
        <v>250</v>
      </c>
      <c r="D343" s="19" t="s">
        <v>236</v>
      </c>
      <c r="E343" s="25"/>
      <c r="F343" s="25"/>
      <c r="G343" s="25" t="s">
        <v>228</v>
      </c>
      <c r="H343" s="14" t="s">
        <v>251</v>
      </c>
      <c r="I343" s="28" t="str">
        <f t="shared" si="14"/>
        <v>`created_by_name`  Varchar(100) COMMENT '创建人名称',</v>
      </c>
    </row>
    <row r="344" spans="2:9" s="3" customFormat="1" ht="30" customHeight="1">
      <c r="B344" s="13">
        <v>9</v>
      </c>
      <c r="C344" s="14" t="s">
        <v>252</v>
      </c>
      <c r="D344" s="19" t="s">
        <v>236</v>
      </c>
      <c r="E344" s="25"/>
      <c r="F344" s="25"/>
      <c r="G344" s="25" t="s">
        <v>228</v>
      </c>
      <c r="H344" s="14" t="s">
        <v>253</v>
      </c>
      <c r="I344" s="28" t="str">
        <f t="shared" si="14"/>
        <v>`last_updated_by_name`  Varchar(100) COMMENT '更新人名称',</v>
      </c>
    </row>
    <row r="345" spans="2:9" s="3" customFormat="1" ht="30" customHeight="1">
      <c r="B345" s="43">
        <v>10</v>
      </c>
      <c r="C345" s="14" t="s">
        <v>257</v>
      </c>
      <c r="D345" s="44" t="s">
        <v>222</v>
      </c>
      <c r="E345" s="25"/>
      <c r="F345" s="25"/>
      <c r="G345" s="25" t="s">
        <v>228</v>
      </c>
      <c r="H345" s="14" t="s">
        <v>258</v>
      </c>
      <c r="I345" s="28" t="str">
        <f t="shared" si="14"/>
        <v>`created_by`  bigint(20) COMMENT '创建人',</v>
      </c>
    </row>
    <row r="346" spans="2:9" s="3" customFormat="1" ht="30" customHeight="1">
      <c r="B346" s="13">
        <v>11</v>
      </c>
      <c r="C346" s="14" t="s">
        <v>259</v>
      </c>
      <c r="D346" s="19" t="s">
        <v>255</v>
      </c>
      <c r="E346" s="25"/>
      <c r="F346" s="25"/>
      <c r="G346" s="25" t="s">
        <v>228</v>
      </c>
      <c r="H346" s="14" t="s">
        <v>260</v>
      </c>
      <c r="I346" s="28" t="str">
        <f t="shared" si="14"/>
        <v>`last_update_date`  Datetime COMMENT '更新时间',</v>
      </c>
    </row>
    <row r="347" spans="2:9" s="3" customFormat="1" ht="30" customHeight="1">
      <c r="B347" s="43">
        <v>12</v>
      </c>
      <c r="C347" s="14" t="s">
        <v>261</v>
      </c>
      <c r="D347" s="44" t="s">
        <v>222</v>
      </c>
      <c r="E347" s="25"/>
      <c r="F347" s="25"/>
      <c r="G347" s="25" t="s">
        <v>228</v>
      </c>
      <c r="H347" s="14" t="s">
        <v>262</v>
      </c>
      <c r="I347" s="28" t="str">
        <f t="shared" si="14"/>
        <v>`last_updated_by`  bigint(20) COMMENT '更新人',</v>
      </c>
    </row>
    <row r="348" spans="2:9" s="3" customFormat="1" ht="30" customHeight="1">
      <c r="B348" s="13">
        <v>13</v>
      </c>
      <c r="C348" s="14" t="s">
        <v>263</v>
      </c>
      <c r="D348" s="44" t="s">
        <v>222</v>
      </c>
      <c r="E348" s="25"/>
      <c r="F348" s="25"/>
      <c r="G348" s="25" t="s">
        <v>228</v>
      </c>
      <c r="H348" s="14" t="s">
        <v>264</v>
      </c>
      <c r="I348" s="28" t="str">
        <f t="shared" si="14"/>
        <v>`last_update_login`  bigint(20) COMMENT '最后登录人',</v>
      </c>
    </row>
    <row r="349" spans="2:9" s="3" customFormat="1" ht="30" customHeight="1">
      <c r="B349" s="43">
        <v>14</v>
      </c>
      <c r="C349" s="14" t="s">
        <v>265</v>
      </c>
      <c r="D349" s="19" t="s">
        <v>241</v>
      </c>
      <c r="E349" s="25"/>
      <c r="F349" s="25">
        <v>0</v>
      </c>
      <c r="G349" s="25" t="s">
        <v>228</v>
      </c>
      <c r="H349" s="14" t="s">
        <v>266</v>
      </c>
      <c r="I349" s="28" t="str">
        <f t="shared" si="14"/>
        <v>`delete_flag`  Int(10) COMMENT '删除标志:0-否-NO;1-是-YES',</v>
      </c>
    </row>
    <row r="350" spans="2:9" s="3" customFormat="1" ht="30" customHeight="1">
      <c r="B350" s="13">
        <v>15</v>
      </c>
      <c r="C350" s="14" t="s">
        <v>267</v>
      </c>
      <c r="D350" s="19" t="s">
        <v>241</v>
      </c>
      <c r="E350" s="25"/>
      <c r="F350" s="25">
        <v>1</v>
      </c>
      <c r="G350" s="25" t="s">
        <v>228</v>
      </c>
      <c r="H350" s="14" t="s">
        <v>268</v>
      </c>
      <c r="I350" s="28" t="str">
        <f t="shared" si="14"/>
        <v>`version_num`  Int(10) COMMENT '版本号',</v>
      </c>
    </row>
    <row r="351" spans="2:9" ht="30" customHeight="1">
      <c r="B351" s="137"/>
      <c r="C351" s="138"/>
      <c r="D351" s="138"/>
      <c r="E351" s="138"/>
      <c r="F351" s="138"/>
      <c r="G351" s="138"/>
      <c r="H351" s="139"/>
      <c r="I351" s="19" t="str">
        <f>LOWER(CONCATENATE(IF(F338="Y",CONCATENATE(" Primary Key  (`",C338,"`)")," "),CONCATENATE(")ENGINE=INNODB AUTO_INCREMENT=9 DEFAULT CHARSET=utf8"," COMMENT='",MID(C334,FIND("|",C334)+1,LEN(C334)),"';")))</f>
        <v xml:space="preserve"> primary key  (`id`))engine=innodb auto_increment=9 default charset=utf8 comment='供应商文档索取附件类型表';</v>
      </c>
    </row>
    <row r="352" spans="2:9" ht="30" customHeight="1">
      <c r="B352" s="134" t="s">
        <v>269</v>
      </c>
      <c r="C352" s="14"/>
      <c r="D352" s="47"/>
      <c r="E352" s="48"/>
      <c r="F352" s="46"/>
      <c r="G352" s="46"/>
      <c r="H352" s="47"/>
      <c r="I352" s="57"/>
    </row>
    <row r="353" spans="2:9" ht="30" customHeight="1">
      <c r="B353" s="135"/>
      <c r="C353" s="14"/>
      <c r="D353" s="48"/>
      <c r="E353" s="48"/>
      <c r="F353" s="48"/>
      <c r="G353" s="48"/>
      <c r="H353" s="48"/>
      <c r="I353" s="91"/>
    </row>
    <row r="354" spans="2:9" ht="30" customHeight="1">
      <c r="B354" s="135"/>
      <c r="C354" s="14"/>
      <c r="D354" s="48"/>
      <c r="E354" s="48"/>
      <c r="F354" s="48"/>
      <c r="G354" s="48"/>
      <c r="H354" s="48"/>
      <c r="I354" s="91"/>
    </row>
    <row r="355" spans="2:9" ht="30" customHeight="1">
      <c r="B355" s="136"/>
      <c r="C355" s="14"/>
      <c r="D355" s="48"/>
      <c r="E355" s="48"/>
      <c r="F355" s="48"/>
      <c r="G355" s="48"/>
      <c r="H355" s="48"/>
      <c r="I355" s="91"/>
    </row>
    <row r="356" spans="2:9" ht="30" customHeight="1"/>
    <row r="357" spans="2:9" s="3" customFormat="1" ht="30" customHeight="1">
      <c r="B357" s="38" t="s">
        <v>25</v>
      </c>
      <c r="C357" s="39" t="s">
        <v>428</v>
      </c>
      <c r="D357" s="40"/>
      <c r="E357" s="40"/>
      <c r="F357" s="40"/>
      <c r="G357" s="40"/>
      <c r="H357" s="40"/>
      <c r="I357" s="41" t="s">
        <v>214</v>
      </c>
    </row>
    <row r="358" spans="2:9" s="3" customFormat="1" ht="30" customHeight="1">
      <c r="B358" s="41" t="s">
        <v>23</v>
      </c>
      <c r="C358" s="42" t="s">
        <v>215</v>
      </c>
      <c r="D358" s="41" t="s">
        <v>216</v>
      </c>
      <c r="E358" s="41" t="s">
        <v>217</v>
      </c>
      <c r="F358" s="41" t="s">
        <v>218</v>
      </c>
      <c r="G358" s="41" t="s">
        <v>219</v>
      </c>
      <c r="H358" s="42" t="s">
        <v>220</v>
      </c>
      <c r="I358" s="19" t="str">
        <f>LOWER(CONCATENATE("Create Table  `",MID(C357,1,FIND("|",C357)-1),"` ("))</f>
        <v>create table  `scm_bas_demand_type` (</v>
      </c>
    </row>
    <row r="359" spans="2:9" s="2" customFormat="1" ht="30" customHeight="1">
      <c r="B359" s="13">
        <v>1</v>
      </c>
      <c r="C359" s="14" t="s">
        <v>221</v>
      </c>
      <c r="D359" s="15" t="s">
        <v>222</v>
      </c>
      <c r="E359" s="13">
        <v>0</v>
      </c>
      <c r="F359" s="13"/>
      <c r="G359" s="13" t="s">
        <v>223</v>
      </c>
      <c r="H359" s="14" t="s">
        <v>224</v>
      </c>
      <c r="I359" s="26" t="str">
        <f t="shared" ref="I359:I375" si="15">CONCATENATE("`",LOWER(PROPER(C359)),"`  ",D359,,CONCATENATE(IF(LEN(E359)&gt;0," DEFAULT ",""),IF(LEN(E359)&gt;0," '",""),E359,IF(LEN(E359)&gt;0,"'","")),IF(G359="N"," NOT NULL ",""),IF(F359="Y"," AUTO_INCREMENT ",""),IF(LEN(H359)&gt;0,CONCATENATE(" COMMENT '",H359,"'"),""),",")</f>
        <v>`tenant_p_id`  bigint(20) DEFAULT  '0' NOT NULL  COMMENT '关联组织ID，默认为0',</v>
      </c>
    </row>
    <row r="360" spans="2:9" s="33" customFormat="1" ht="30" customHeight="1">
      <c r="B360" s="43">
        <v>2</v>
      </c>
      <c r="C360" s="14" t="s">
        <v>225</v>
      </c>
      <c r="D360" s="44" t="s">
        <v>222</v>
      </c>
      <c r="E360" s="43"/>
      <c r="F360" s="43"/>
      <c r="G360" s="43" t="s">
        <v>223</v>
      </c>
      <c r="H360" s="14" t="s">
        <v>226</v>
      </c>
      <c r="I360" s="28" t="str">
        <f t="shared" si="15"/>
        <v>`tenant_id`  bigint(20) NOT NULL  COMMENT '组织ID',</v>
      </c>
    </row>
    <row r="361" spans="2:9" s="3" customFormat="1" ht="30" customHeight="1">
      <c r="B361" s="13">
        <v>3</v>
      </c>
      <c r="C361" s="14" t="s">
        <v>227</v>
      </c>
      <c r="D361" s="19" t="s">
        <v>222</v>
      </c>
      <c r="E361" s="25"/>
      <c r="F361" s="25" t="s">
        <v>228</v>
      </c>
      <c r="G361" s="25" t="s">
        <v>223</v>
      </c>
      <c r="H361" s="14" t="s">
        <v>429</v>
      </c>
      <c r="I361" s="28" t="str">
        <f t="shared" si="15"/>
        <v>`id`  bigint(20) NOT NULL  AUTO_INCREMENT  COMMENT '文档类别ID',</v>
      </c>
    </row>
    <row r="362" spans="2:9" s="3" customFormat="1" ht="30" customHeight="1">
      <c r="B362" s="43">
        <v>4</v>
      </c>
      <c r="C362" s="14" t="s">
        <v>430</v>
      </c>
      <c r="D362" s="19" t="s">
        <v>222</v>
      </c>
      <c r="E362" s="25"/>
      <c r="F362" s="25" t="s">
        <v>228</v>
      </c>
      <c r="G362" s="25" t="s">
        <v>223</v>
      </c>
      <c r="H362" s="14" t="s">
        <v>431</v>
      </c>
      <c r="I362" s="28" t="str">
        <f t="shared" si="15"/>
        <v>`p_id`  bigint(20) NOT NULL  AUTO_INCREMENT  COMMENT '父类别ID',</v>
      </c>
    </row>
    <row r="363" spans="2:9" s="3" customFormat="1" ht="30" customHeight="1">
      <c r="B363" s="13">
        <v>5</v>
      </c>
      <c r="C363" s="14" t="s">
        <v>432</v>
      </c>
      <c r="D363" s="19" t="s">
        <v>246</v>
      </c>
      <c r="E363" s="25">
        <v>1</v>
      </c>
      <c r="F363" s="25" t="s">
        <v>228</v>
      </c>
      <c r="G363" s="25" t="s">
        <v>223</v>
      </c>
      <c r="H363" s="14" t="s">
        <v>433</v>
      </c>
      <c r="I363" s="28" t="str">
        <f t="shared" si="15"/>
        <v>`demand_flag`  Int(1) DEFAULT  '1' NOT NULL  AUTO_INCREMENT  COMMENT '0-不适用;1-有效期管控;2-长期有效',</v>
      </c>
    </row>
    <row r="364" spans="2:9" s="3" customFormat="1" ht="30" customHeight="1">
      <c r="B364" s="43">
        <v>6</v>
      </c>
      <c r="C364" s="14" t="s">
        <v>434</v>
      </c>
      <c r="D364" s="19" t="s">
        <v>231</v>
      </c>
      <c r="E364" s="25"/>
      <c r="F364" s="25"/>
      <c r="G364" s="25" t="s">
        <v>223</v>
      </c>
      <c r="H364" s="14" t="s">
        <v>435</v>
      </c>
      <c r="I364" s="28" t="str">
        <f t="shared" si="15"/>
        <v>`demand_type_name`  Varchar(50) NOT NULL  COMMENT '文档类别名称',</v>
      </c>
    </row>
    <row r="365" spans="2:9" s="3" customFormat="1" ht="30" customHeight="1">
      <c r="B365" s="13">
        <v>7</v>
      </c>
      <c r="C365" s="14" t="s">
        <v>245</v>
      </c>
      <c r="D365" s="19" t="s">
        <v>246</v>
      </c>
      <c r="E365" s="25">
        <v>1</v>
      </c>
      <c r="F365" s="25"/>
      <c r="G365" s="25" t="s">
        <v>223</v>
      </c>
      <c r="H365" s="14" t="s">
        <v>247</v>
      </c>
      <c r="I365" s="28" t="str">
        <f t="shared" si="15"/>
        <v>`is_valid`  Int(1) DEFAULT  '1' NOT NULL  COMMENT '是否有效:0-禁用-DISABLE;1-启用-NORMAL',</v>
      </c>
    </row>
    <row r="366" spans="2:9" s="3" customFormat="1" ht="30" customHeight="1">
      <c r="B366" s="43">
        <v>8</v>
      </c>
      <c r="C366" s="14" t="s">
        <v>248</v>
      </c>
      <c r="D366" s="19" t="s">
        <v>249</v>
      </c>
      <c r="E366" s="25"/>
      <c r="F366" s="25"/>
      <c r="G366" s="25" t="s">
        <v>228</v>
      </c>
      <c r="H366" s="14" t="s">
        <v>28</v>
      </c>
      <c r="I366" s="28" t="str">
        <f t="shared" si="15"/>
        <v>`remark`  Varchar(500) COMMENT '备注',</v>
      </c>
    </row>
    <row r="367" spans="2:9" s="3" customFormat="1" ht="30" customHeight="1">
      <c r="B367" s="13">
        <v>9</v>
      </c>
      <c r="C367" s="14" t="s">
        <v>250</v>
      </c>
      <c r="D367" s="19" t="s">
        <v>236</v>
      </c>
      <c r="E367" s="25"/>
      <c r="F367" s="25"/>
      <c r="G367" s="25" t="s">
        <v>228</v>
      </c>
      <c r="H367" s="14" t="s">
        <v>251</v>
      </c>
      <c r="I367" s="28" t="str">
        <f t="shared" si="15"/>
        <v>`created_by_name`  Varchar(100) COMMENT '创建人名称',</v>
      </c>
    </row>
    <row r="368" spans="2:9" s="3" customFormat="1" ht="30" customHeight="1">
      <c r="B368" s="43">
        <v>10</v>
      </c>
      <c r="C368" s="14" t="s">
        <v>252</v>
      </c>
      <c r="D368" s="19" t="s">
        <v>236</v>
      </c>
      <c r="E368" s="25"/>
      <c r="F368" s="25"/>
      <c r="G368" s="25" t="s">
        <v>228</v>
      </c>
      <c r="H368" s="14" t="s">
        <v>253</v>
      </c>
      <c r="I368" s="28" t="str">
        <f t="shared" si="15"/>
        <v>`last_updated_by_name`  Varchar(100) COMMENT '更新人名称',</v>
      </c>
    </row>
    <row r="369" spans="2:9" s="3" customFormat="1" ht="30" customHeight="1">
      <c r="B369" s="13">
        <v>11</v>
      </c>
      <c r="C369" s="14" t="s">
        <v>254</v>
      </c>
      <c r="D369" s="19" t="s">
        <v>255</v>
      </c>
      <c r="E369" s="25"/>
      <c r="F369" s="25"/>
      <c r="G369" s="25" t="s">
        <v>228</v>
      </c>
      <c r="H369" s="14" t="s">
        <v>256</v>
      </c>
      <c r="I369" s="28" t="str">
        <f t="shared" si="15"/>
        <v>`creation_date`  Datetime COMMENT '创建时间',</v>
      </c>
    </row>
    <row r="370" spans="2:9" s="3" customFormat="1" ht="30" customHeight="1">
      <c r="B370" s="43">
        <v>12</v>
      </c>
      <c r="C370" s="14" t="s">
        <v>257</v>
      </c>
      <c r="D370" s="44" t="s">
        <v>222</v>
      </c>
      <c r="E370" s="25"/>
      <c r="F370" s="25"/>
      <c r="G370" s="25" t="s">
        <v>228</v>
      </c>
      <c r="H370" s="14" t="s">
        <v>258</v>
      </c>
      <c r="I370" s="28" t="str">
        <f t="shared" si="15"/>
        <v>`created_by`  bigint(20) COMMENT '创建人',</v>
      </c>
    </row>
    <row r="371" spans="2:9" s="3" customFormat="1" ht="30" customHeight="1">
      <c r="B371" s="13">
        <v>13</v>
      </c>
      <c r="C371" s="14" t="s">
        <v>259</v>
      </c>
      <c r="D371" s="19" t="s">
        <v>255</v>
      </c>
      <c r="E371" s="25"/>
      <c r="F371" s="25"/>
      <c r="G371" s="25" t="s">
        <v>228</v>
      </c>
      <c r="H371" s="14" t="s">
        <v>260</v>
      </c>
      <c r="I371" s="28" t="str">
        <f t="shared" si="15"/>
        <v>`last_update_date`  Datetime COMMENT '更新时间',</v>
      </c>
    </row>
    <row r="372" spans="2:9" s="3" customFormat="1" ht="30" customHeight="1">
      <c r="B372" s="43">
        <v>14</v>
      </c>
      <c r="C372" s="14" t="s">
        <v>261</v>
      </c>
      <c r="D372" s="44" t="s">
        <v>222</v>
      </c>
      <c r="E372" s="25"/>
      <c r="F372" s="25"/>
      <c r="G372" s="25" t="s">
        <v>228</v>
      </c>
      <c r="H372" s="14" t="s">
        <v>262</v>
      </c>
      <c r="I372" s="28" t="str">
        <f t="shared" si="15"/>
        <v>`last_updated_by`  bigint(20) COMMENT '更新人',</v>
      </c>
    </row>
    <row r="373" spans="2:9" s="3" customFormat="1" ht="30" customHeight="1">
      <c r="B373" s="13">
        <v>15</v>
      </c>
      <c r="C373" s="14" t="s">
        <v>263</v>
      </c>
      <c r="D373" s="44" t="s">
        <v>222</v>
      </c>
      <c r="E373" s="25"/>
      <c r="F373" s="25"/>
      <c r="G373" s="25" t="s">
        <v>228</v>
      </c>
      <c r="H373" s="14" t="s">
        <v>264</v>
      </c>
      <c r="I373" s="28" t="str">
        <f t="shared" si="15"/>
        <v>`last_update_login`  bigint(20) COMMENT '最后登录人',</v>
      </c>
    </row>
    <row r="374" spans="2:9" s="3" customFormat="1" ht="30" customHeight="1">
      <c r="B374" s="43">
        <v>16</v>
      </c>
      <c r="C374" s="14" t="s">
        <v>265</v>
      </c>
      <c r="D374" s="19" t="s">
        <v>241</v>
      </c>
      <c r="E374" s="25"/>
      <c r="F374" s="25">
        <v>0</v>
      </c>
      <c r="G374" s="25" t="s">
        <v>228</v>
      </c>
      <c r="H374" s="14" t="s">
        <v>266</v>
      </c>
      <c r="I374" s="28" t="str">
        <f t="shared" si="15"/>
        <v>`delete_flag`  Int(10) COMMENT '删除标志:0-否-NO;1-是-YES',</v>
      </c>
    </row>
    <row r="375" spans="2:9" s="3" customFormat="1" ht="30" customHeight="1">
      <c r="B375" s="13">
        <v>17</v>
      </c>
      <c r="C375" s="14" t="s">
        <v>267</v>
      </c>
      <c r="D375" s="19" t="s">
        <v>241</v>
      </c>
      <c r="E375" s="25"/>
      <c r="F375" s="25">
        <v>1</v>
      </c>
      <c r="G375" s="25" t="s">
        <v>228</v>
      </c>
      <c r="H375" s="14" t="s">
        <v>268</v>
      </c>
      <c r="I375" s="28" t="str">
        <f t="shared" si="15"/>
        <v>`version_num`  Int(10) COMMENT '版本号',</v>
      </c>
    </row>
    <row r="376" spans="2:9" ht="30" customHeight="1">
      <c r="B376" s="137"/>
      <c r="C376" s="138"/>
      <c r="D376" s="138"/>
      <c r="E376" s="138"/>
      <c r="F376" s="138"/>
      <c r="G376" s="138"/>
      <c r="H376" s="139"/>
      <c r="I376" s="19" t="str">
        <f>LOWER(CONCATENATE(IF(F361="Y",CONCATENATE(" Primary Key  (`",C361,"`)")," "),CONCATENATE(")ENGINE=INNODB AUTO_INCREMENT=9 DEFAULT CHARSET=utf8"," COMMENT='",MID(C357,FIND("|",C357)+1,LEN(C357)),"';")))</f>
        <v xml:space="preserve"> primary key  (`id`))engine=innodb auto_increment=9 default charset=utf8 comment='文档类别';</v>
      </c>
    </row>
    <row r="377" spans="2:9" ht="30" customHeight="1">
      <c r="B377" s="134" t="s">
        <v>269</v>
      </c>
      <c r="C377" s="14"/>
      <c r="D377" s="47"/>
      <c r="E377" s="48"/>
      <c r="F377" s="46"/>
      <c r="G377" s="46"/>
      <c r="H377" s="47"/>
      <c r="I377" s="57"/>
    </row>
    <row r="378" spans="2:9" ht="30" customHeight="1">
      <c r="B378" s="135"/>
      <c r="C378" s="14"/>
      <c r="D378" s="48"/>
      <c r="E378" s="48"/>
      <c r="F378" s="48"/>
      <c r="G378" s="48"/>
      <c r="H378" s="48"/>
      <c r="I378" s="91"/>
    </row>
    <row r="379" spans="2:9" ht="30" customHeight="1">
      <c r="B379" s="135"/>
      <c r="C379" s="14"/>
      <c r="D379" s="48"/>
      <c r="E379" s="48"/>
      <c r="F379" s="48"/>
      <c r="G379" s="48"/>
      <c r="H379" s="48"/>
      <c r="I379" s="91"/>
    </row>
    <row r="380" spans="2:9" ht="30" customHeight="1">
      <c r="B380" s="136"/>
      <c r="C380" s="14"/>
      <c r="D380" s="48"/>
      <c r="E380" s="48"/>
      <c r="F380" s="48"/>
      <c r="G380" s="48"/>
      <c r="H380" s="48"/>
      <c r="I380" s="91"/>
    </row>
    <row r="385" spans="2:9" s="3" customFormat="1" ht="30" customHeight="1">
      <c r="B385" s="38" t="s">
        <v>25</v>
      </c>
      <c r="C385" s="39" t="s">
        <v>436</v>
      </c>
      <c r="D385" s="40"/>
      <c r="E385" s="40"/>
      <c r="F385" s="40"/>
      <c r="G385" s="40"/>
      <c r="H385" s="40"/>
      <c r="I385" s="41" t="s">
        <v>214</v>
      </c>
    </row>
    <row r="386" spans="2:9" s="3" customFormat="1" ht="30" customHeight="1">
      <c r="B386" s="41" t="s">
        <v>23</v>
      </c>
      <c r="C386" s="42" t="s">
        <v>215</v>
      </c>
      <c r="D386" s="41" t="s">
        <v>216</v>
      </c>
      <c r="E386" s="41" t="s">
        <v>217</v>
      </c>
      <c r="F386" s="41" t="s">
        <v>218</v>
      </c>
      <c r="G386" s="41" t="s">
        <v>219</v>
      </c>
      <c r="H386" s="42" t="s">
        <v>220</v>
      </c>
      <c r="I386" s="19" t="str">
        <f>LOWER(CONCATENATE("Create Table  `",MID(C385,1,FIND("|",C385)-1),"` ("))</f>
        <v>create table  `scm_bas_vendor_goods` (</v>
      </c>
    </row>
    <row r="387" spans="2:9" s="2" customFormat="1" ht="30" customHeight="1">
      <c r="B387" s="13">
        <v>1</v>
      </c>
      <c r="C387" s="14" t="s">
        <v>221</v>
      </c>
      <c r="D387" s="15" t="s">
        <v>222</v>
      </c>
      <c r="E387" s="13">
        <v>0</v>
      </c>
      <c r="F387" s="13"/>
      <c r="G387" s="13" t="s">
        <v>223</v>
      </c>
      <c r="H387" s="14" t="s">
        <v>224</v>
      </c>
      <c r="I387" s="26" t="str">
        <f t="shared" ref="I387:I423" si="16">CONCATENATE("`",LOWER(PROPER(C387)),"`  ",D387,,CONCATENATE(IF(LEN(E387)&gt;0," DEFAULT ",""),IF(LEN(E387)&gt;0," '",""),E387,IF(LEN(E387)&gt;0,"'","")),IF(G387="N"," NOT NULL ",""),IF(F387="Y"," AUTO_INCREMENT ",""),IF(LEN(H387)&gt;0,CONCATENATE(" COMMENT '",H387,"'"),""),",")</f>
        <v>`tenant_p_id`  bigint(20) DEFAULT  '0' NOT NULL  COMMENT '关联组织ID，默认为0',</v>
      </c>
    </row>
    <row r="388" spans="2:9" s="33" customFormat="1" ht="30" customHeight="1">
      <c r="B388" s="43">
        <v>2</v>
      </c>
      <c r="C388" s="14" t="s">
        <v>225</v>
      </c>
      <c r="D388" s="44" t="s">
        <v>222</v>
      </c>
      <c r="E388" s="43"/>
      <c r="F388" s="43"/>
      <c r="G388" s="43" t="s">
        <v>223</v>
      </c>
      <c r="H388" s="14" t="s">
        <v>226</v>
      </c>
      <c r="I388" s="28" t="str">
        <f t="shared" si="16"/>
        <v>`tenant_id`  bigint(20) NOT NULL  COMMENT '组织ID',</v>
      </c>
    </row>
    <row r="389" spans="2:9" s="3" customFormat="1" ht="30" customHeight="1">
      <c r="B389" s="13">
        <v>3</v>
      </c>
      <c r="C389" s="14" t="s">
        <v>227</v>
      </c>
      <c r="D389" s="19" t="s">
        <v>222</v>
      </c>
      <c r="E389" s="25"/>
      <c r="F389" s="25" t="s">
        <v>228</v>
      </c>
      <c r="G389" s="25" t="s">
        <v>223</v>
      </c>
      <c r="H389" s="14" t="s">
        <v>429</v>
      </c>
      <c r="I389" s="28" t="str">
        <f t="shared" si="16"/>
        <v>`id`  bigint(20) NOT NULL  AUTO_INCREMENT  COMMENT '文档类别ID',</v>
      </c>
    </row>
    <row r="390" spans="2:9" s="3" customFormat="1" ht="30" customHeight="1">
      <c r="B390" s="43">
        <v>4</v>
      </c>
      <c r="C390" s="14" t="s">
        <v>437</v>
      </c>
      <c r="D390" s="19" t="s">
        <v>438</v>
      </c>
      <c r="E390" s="25"/>
      <c r="F390" s="25"/>
      <c r="G390" s="25" t="s">
        <v>223</v>
      </c>
      <c r="H390" s="14" t="s">
        <v>23</v>
      </c>
      <c r="I390" s="28" t="str">
        <f t="shared" si="16"/>
        <v>`seq`  Varchar(20) NOT NULL  COMMENT '序号',</v>
      </c>
    </row>
    <row r="391" spans="2:9" s="2" customFormat="1" ht="30" customHeight="1">
      <c r="B391" s="13">
        <v>5</v>
      </c>
      <c r="C391" s="14" t="s">
        <v>392</v>
      </c>
      <c r="D391" s="15" t="s">
        <v>222</v>
      </c>
      <c r="E391" s="13"/>
      <c r="F391" s="13"/>
      <c r="G391" s="13" t="s">
        <v>223</v>
      </c>
      <c r="H391" s="30" t="s">
        <v>439</v>
      </c>
      <c r="I391" s="26" t="str">
        <f t="shared" si="16"/>
        <v>`vendor_id`  bigint(20) NOT NULL  COMMENT '供应商表id:来源于:scm_bas_vendor.id',</v>
      </c>
    </row>
    <row r="392" spans="2:9" s="2" customFormat="1" ht="30" customHeight="1">
      <c r="B392" s="43">
        <v>6</v>
      </c>
      <c r="C392" s="14" t="s">
        <v>323</v>
      </c>
      <c r="D392" s="15" t="s">
        <v>231</v>
      </c>
      <c r="E392" s="13"/>
      <c r="F392" s="13"/>
      <c r="G392" s="13" t="s">
        <v>223</v>
      </c>
      <c r="H392" s="30" t="s">
        <v>440</v>
      </c>
      <c r="I392" s="26" t="str">
        <f t="shared" si="16"/>
        <v>`vendor_code`  Varchar(50) NOT NULL  COMMENT '冗余字段-供应商表编码:来源于:scm_bas_vendor.vendor_name',</v>
      </c>
    </row>
    <row r="393" spans="2:9" s="2" customFormat="1" ht="30" customHeight="1">
      <c r="B393" s="13">
        <v>7</v>
      </c>
      <c r="C393" s="14" t="s">
        <v>325</v>
      </c>
      <c r="D393" s="19" t="s">
        <v>236</v>
      </c>
      <c r="E393" s="13"/>
      <c r="F393" s="13"/>
      <c r="G393" s="13" t="s">
        <v>223</v>
      </c>
      <c r="H393" s="30" t="s">
        <v>441</v>
      </c>
      <c r="I393" s="26" t="str">
        <f t="shared" si="16"/>
        <v>`vendor_name`  Varchar(100) NOT NULL  COMMENT '冗余字段-供应商表名称:来源于:scm_bas_vendor.vendor_name',</v>
      </c>
    </row>
    <row r="394" spans="2:9" s="2" customFormat="1" ht="30" customHeight="1">
      <c r="B394" s="43">
        <v>8</v>
      </c>
      <c r="C394" s="14" t="s">
        <v>442</v>
      </c>
      <c r="D394" s="15" t="s">
        <v>222</v>
      </c>
      <c r="E394" s="13"/>
      <c r="F394" s="13"/>
      <c r="G394" s="13" t="s">
        <v>223</v>
      </c>
      <c r="H394" s="30" t="s">
        <v>443</v>
      </c>
      <c r="I394" s="26" t="str">
        <f t="shared" si="16"/>
        <v>`goods_id`  bigint(20) NOT NULL  COMMENT '料品id:来源于:scm_bas_goods.id',</v>
      </c>
    </row>
    <row r="395" spans="2:9" s="2" customFormat="1" ht="30" customHeight="1">
      <c r="B395" s="13">
        <v>9</v>
      </c>
      <c r="C395" s="14" t="s">
        <v>233</v>
      </c>
      <c r="D395" s="15" t="s">
        <v>231</v>
      </c>
      <c r="E395" s="13"/>
      <c r="F395" s="13"/>
      <c r="G395" s="13" t="s">
        <v>223</v>
      </c>
      <c r="H395" s="30" t="s">
        <v>444</v>
      </c>
      <c r="I395" s="26" t="str">
        <f t="shared" si="16"/>
        <v>`goods_erp_code`  Varchar(50) NOT NULL  COMMENT '冗余字段-料品ERP品号:来源于:scm_bas_goods.goods_erp_code',</v>
      </c>
    </row>
    <row r="396" spans="2:9" s="2" customFormat="1" ht="30" customHeight="1">
      <c r="B396" s="43">
        <v>10</v>
      </c>
      <c r="C396" s="14" t="s">
        <v>230</v>
      </c>
      <c r="D396" s="15" t="s">
        <v>231</v>
      </c>
      <c r="E396" s="13"/>
      <c r="F396" s="13"/>
      <c r="G396" s="13" t="s">
        <v>223</v>
      </c>
      <c r="H396" s="30" t="s">
        <v>445</v>
      </c>
      <c r="I396" s="26" t="str">
        <f t="shared" si="16"/>
        <v>`goods_code`  Varchar(50) NOT NULL  COMMENT '冗余字段-料品供应商品号:来源于:scm_bas_goods.goods_code',</v>
      </c>
    </row>
    <row r="397" spans="2:9" s="2" customFormat="1" ht="30" customHeight="1">
      <c r="B397" s="13">
        <v>11</v>
      </c>
      <c r="C397" s="14" t="s">
        <v>235</v>
      </c>
      <c r="D397" s="19" t="s">
        <v>236</v>
      </c>
      <c r="E397" s="13"/>
      <c r="F397" s="13"/>
      <c r="G397" s="13" t="s">
        <v>223</v>
      </c>
      <c r="H397" s="30" t="s">
        <v>446</v>
      </c>
      <c r="I397" s="26" t="str">
        <f t="shared" si="16"/>
        <v>`goods_name`  Varchar(100) NOT NULL  COMMENT '冗余字段-料品供应商品名:来源于:scm_bas_goods.goods_name',</v>
      </c>
    </row>
    <row r="398" spans="2:9" s="2" customFormat="1" ht="30" customHeight="1">
      <c r="B398" s="43">
        <v>12</v>
      </c>
      <c r="C398" s="14" t="s">
        <v>238</v>
      </c>
      <c r="D398" s="19" t="s">
        <v>236</v>
      </c>
      <c r="E398" s="13"/>
      <c r="F398" s="13"/>
      <c r="G398" s="13" t="s">
        <v>223</v>
      </c>
      <c r="H398" s="30" t="s">
        <v>447</v>
      </c>
      <c r="I398" s="26" t="str">
        <f t="shared" si="16"/>
        <v>`goods_model`  Varchar(100) NOT NULL  COMMENT '冗余字段-料品供应商品号:来源于:scm_bas_goods.goods_model',</v>
      </c>
    </row>
    <row r="399" spans="2:9" s="2" customFormat="1" ht="30" customHeight="1">
      <c r="B399" s="13">
        <v>13</v>
      </c>
      <c r="C399" s="14" t="s">
        <v>448</v>
      </c>
      <c r="D399" s="15" t="s">
        <v>222</v>
      </c>
      <c r="E399" s="13"/>
      <c r="F399" s="13"/>
      <c r="G399" s="13" t="s">
        <v>223</v>
      </c>
      <c r="H399" s="14" t="s">
        <v>449</v>
      </c>
      <c r="I399" s="26" t="str">
        <f t="shared" si="16"/>
        <v>`uom_id`  bigint(20) NOT NULL  COMMENT '计量单位ID;来源于scm_bas_uom.id',</v>
      </c>
    </row>
    <row r="400" spans="2:9" s="2" customFormat="1" ht="30" customHeight="1">
      <c r="B400" s="43">
        <v>14</v>
      </c>
      <c r="C400" s="14" t="s">
        <v>276</v>
      </c>
      <c r="D400" s="15" t="s">
        <v>231</v>
      </c>
      <c r="E400" s="13"/>
      <c r="F400" s="13"/>
      <c r="G400" s="13" t="s">
        <v>223</v>
      </c>
      <c r="H400" s="14" t="s">
        <v>450</v>
      </c>
      <c r="I400" s="26" t="str">
        <f t="shared" si="16"/>
        <v>`uom_name`  Varchar(50) NOT NULL  COMMENT '冗余字段-计量单位名称;来源于scm_bas_uom.uom_name',</v>
      </c>
    </row>
    <row r="401" spans="2:9" s="2" customFormat="1" ht="30" customHeight="1">
      <c r="B401" s="13">
        <v>15</v>
      </c>
      <c r="C401" s="14" t="s">
        <v>351</v>
      </c>
      <c r="D401" s="15" t="s">
        <v>222</v>
      </c>
      <c r="E401" s="13"/>
      <c r="F401" s="13"/>
      <c r="G401" s="13" t="s">
        <v>223</v>
      </c>
      <c r="H401" s="14" t="s">
        <v>451</v>
      </c>
      <c r="I401" s="26" t="str">
        <f t="shared" si="16"/>
        <v>`rate_id`  bigint(20) NOT NULL  COMMENT '冗余字段;税率ID;来源于scm_bas_rate.id',</v>
      </c>
    </row>
    <row r="402" spans="2:9" s="2" customFormat="1" ht="30" customHeight="1">
      <c r="B402" s="43">
        <v>16</v>
      </c>
      <c r="C402" s="14" t="s">
        <v>286</v>
      </c>
      <c r="D402" s="15" t="s">
        <v>231</v>
      </c>
      <c r="E402" s="13"/>
      <c r="F402" s="13"/>
      <c r="G402" s="13" t="s">
        <v>223</v>
      </c>
      <c r="H402" s="14" t="s">
        <v>353</v>
      </c>
      <c r="I402" s="26" t="str">
        <f t="shared" si="16"/>
        <v>`rate_name`  Varchar(50) NOT NULL  COMMENT '冗余字段-税率名称;来源于scm_bas_rate.rate_name',</v>
      </c>
    </row>
    <row r="403" spans="2:9" s="2" customFormat="1" ht="30" customHeight="1">
      <c r="B403" s="13">
        <v>17</v>
      </c>
      <c r="C403" s="14" t="s">
        <v>288</v>
      </c>
      <c r="D403" s="44" t="s">
        <v>354</v>
      </c>
      <c r="E403" s="13"/>
      <c r="F403" s="13"/>
      <c r="G403" s="13" t="s">
        <v>223</v>
      </c>
      <c r="H403" s="14" t="s">
        <v>452</v>
      </c>
      <c r="I403" s="26" t="str">
        <f t="shared" si="16"/>
        <v>`rate_val`  bigint(20,6) NOT NULL  COMMENT '冗余字段-税率名称;来源于scm_bas_rate.rate_val',</v>
      </c>
    </row>
    <row r="404" spans="2:9" s="2" customFormat="1" ht="30" customHeight="1">
      <c r="B404" s="43">
        <v>18</v>
      </c>
      <c r="C404" s="14" t="s">
        <v>348</v>
      </c>
      <c r="D404" s="15" t="s">
        <v>222</v>
      </c>
      <c r="E404" s="13"/>
      <c r="F404" s="13"/>
      <c r="G404" s="13" t="s">
        <v>223</v>
      </c>
      <c r="H404" s="14" t="s">
        <v>453</v>
      </c>
      <c r="I404" s="26" t="str">
        <f t="shared" si="16"/>
        <v>`currency_id`  bigint(20) NOT NULL  COMMENT '冗余字段币别ID;来源于scm_bas_currency.id',</v>
      </c>
    </row>
    <row r="405" spans="2:9" s="2" customFormat="1" ht="30" customHeight="1">
      <c r="B405" s="13">
        <v>19</v>
      </c>
      <c r="C405" s="14" t="s">
        <v>315</v>
      </c>
      <c r="D405" s="15" t="s">
        <v>231</v>
      </c>
      <c r="E405" s="13"/>
      <c r="F405" s="13"/>
      <c r="G405" s="13" t="s">
        <v>223</v>
      </c>
      <c r="H405" s="14" t="s">
        <v>454</v>
      </c>
      <c r="I405" s="26" t="str">
        <f t="shared" si="16"/>
        <v>`currency_name`  Varchar(50) NOT NULL  COMMENT '冗余字段-币别名称;来源于scm_bas_currency.currency_name',</v>
      </c>
    </row>
    <row r="406" spans="2:9" s="3" customFormat="1" ht="30" customHeight="1">
      <c r="B406" s="43">
        <v>20</v>
      </c>
      <c r="C406" s="14" t="s">
        <v>455</v>
      </c>
      <c r="D406" s="44" t="s">
        <v>222</v>
      </c>
      <c r="E406" s="25"/>
      <c r="F406" s="25"/>
      <c r="G406" s="25" t="s">
        <v>223</v>
      </c>
      <c r="H406" s="14" t="s">
        <v>242</v>
      </c>
      <c r="I406" s="28" t="str">
        <f t="shared" si="16"/>
        <v>`min_num`  bigint(20) NOT NULL  COMMENT '最小批量',</v>
      </c>
    </row>
    <row r="407" spans="2:9" s="3" customFormat="1" ht="30" customHeight="1">
      <c r="B407" s="13">
        <v>21</v>
      </c>
      <c r="C407" s="14" t="s">
        <v>243</v>
      </c>
      <c r="D407" s="19" t="s">
        <v>456</v>
      </c>
      <c r="E407" s="25">
        <v>0</v>
      </c>
      <c r="F407" s="25"/>
      <c r="G407" s="25" t="s">
        <v>223</v>
      </c>
      <c r="H407" s="14" t="s">
        <v>457</v>
      </c>
      <c r="I407" s="28" t="str">
        <f t="shared" si="16"/>
        <v>`supply_cycle`  Int(5) DEFAULT  '0' NOT NULL  COMMENT '供货周期',</v>
      </c>
    </row>
    <row r="408" spans="2:9" s="3" customFormat="1" ht="30" customHeight="1">
      <c r="B408" s="43">
        <v>22</v>
      </c>
      <c r="C408" s="14" t="s">
        <v>458</v>
      </c>
      <c r="D408" s="19" t="s">
        <v>236</v>
      </c>
      <c r="E408" s="25"/>
      <c r="F408" s="25"/>
      <c r="G408" s="25" t="s">
        <v>223</v>
      </c>
      <c r="H408" s="14" t="s">
        <v>459</v>
      </c>
      <c r="I408" s="28" t="str">
        <f t="shared" si="16"/>
        <v>`goods_doc_name`  Varchar(100) NOT NULL  COMMENT '料品附件名称',</v>
      </c>
    </row>
    <row r="409" spans="2:9" s="3" customFormat="1" ht="30" customHeight="1">
      <c r="B409" s="13">
        <v>23</v>
      </c>
      <c r="C409" s="14" t="s">
        <v>460</v>
      </c>
      <c r="D409" s="19" t="s">
        <v>328</v>
      </c>
      <c r="E409" s="25"/>
      <c r="F409" s="25"/>
      <c r="G409" s="25" t="s">
        <v>223</v>
      </c>
      <c r="H409" s="14" t="s">
        <v>461</v>
      </c>
      <c r="I409" s="28" t="str">
        <f t="shared" si="16"/>
        <v>`goods_doc_url`  Varchar(200) NOT NULL  COMMENT '料品附件URL',</v>
      </c>
    </row>
    <row r="410" spans="2:9" s="3" customFormat="1" ht="30" customHeight="1">
      <c r="B410" s="43">
        <v>24</v>
      </c>
      <c r="C410" s="14" t="s">
        <v>462</v>
      </c>
      <c r="D410" s="44" t="s">
        <v>222</v>
      </c>
      <c r="E410" s="25"/>
      <c r="F410" s="25"/>
      <c r="G410" s="25" t="s">
        <v>223</v>
      </c>
      <c r="H410" s="14" t="s">
        <v>463</v>
      </c>
      <c r="I410" s="28" t="str">
        <f t="shared" si="16"/>
        <v>`big_pack_num`  bigint(20) NOT NULL  COMMENT '大包数量',</v>
      </c>
    </row>
    <row r="411" spans="2:9" s="3" customFormat="1" ht="30" customHeight="1">
      <c r="B411" s="13">
        <v>25</v>
      </c>
      <c r="C411" s="14" t="s">
        <v>464</v>
      </c>
      <c r="D411" s="44" t="s">
        <v>222</v>
      </c>
      <c r="E411" s="25"/>
      <c r="F411" s="25"/>
      <c r="G411" s="25" t="s">
        <v>223</v>
      </c>
      <c r="H411" s="14" t="s">
        <v>465</v>
      </c>
      <c r="I411" s="28" t="str">
        <f t="shared" si="16"/>
        <v>`small_pack_num`  bigint(20) NOT NULL  COMMENT '小包数量',</v>
      </c>
    </row>
    <row r="412" spans="2:9" s="3" customFormat="1" ht="30" customHeight="1">
      <c r="B412" s="43">
        <v>26</v>
      </c>
      <c r="C412" s="14" t="s">
        <v>466</v>
      </c>
      <c r="D412" s="19" t="s">
        <v>246</v>
      </c>
      <c r="E412" s="25">
        <v>0</v>
      </c>
      <c r="F412" s="25"/>
      <c r="G412" s="25" t="s">
        <v>223</v>
      </c>
      <c r="H412" s="14" t="s">
        <v>467</v>
      </c>
      <c r="I412" s="28" t="str">
        <f t="shared" si="16"/>
        <v>`barcode_type`  Int(1) DEFAULT  '0' NOT NULL  COMMENT '条码控制;0-无设置;1-采购订单生成;2-送货单生成',</v>
      </c>
    </row>
    <row r="413" spans="2:9" s="3" customFormat="1" ht="30" customHeight="1">
      <c r="B413" s="13">
        <v>27</v>
      </c>
      <c r="C413" s="14" t="s">
        <v>245</v>
      </c>
      <c r="D413" s="19" t="s">
        <v>246</v>
      </c>
      <c r="E413" s="25">
        <v>1</v>
      </c>
      <c r="F413" s="25"/>
      <c r="G413" s="25" t="s">
        <v>223</v>
      </c>
      <c r="H413" s="14" t="s">
        <v>247</v>
      </c>
      <c r="I413" s="28" t="str">
        <f t="shared" si="16"/>
        <v>`is_valid`  Int(1) DEFAULT  '1' NOT NULL  COMMENT '是否有效:0-禁用-DISABLE;1-启用-NORMAL',</v>
      </c>
    </row>
    <row r="414" spans="2:9" s="3" customFormat="1" ht="30" customHeight="1">
      <c r="B414" s="43">
        <v>28</v>
      </c>
      <c r="C414" s="14" t="s">
        <v>248</v>
      </c>
      <c r="D414" s="19" t="s">
        <v>249</v>
      </c>
      <c r="E414" s="25"/>
      <c r="F414" s="25"/>
      <c r="G414" s="25" t="s">
        <v>228</v>
      </c>
      <c r="H414" s="14" t="s">
        <v>28</v>
      </c>
      <c r="I414" s="28" t="str">
        <f t="shared" si="16"/>
        <v>`remark`  Varchar(500) COMMENT '备注',</v>
      </c>
    </row>
    <row r="415" spans="2:9" s="3" customFormat="1" ht="30" customHeight="1">
      <c r="B415" s="43">
        <v>8</v>
      </c>
      <c r="C415" s="14" t="s">
        <v>250</v>
      </c>
      <c r="D415" s="19" t="s">
        <v>236</v>
      </c>
      <c r="E415" s="25"/>
      <c r="F415" s="25"/>
      <c r="G415" s="25" t="s">
        <v>228</v>
      </c>
      <c r="H415" s="14" t="s">
        <v>251</v>
      </c>
      <c r="I415" s="28" t="str">
        <f t="shared" si="16"/>
        <v>`created_by_name`  Varchar(100) COMMENT '创建人名称',</v>
      </c>
    </row>
    <row r="416" spans="2:9" s="3" customFormat="1" ht="30" customHeight="1">
      <c r="B416" s="43">
        <v>8</v>
      </c>
      <c r="C416" s="14" t="s">
        <v>252</v>
      </c>
      <c r="D416" s="19" t="s">
        <v>236</v>
      </c>
      <c r="E416" s="25"/>
      <c r="F416" s="25"/>
      <c r="G416" s="25" t="s">
        <v>228</v>
      </c>
      <c r="H416" s="14" t="s">
        <v>253</v>
      </c>
      <c r="I416" s="28" t="str">
        <f t="shared" si="16"/>
        <v>`last_updated_by_name`  Varchar(100) COMMENT '更新人名称',</v>
      </c>
    </row>
    <row r="417" spans="2:9" s="3" customFormat="1" ht="30" customHeight="1">
      <c r="B417" s="13">
        <v>29</v>
      </c>
      <c r="C417" s="14" t="s">
        <v>254</v>
      </c>
      <c r="D417" s="19" t="s">
        <v>255</v>
      </c>
      <c r="E417" s="25"/>
      <c r="F417" s="25"/>
      <c r="G417" s="25" t="s">
        <v>228</v>
      </c>
      <c r="H417" s="14" t="s">
        <v>256</v>
      </c>
      <c r="I417" s="28" t="str">
        <f t="shared" si="16"/>
        <v>`creation_date`  Datetime COMMENT '创建时间',</v>
      </c>
    </row>
    <row r="418" spans="2:9" s="3" customFormat="1" ht="30" customHeight="1">
      <c r="B418" s="43">
        <v>30</v>
      </c>
      <c r="C418" s="14" t="s">
        <v>257</v>
      </c>
      <c r="D418" s="44" t="s">
        <v>222</v>
      </c>
      <c r="E418" s="25"/>
      <c r="F418" s="25"/>
      <c r="G418" s="25" t="s">
        <v>228</v>
      </c>
      <c r="H418" s="14" t="s">
        <v>258</v>
      </c>
      <c r="I418" s="28" t="str">
        <f t="shared" si="16"/>
        <v>`created_by`  bigint(20) COMMENT '创建人',</v>
      </c>
    </row>
    <row r="419" spans="2:9" s="3" customFormat="1" ht="30" customHeight="1">
      <c r="B419" s="13">
        <v>31</v>
      </c>
      <c r="C419" s="14" t="s">
        <v>259</v>
      </c>
      <c r="D419" s="19" t="s">
        <v>255</v>
      </c>
      <c r="E419" s="25"/>
      <c r="F419" s="25"/>
      <c r="G419" s="25" t="s">
        <v>228</v>
      </c>
      <c r="H419" s="14" t="s">
        <v>260</v>
      </c>
      <c r="I419" s="28" t="str">
        <f t="shared" si="16"/>
        <v>`last_update_date`  Datetime COMMENT '更新时间',</v>
      </c>
    </row>
    <row r="420" spans="2:9" s="3" customFormat="1" ht="30" customHeight="1">
      <c r="B420" s="43">
        <v>32</v>
      </c>
      <c r="C420" s="14" t="s">
        <v>261</v>
      </c>
      <c r="D420" s="44" t="s">
        <v>222</v>
      </c>
      <c r="E420" s="25"/>
      <c r="F420" s="25"/>
      <c r="G420" s="25" t="s">
        <v>228</v>
      </c>
      <c r="H420" s="14" t="s">
        <v>262</v>
      </c>
      <c r="I420" s="28" t="str">
        <f t="shared" si="16"/>
        <v>`last_updated_by`  bigint(20) COMMENT '更新人',</v>
      </c>
    </row>
    <row r="421" spans="2:9" s="3" customFormat="1" ht="30" customHeight="1">
      <c r="B421" s="13">
        <v>33</v>
      </c>
      <c r="C421" s="14" t="s">
        <v>263</v>
      </c>
      <c r="D421" s="44" t="s">
        <v>222</v>
      </c>
      <c r="E421" s="25"/>
      <c r="F421" s="25"/>
      <c r="G421" s="25" t="s">
        <v>228</v>
      </c>
      <c r="H421" s="14" t="s">
        <v>264</v>
      </c>
      <c r="I421" s="28" t="str">
        <f t="shared" si="16"/>
        <v>`last_update_login`  bigint(20) COMMENT '最后登录人',</v>
      </c>
    </row>
    <row r="422" spans="2:9" s="3" customFormat="1" ht="30" customHeight="1">
      <c r="B422" s="43">
        <v>34</v>
      </c>
      <c r="C422" s="14" t="s">
        <v>265</v>
      </c>
      <c r="D422" s="19" t="s">
        <v>241</v>
      </c>
      <c r="E422" s="25"/>
      <c r="F422" s="25">
        <v>0</v>
      </c>
      <c r="G422" s="25" t="s">
        <v>228</v>
      </c>
      <c r="H422" s="14" t="s">
        <v>266</v>
      </c>
      <c r="I422" s="28" t="str">
        <f t="shared" si="16"/>
        <v>`delete_flag`  Int(10) COMMENT '删除标志:0-否-NO;1-是-YES',</v>
      </c>
    </row>
    <row r="423" spans="2:9" s="3" customFormat="1" ht="30" customHeight="1">
      <c r="B423" s="13">
        <v>35</v>
      </c>
      <c r="C423" s="14" t="s">
        <v>267</v>
      </c>
      <c r="D423" s="19" t="s">
        <v>241</v>
      </c>
      <c r="E423" s="25"/>
      <c r="F423" s="25">
        <v>1</v>
      </c>
      <c r="G423" s="25" t="s">
        <v>228</v>
      </c>
      <c r="H423" s="14" t="s">
        <v>268</v>
      </c>
      <c r="I423" s="28" t="str">
        <f t="shared" si="16"/>
        <v>`version_num`  Int(10) COMMENT '版本号',</v>
      </c>
    </row>
    <row r="424" spans="2:9" ht="30" customHeight="1">
      <c r="B424" s="137"/>
      <c r="C424" s="138"/>
      <c r="D424" s="138"/>
      <c r="E424" s="138"/>
      <c r="F424" s="138"/>
      <c r="G424" s="138"/>
      <c r="H424" s="139"/>
      <c r="I424" s="19" t="str">
        <f>LOWER(CONCATENATE(IF(F390="Y",CONCATENATE(" Primary Key  (`",C390,"`)")," "),CONCATENATE(")ENGINE=INNODB AUTO_INCREMENT=9 DEFAULT CHARSET=utf8"," COMMENT='",MID(C385,FIND("|",C385)+1,LEN(C385)),"';")))</f>
        <v xml:space="preserve"> )engine=innodb auto_increment=9 default charset=utf8 comment='供应商交易料品';</v>
      </c>
    </row>
    <row r="425" spans="2:9" ht="30" customHeight="1">
      <c r="B425" s="134" t="s">
        <v>269</v>
      </c>
      <c r="C425" s="14"/>
      <c r="D425" s="47"/>
      <c r="E425" s="48"/>
      <c r="F425" s="46"/>
      <c r="G425" s="46"/>
      <c r="H425" s="47"/>
      <c r="I425" s="57"/>
    </row>
    <row r="426" spans="2:9" ht="30" customHeight="1">
      <c r="B426" s="135"/>
      <c r="C426" s="14"/>
      <c r="D426" s="48"/>
      <c r="E426" s="48"/>
      <c r="F426" s="48"/>
      <c r="G426" s="48"/>
      <c r="H426" s="48"/>
      <c r="I426" s="91"/>
    </row>
    <row r="427" spans="2:9" ht="30" customHeight="1">
      <c r="B427" s="135"/>
      <c r="C427" s="14"/>
      <c r="D427" s="48"/>
      <c r="E427" s="48"/>
      <c r="F427" s="48"/>
      <c r="G427" s="48"/>
      <c r="H427" s="48"/>
      <c r="I427" s="91"/>
    </row>
    <row r="428" spans="2:9" ht="30" customHeight="1">
      <c r="B428" s="136"/>
      <c r="C428" s="14"/>
      <c r="D428" s="48"/>
      <c r="E428" s="48"/>
      <c r="F428" s="48"/>
      <c r="G428" s="48"/>
      <c r="H428" s="48"/>
      <c r="I428" s="91"/>
    </row>
    <row r="432" spans="2:9" s="3" customFormat="1" ht="30" customHeight="1">
      <c r="B432" s="38" t="s">
        <v>25</v>
      </c>
      <c r="C432" s="39" t="s">
        <v>468</v>
      </c>
      <c r="D432" s="40"/>
      <c r="E432" s="40"/>
      <c r="F432" s="40"/>
      <c r="G432" s="40"/>
      <c r="H432" s="40"/>
      <c r="I432" s="41" t="s">
        <v>214</v>
      </c>
    </row>
    <row r="433" spans="2:9" s="3" customFormat="1" ht="30" customHeight="1">
      <c r="B433" s="41" t="s">
        <v>23</v>
      </c>
      <c r="C433" s="42" t="s">
        <v>215</v>
      </c>
      <c r="D433" s="41" t="s">
        <v>216</v>
      </c>
      <c r="E433" s="41" t="s">
        <v>217</v>
      </c>
      <c r="F433" s="41" t="s">
        <v>218</v>
      </c>
      <c r="G433" s="41" t="s">
        <v>219</v>
      </c>
      <c r="H433" s="42" t="s">
        <v>220</v>
      </c>
      <c r="I433" s="19" t="str">
        <f>LOWER(CONCATENATE("Create Table  `",MID(C432,1,FIND("|",C432)-1),"` ("))</f>
        <v>create table  `scm_bas_goods_barcode` (</v>
      </c>
    </row>
    <row r="434" spans="2:9" s="2" customFormat="1" ht="30" customHeight="1">
      <c r="B434" s="13">
        <v>1</v>
      </c>
      <c r="C434" s="14" t="s">
        <v>221</v>
      </c>
      <c r="D434" s="15" t="s">
        <v>222</v>
      </c>
      <c r="E434" s="13">
        <v>0</v>
      </c>
      <c r="F434" s="13"/>
      <c r="G434" s="13" t="s">
        <v>223</v>
      </c>
      <c r="H434" s="14" t="s">
        <v>224</v>
      </c>
      <c r="I434" s="26" t="str">
        <f t="shared" ref="I434:I465" si="17">CONCATENATE("`",LOWER(PROPER(C434)),"`  ",D434,,CONCATENATE(IF(LEN(E434)&gt;0," DEFAULT ",""),IF(LEN(E434)&gt;0," '",""),E434,IF(LEN(E434)&gt;0,"'","")),IF(G434="N"," NOT NULL ",""),IF(F434="Y"," AUTO_INCREMENT ",""),IF(LEN(H434)&gt;0,CONCATENATE(" COMMENT '",H434,"'"),""),",")</f>
        <v>`tenant_p_id`  bigint(20) DEFAULT  '0' NOT NULL  COMMENT '关联组织ID，默认为0',</v>
      </c>
    </row>
    <row r="435" spans="2:9" s="33" customFormat="1" ht="30" customHeight="1">
      <c r="B435" s="43">
        <v>2</v>
      </c>
      <c r="C435" s="14" t="s">
        <v>225</v>
      </c>
      <c r="D435" s="44" t="s">
        <v>222</v>
      </c>
      <c r="E435" s="43"/>
      <c r="F435" s="43"/>
      <c r="G435" s="43" t="s">
        <v>223</v>
      </c>
      <c r="H435" s="14" t="s">
        <v>226</v>
      </c>
      <c r="I435" s="28" t="str">
        <f t="shared" si="17"/>
        <v>`tenant_id`  bigint(20) NOT NULL  COMMENT '组织ID',</v>
      </c>
    </row>
    <row r="436" spans="2:9" s="3" customFormat="1" ht="30" customHeight="1">
      <c r="B436" s="13">
        <v>3</v>
      </c>
      <c r="C436" s="14" t="s">
        <v>227</v>
      </c>
      <c r="D436" s="19" t="s">
        <v>222</v>
      </c>
      <c r="E436" s="25"/>
      <c r="F436" s="25" t="s">
        <v>228</v>
      </c>
      <c r="G436" s="25" t="s">
        <v>223</v>
      </c>
      <c r="H436" s="14" t="s">
        <v>469</v>
      </c>
      <c r="I436" s="28" t="str">
        <f t="shared" si="17"/>
        <v>`id`  bigint(20) NOT NULL  AUTO_INCREMENT  COMMENT 'ID',</v>
      </c>
    </row>
    <row r="437" spans="2:9" s="3" customFormat="1" ht="30" customHeight="1">
      <c r="B437" s="43">
        <v>4</v>
      </c>
      <c r="C437" s="14" t="s">
        <v>470</v>
      </c>
      <c r="D437" s="15" t="s">
        <v>231</v>
      </c>
      <c r="E437" s="25"/>
      <c r="F437" s="25" t="s">
        <v>228</v>
      </c>
      <c r="G437" s="25" t="s">
        <v>223</v>
      </c>
      <c r="H437" s="14" t="s">
        <v>471</v>
      </c>
      <c r="I437" s="28" t="str">
        <f t="shared" si="17"/>
        <v>`barcode_code`  Varchar(50) NOT NULL  AUTO_INCREMENT  COMMENT '条码编码;系统自动生成',</v>
      </c>
    </row>
    <row r="438" spans="2:9" s="3" customFormat="1" ht="30" customHeight="1">
      <c r="B438" s="13">
        <v>5</v>
      </c>
      <c r="C438" s="14" t="s">
        <v>419</v>
      </c>
      <c r="D438" s="19" t="s">
        <v>246</v>
      </c>
      <c r="E438" s="25"/>
      <c r="F438" s="25"/>
      <c r="G438" s="25" t="s">
        <v>223</v>
      </c>
      <c r="H438" s="14" t="s">
        <v>472</v>
      </c>
      <c r="I438" s="28" t="str">
        <f t="shared" ref="I438:I439" si="18">CONCATENATE("`",LOWER(PROPER(C438)),"`  ",D438,,CONCATENATE(IF(LEN(E438)&gt;0," DEFAULT ",""),IF(LEN(E438)&gt;0," '",""),E438,IF(LEN(E438)&gt;0,"'","")),IF(G438="N"," NOT NULL ",""),IF(F438="Y"," AUTO_INCREMENT ",""),IF(LEN(H438)&gt;0,CONCATENATE(" COMMENT '",H438,"'"),""),",")</f>
        <v>`soure_type`  Int(1) NOT NULL  COMMENT '生成类型 1-采购单生成；2-送货单生成',</v>
      </c>
    </row>
    <row r="439" spans="2:9" s="3" customFormat="1" ht="30" customHeight="1">
      <c r="B439" s="43">
        <v>6</v>
      </c>
      <c r="C439" s="14" t="s">
        <v>421</v>
      </c>
      <c r="D439" s="19" t="s">
        <v>222</v>
      </c>
      <c r="E439" s="25"/>
      <c r="F439" s="25"/>
      <c r="G439" s="25" t="s">
        <v>223</v>
      </c>
      <c r="H439" s="14" t="s">
        <v>422</v>
      </c>
      <c r="I439" s="28" t="str">
        <f t="shared" si="18"/>
        <v>`soure_head_id`  bigint(20) NOT NULL  COMMENT '来源单主ID',</v>
      </c>
    </row>
    <row r="440" spans="2:9" s="3" customFormat="1" ht="30" customHeight="1">
      <c r="B440" s="13">
        <v>7</v>
      </c>
      <c r="C440" s="14" t="s">
        <v>473</v>
      </c>
      <c r="D440" s="19" t="s">
        <v>222</v>
      </c>
      <c r="E440" s="25"/>
      <c r="F440" s="25"/>
      <c r="G440" s="25" t="s">
        <v>223</v>
      </c>
      <c r="H440" s="14" t="s">
        <v>474</v>
      </c>
      <c r="I440" s="28" t="str">
        <f t="shared" si="17"/>
        <v>`soure_line_id`  bigint(20) NOT NULL  COMMENT '来源单明细ID',</v>
      </c>
    </row>
    <row r="441" spans="2:9" s="2" customFormat="1" ht="30" customHeight="1">
      <c r="B441" s="43">
        <v>8</v>
      </c>
      <c r="C441" s="14" t="s">
        <v>392</v>
      </c>
      <c r="D441" s="15" t="s">
        <v>222</v>
      </c>
      <c r="E441" s="13"/>
      <c r="F441" s="13"/>
      <c r="G441" s="13" t="s">
        <v>223</v>
      </c>
      <c r="H441" s="30" t="s">
        <v>439</v>
      </c>
      <c r="I441" s="26" t="str">
        <f t="shared" si="17"/>
        <v>`vendor_id`  bigint(20) NOT NULL  COMMENT '供应商表id:来源于:scm_bas_vendor.id',</v>
      </c>
    </row>
    <row r="442" spans="2:9" s="2" customFormat="1" ht="30" customHeight="1">
      <c r="B442" s="13">
        <v>9</v>
      </c>
      <c r="C442" s="14" t="s">
        <v>323</v>
      </c>
      <c r="D442" s="15" t="s">
        <v>231</v>
      </c>
      <c r="E442" s="13"/>
      <c r="F442" s="13"/>
      <c r="G442" s="13" t="s">
        <v>223</v>
      </c>
      <c r="H442" s="30" t="s">
        <v>440</v>
      </c>
      <c r="I442" s="26" t="str">
        <f t="shared" si="17"/>
        <v>`vendor_code`  Varchar(50) NOT NULL  COMMENT '冗余字段-供应商表编码:来源于:scm_bas_vendor.vendor_name',</v>
      </c>
    </row>
    <row r="443" spans="2:9" s="2" customFormat="1" ht="30" customHeight="1">
      <c r="B443" s="43">
        <v>10</v>
      </c>
      <c r="C443" s="14" t="s">
        <v>325</v>
      </c>
      <c r="D443" s="19" t="s">
        <v>236</v>
      </c>
      <c r="E443" s="13"/>
      <c r="F443" s="13"/>
      <c r="G443" s="13" t="s">
        <v>223</v>
      </c>
      <c r="H443" s="30" t="s">
        <v>441</v>
      </c>
      <c r="I443" s="26" t="str">
        <f t="shared" si="17"/>
        <v>`vendor_name`  Varchar(100) NOT NULL  COMMENT '冗余字段-供应商表名称:来源于:scm_bas_vendor.vendor_name',</v>
      </c>
    </row>
    <row r="444" spans="2:9" s="2" customFormat="1" ht="30" customHeight="1">
      <c r="B444" s="13">
        <v>11</v>
      </c>
      <c r="C444" s="14" t="s">
        <v>442</v>
      </c>
      <c r="D444" s="15" t="s">
        <v>222</v>
      </c>
      <c r="E444" s="13"/>
      <c r="F444" s="13"/>
      <c r="G444" s="13" t="s">
        <v>223</v>
      </c>
      <c r="H444" s="30" t="s">
        <v>443</v>
      </c>
      <c r="I444" s="26" t="str">
        <f t="shared" si="17"/>
        <v>`goods_id`  bigint(20) NOT NULL  COMMENT '料品id:来源于:scm_bas_goods.id',</v>
      </c>
    </row>
    <row r="445" spans="2:9" s="2" customFormat="1" ht="30" customHeight="1">
      <c r="B445" s="43">
        <v>12</v>
      </c>
      <c r="C445" s="14" t="s">
        <v>233</v>
      </c>
      <c r="D445" s="15" t="s">
        <v>231</v>
      </c>
      <c r="E445" s="13"/>
      <c r="F445" s="13"/>
      <c r="G445" s="13" t="s">
        <v>223</v>
      </c>
      <c r="H445" s="30" t="s">
        <v>444</v>
      </c>
      <c r="I445" s="26" t="str">
        <f t="shared" si="17"/>
        <v>`goods_erp_code`  Varchar(50) NOT NULL  COMMENT '冗余字段-料品ERP品号:来源于:scm_bas_goods.goods_erp_code',</v>
      </c>
    </row>
    <row r="446" spans="2:9" s="2" customFormat="1" ht="30" customHeight="1">
      <c r="B446" s="13">
        <v>13</v>
      </c>
      <c r="C446" s="14" t="s">
        <v>230</v>
      </c>
      <c r="D446" s="15" t="s">
        <v>231</v>
      </c>
      <c r="E446" s="13"/>
      <c r="F446" s="13"/>
      <c r="G446" s="13" t="s">
        <v>223</v>
      </c>
      <c r="H446" s="30" t="s">
        <v>445</v>
      </c>
      <c r="I446" s="26" t="str">
        <f t="shared" si="17"/>
        <v>`goods_code`  Varchar(50) NOT NULL  COMMENT '冗余字段-料品供应商品号:来源于:scm_bas_goods.goods_code',</v>
      </c>
    </row>
    <row r="447" spans="2:9" s="2" customFormat="1" ht="30" customHeight="1">
      <c r="B447" s="43">
        <v>14</v>
      </c>
      <c r="C447" s="14" t="s">
        <v>235</v>
      </c>
      <c r="D447" s="19" t="s">
        <v>236</v>
      </c>
      <c r="E447" s="13"/>
      <c r="F447" s="13"/>
      <c r="G447" s="13" t="s">
        <v>223</v>
      </c>
      <c r="H447" s="30" t="s">
        <v>446</v>
      </c>
      <c r="I447" s="26" t="str">
        <f t="shared" si="17"/>
        <v>`goods_name`  Varchar(100) NOT NULL  COMMENT '冗余字段-料品供应商品名:来源于:scm_bas_goods.goods_name',</v>
      </c>
    </row>
    <row r="448" spans="2:9" s="2" customFormat="1" ht="30" customHeight="1">
      <c r="B448" s="13">
        <v>15</v>
      </c>
      <c r="C448" s="14" t="s">
        <v>238</v>
      </c>
      <c r="D448" s="19" t="s">
        <v>236</v>
      </c>
      <c r="E448" s="13"/>
      <c r="F448" s="13"/>
      <c r="G448" s="13" t="s">
        <v>223</v>
      </c>
      <c r="H448" s="30" t="s">
        <v>447</v>
      </c>
      <c r="I448" s="26" t="str">
        <f t="shared" si="17"/>
        <v>`goods_model`  Varchar(100) NOT NULL  COMMENT '冗余字段-料品供应商品号:来源于:scm_bas_goods.goods_model',</v>
      </c>
    </row>
    <row r="449" spans="2:9" s="2" customFormat="1" ht="30" customHeight="1">
      <c r="B449" s="43">
        <v>16</v>
      </c>
      <c r="C449" s="14" t="s">
        <v>238</v>
      </c>
      <c r="D449" s="19" t="s">
        <v>236</v>
      </c>
      <c r="E449" s="13"/>
      <c r="F449" s="13"/>
      <c r="G449" s="13" t="s">
        <v>223</v>
      </c>
      <c r="H449" s="30" t="s">
        <v>447</v>
      </c>
      <c r="I449" s="26" t="str">
        <f t="shared" ref="I449:I451" si="19">CONCATENATE("`",LOWER(PROPER(C449)),"`  ",D449,,CONCATENATE(IF(LEN(E449)&gt;0," DEFAULT ",""),IF(LEN(E449)&gt;0," '",""),E449,IF(LEN(E449)&gt;0,"'","")),IF(G449="N"," NOT NULL ",""),IF(F449="Y"," AUTO_INCREMENT ",""),IF(LEN(H449)&gt;0,CONCATENATE(" COMMENT '",H449,"'"),""),",")</f>
        <v>`goods_model`  Varchar(100) NOT NULL  COMMENT '冗余字段-料品供应商品号:来源于:scm_bas_goods.goods_model',</v>
      </c>
    </row>
    <row r="450" spans="2:9" s="2" customFormat="1" ht="30" customHeight="1">
      <c r="B450" s="13">
        <v>17</v>
      </c>
      <c r="C450" s="14" t="s">
        <v>475</v>
      </c>
      <c r="D450" s="19" t="s">
        <v>236</v>
      </c>
      <c r="E450" s="13"/>
      <c r="F450" s="13"/>
      <c r="G450" s="13" t="s">
        <v>223</v>
      </c>
      <c r="H450" s="14" t="s">
        <v>476</v>
      </c>
      <c r="I450" s="26" t="str">
        <f t="shared" si="19"/>
        <v>`box_code`  Varchar(100) NOT NULL  COMMENT 'B:大包 M小包 例B290011482048093E1',</v>
      </c>
    </row>
    <row r="451" spans="2:9" s="2" customFormat="1" ht="30" customHeight="1">
      <c r="B451" s="43">
        <v>18</v>
      </c>
      <c r="C451" s="14" t="s">
        <v>477</v>
      </c>
      <c r="D451" s="19" t="s">
        <v>236</v>
      </c>
      <c r="E451" s="13"/>
      <c r="F451" s="13"/>
      <c r="G451" s="13" t="s">
        <v>223</v>
      </c>
      <c r="H451" s="14" t="s">
        <v>478</v>
      </c>
      <c r="I451" s="26" t="str">
        <f t="shared" si="19"/>
        <v>`bar_code`  Varchar(100) NOT NULL  COMMENT '条码值(BOX_ID 或M_ID)',</v>
      </c>
    </row>
    <row r="452" spans="2:9" s="2" customFormat="1" ht="30" customHeight="1">
      <c r="B452" s="13">
        <v>19</v>
      </c>
      <c r="C452" s="14" t="s">
        <v>479</v>
      </c>
      <c r="D452" s="15" t="s">
        <v>222</v>
      </c>
      <c r="E452" s="13"/>
      <c r="F452" s="13"/>
      <c r="G452" s="13" t="s">
        <v>223</v>
      </c>
      <c r="H452" s="14" t="s">
        <v>480</v>
      </c>
      <c r="I452" s="26" t="str">
        <f t="shared" si="17"/>
        <v>`box_num`  bigint(20) NOT NULL  COMMENT '尾包数量;条码类型;大包条码',</v>
      </c>
    </row>
    <row r="453" spans="2:9" s="2" customFormat="1" ht="30" customHeight="1">
      <c r="B453" s="43">
        <v>20</v>
      </c>
      <c r="C453" s="14" t="s">
        <v>479</v>
      </c>
      <c r="D453" s="15" t="s">
        <v>222</v>
      </c>
      <c r="E453" s="13"/>
      <c r="F453" s="13"/>
      <c r="G453" s="13" t="s">
        <v>223</v>
      </c>
      <c r="H453" s="14" t="s">
        <v>481</v>
      </c>
      <c r="I453" s="26" t="str">
        <f t="shared" si="17"/>
        <v>`box_num`  bigint(20) NOT NULL  COMMENT '大包条码对应的数量;条码类型;大包条码',</v>
      </c>
    </row>
    <row r="454" spans="2:9" s="2" customFormat="1" ht="30" customHeight="1">
      <c r="B454" s="13">
        <v>21</v>
      </c>
      <c r="C454" s="14" t="s">
        <v>482</v>
      </c>
      <c r="D454" s="19" t="s">
        <v>246</v>
      </c>
      <c r="E454" s="13"/>
      <c r="F454" s="13"/>
      <c r="G454" s="13" t="s">
        <v>223</v>
      </c>
      <c r="H454" s="14" t="s">
        <v>483</v>
      </c>
      <c r="I454" s="26" t="str">
        <f t="shared" si="17"/>
        <v>`bar_type`  Int(1) NOT NULL  COMMENT '条码类型1-大包条码；2-小包条码',</v>
      </c>
    </row>
    <row r="455" spans="2:9" s="3" customFormat="1" ht="30" customHeight="1">
      <c r="B455" s="43">
        <v>22</v>
      </c>
      <c r="C455" s="14" t="s">
        <v>484</v>
      </c>
      <c r="D455" s="19" t="s">
        <v>246</v>
      </c>
      <c r="E455" s="25"/>
      <c r="F455" s="25"/>
      <c r="G455" s="25" t="s">
        <v>223</v>
      </c>
      <c r="H455" s="14" t="s">
        <v>485</v>
      </c>
      <c r="I455" s="28" t="str">
        <f t="shared" si="17"/>
        <v>`bar_stat`  Int(1) NOT NULL  COMMENT '条码状态;1-待使用;2-已使用;3-已作废',</v>
      </c>
    </row>
    <row r="456" spans="2:9" s="3" customFormat="1" ht="30" customHeight="1">
      <c r="B456" s="13">
        <v>23</v>
      </c>
      <c r="C456" s="14" t="s">
        <v>248</v>
      </c>
      <c r="D456" s="19" t="s">
        <v>249</v>
      </c>
      <c r="E456" s="25"/>
      <c r="F456" s="25"/>
      <c r="G456" s="25" t="s">
        <v>228</v>
      </c>
      <c r="H456" s="14" t="s">
        <v>28</v>
      </c>
      <c r="I456" s="28" t="str">
        <f t="shared" si="17"/>
        <v>`remark`  Varchar(500) COMMENT '备注',</v>
      </c>
    </row>
    <row r="457" spans="2:9" s="3" customFormat="1" ht="30" customHeight="1">
      <c r="B457" s="43">
        <v>24</v>
      </c>
      <c r="C457" s="14" t="s">
        <v>250</v>
      </c>
      <c r="D457" s="19" t="s">
        <v>236</v>
      </c>
      <c r="E457" s="25"/>
      <c r="F457" s="25"/>
      <c r="G457" s="25" t="s">
        <v>228</v>
      </c>
      <c r="H457" s="14" t="s">
        <v>251</v>
      </c>
      <c r="I457" s="28" t="str">
        <f t="shared" si="17"/>
        <v>`created_by_name`  Varchar(100) COMMENT '创建人名称',</v>
      </c>
    </row>
    <row r="458" spans="2:9" s="3" customFormat="1" ht="30" customHeight="1">
      <c r="B458" s="13">
        <v>25</v>
      </c>
      <c r="C458" s="14" t="s">
        <v>252</v>
      </c>
      <c r="D458" s="19" t="s">
        <v>236</v>
      </c>
      <c r="E458" s="25"/>
      <c r="F458" s="25"/>
      <c r="G458" s="25" t="s">
        <v>228</v>
      </c>
      <c r="H458" s="14" t="s">
        <v>253</v>
      </c>
      <c r="I458" s="28" t="str">
        <f t="shared" si="17"/>
        <v>`last_updated_by_name`  Varchar(100) COMMENT '更新人名称',</v>
      </c>
    </row>
    <row r="459" spans="2:9" s="3" customFormat="1" ht="30" customHeight="1">
      <c r="B459" s="43">
        <v>26</v>
      </c>
      <c r="C459" s="14" t="s">
        <v>254</v>
      </c>
      <c r="D459" s="19" t="s">
        <v>255</v>
      </c>
      <c r="E459" s="25"/>
      <c r="F459" s="25"/>
      <c r="G459" s="25" t="s">
        <v>228</v>
      </c>
      <c r="H459" s="14" t="s">
        <v>256</v>
      </c>
      <c r="I459" s="28" t="str">
        <f t="shared" si="17"/>
        <v>`creation_date`  Datetime COMMENT '创建时间',</v>
      </c>
    </row>
    <row r="460" spans="2:9" s="3" customFormat="1" ht="30" customHeight="1">
      <c r="B460" s="13">
        <v>27</v>
      </c>
      <c r="C460" s="14" t="s">
        <v>257</v>
      </c>
      <c r="D460" s="44" t="s">
        <v>222</v>
      </c>
      <c r="E460" s="25"/>
      <c r="F460" s="25"/>
      <c r="G460" s="25" t="s">
        <v>228</v>
      </c>
      <c r="H460" s="14" t="s">
        <v>258</v>
      </c>
      <c r="I460" s="28" t="str">
        <f t="shared" si="17"/>
        <v>`created_by`  bigint(20) COMMENT '创建人',</v>
      </c>
    </row>
    <row r="461" spans="2:9" s="3" customFormat="1" ht="30" customHeight="1">
      <c r="B461" s="43">
        <v>28</v>
      </c>
      <c r="C461" s="14" t="s">
        <v>259</v>
      </c>
      <c r="D461" s="19" t="s">
        <v>255</v>
      </c>
      <c r="E461" s="25"/>
      <c r="F461" s="25"/>
      <c r="G461" s="25" t="s">
        <v>228</v>
      </c>
      <c r="H461" s="14" t="s">
        <v>260</v>
      </c>
      <c r="I461" s="28" t="str">
        <f t="shared" si="17"/>
        <v>`last_update_date`  Datetime COMMENT '更新时间',</v>
      </c>
    </row>
    <row r="462" spans="2:9" s="3" customFormat="1" ht="30" customHeight="1">
      <c r="B462" s="13">
        <v>29</v>
      </c>
      <c r="C462" s="14" t="s">
        <v>261</v>
      </c>
      <c r="D462" s="44" t="s">
        <v>222</v>
      </c>
      <c r="E462" s="25"/>
      <c r="F462" s="25"/>
      <c r="G462" s="25" t="s">
        <v>228</v>
      </c>
      <c r="H462" s="14" t="s">
        <v>262</v>
      </c>
      <c r="I462" s="28" t="str">
        <f t="shared" si="17"/>
        <v>`last_updated_by`  bigint(20) COMMENT '更新人',</v>
      </c>
    </row>
    <row r="463" spans="2:9" s="3" customFormat="1" ht="30" customHeight="1">
      <c r="B463" s="43">
        <v>30</v>
      </c>
      <c r="C463" s="14" t="s">
        <v>263</v>
      </c>
      <c r="D463" s="44" t="s">
        <v>222</v>
      </c>
      <c r="E463" s="25"/>
      <c r="F463" s="25"/>
      <c r="G463" s="25" t="s">
        <v>228</v>
      </c>
      <c r="H463" s="14" t="s">
        <v>264</v>
      </c>
      <c r="I463" s="28" t="str">
        <f t="shared" si="17"/>
        <v>`last_update_login`  bigint(20) COMMENT '最后登录人',</v>
      </c>
    </row>
    <row r="464" spans="2:9" s="3" customFormat="1" ht="30" customHeight="1">
      <c r="B464" s="13">
        <v>31</v>
      </c>
      <c r="C464" s="14" t="s">
        <v>265</v>
      </c>
      <c r="D464" s="19" t="s">
        <v>241</v>
      </c>
      <c r="E464" s="25"/>
      <c r="F464" s="25">
        <v>0</v>
      </c>
      <c r="G464" s="25" t="s">
        <v>228</v>
      </c>
      <c r="H464" s="14" t="s">
        <v>266</v>
      </c>
      <c r="I464" s="28" t="str">
        <f t="shared" si="17"/>
        <v>`delete_flag`  Int(10) COMMENT '删除标志:0-否-NO;1-是-YES',</v>
      </c>
    </row>
    <row r="465" spans="2:9" s="3" customFormat="1" ht="30" customHeight="1">
      <c r="B465" s="43">
        <v>32</v>
      </c>
      <c r="C465" s="14" t="s">
        <v>267</v>
      </c>
      <c r="D465" s="19" t="s">
        <v>241</v>
      </c>
      <c r="E465" s="25"/>
      <c r="F465" s="25">
        <v>1</v>
      </c>
      <c r="G465" s="25" t="s">
        <v>228</v>
      </c>
      <c r="H465" s="14" t="s">
        <v>268</v>
      </c>
      <c r="I465" s="28" t="str">
        <f t="shared" si="17"/>
        <v>`version_num`  Int(10) COMMENT '版本号',</v>
      </c>
    </row>
    <row r="466" spans="2:9" ht="30" customHeight="1">
      <c r="B466" s="137"/>
      <c r="C466" s="138"/>
      <c r="D466" s="138"/>
      <c r="E466" s="138"/>
      <c r="F466" s="138"/>
      <c r="G466" s="138"/>
      <c r="H466" s="139"/>
      <c r="I466" s="19" t="str">
        <f>LOWER(CONCATENATE(IF(F440="Y",CONCATENATE(" Primary Key  (`",C440,"`)")," "),CONCATENATE(")ENGINE=INNODB AUTO_INCREMENT=9 DEFAULT CHARSET=utf8"," COMMENT='",MID(C432,FIND("|",C432)+1,LEN(C432)),"';")))</f>
        <v xml:space="preserve"> )engine=innodb auto_increment=9 default charset=utf8 comment='料品条码表';</v>
      </c>
    </row>
    <row r="467" spans="2:9" ht="30" customHeight="1">
      <c r="B467" s="134" t="s">
        <v>269</v>
      </c>
      <c r="C467" s="14"/>
      <c r="D467" s="47"/>
      <c r="E467" s="48"/>
      <c r="F467" s="46"/>
      <c r="G467" s="46"/>
      <c r="H467" s="47"/>
      <c r="I467" s="57"/>
    </row>
    <row r="468" spans="2:9" ht="30" customHeight="1">
      <c r="B468" s="135"/>
      <c r="C468" s="14"/>
      <c r="D468" s="48"/>
      <c r="E468" s="48"/>
      <c r="F468" s="48"/>
      <c r="G468" s="48"/>
      <c r="H468" s="48"/>
      <c r="I468" s="91"/>
    </row>
    <row r="469" spans="2:9" ht="30" customHeight="1">
      <c r="B469" s="135"/>
      <c r="C469" s="14"/>
      <c r="D469" s="48"/>
      <c r="E469" s="48"/>
      <c r="F469" s="48"/>
      <c r="G469" s="48"/>
      <c r="H469" s="48"/>
      <c r="I469" s="91"/>
    </row>
    <row r="470" spans="2:9" ht="30" customHeight="1">
      <c r="B470" s="136"/>
      <c r="C470" s="14"/>
      <c r="D470" s="48"/>
      <c r="E470" s="48"/>
      <c r="F470" s="48"/>
      <c r="G470" s="48"/>
      <c r="H470" s="48"/>
      <c r="I470" s="91"/>
    </row>
    <row r="475" spans="2:9" s="3" customFormat="1" ht="30" customHeight="1">
      <c r="B475" s="38" t="s">
        <v>25</v>
      </c>
      <c r="C475" s="39" t="s">
        <v>486</v>
      </c>
      <c r="D475" s="40"/>
      <c r="E475" s="40"/>
      <c r="F475" s="40"/>
      <c r="G475" s="40"/>
      <c r="H475" s="40"/>
      <c r="I475" s="41" t="s">
        <v>214</v>
      </c>
    </row>
    <row r="476" spans="2:9" s="3" customFormat="1" ht="30" customHeight="1">
      <c r="B476" s="41" t="s">
        <v>23</v>
      </c>
      <c r="C476" s="42" t="s">
        <v>215</v>
      </c>
      <c r="D476" s="41" t="s">
        <v>216</v>
      </c>
      <c r="E476" s="41" t="s">
        <v>217</v>
      </c>
      <c r="F476" s="41" t="s">
        <v>218</v>
      </c>
      <c r="G476" s="41" t="s">
        <v>219</v>
      </c>
      <c r="H476" s="42" t="s">
        <v>220</v>
      </c>
      <c r="I476" s="19" t="str">
        <f>LOWER(CONCATENATE("Create Table  `",MID(C475,1,FIND("|",C475)-1),"` ("))</f>
        <v>create table  `scm_bas_oper_log` (</v>
      </c>
    </row>
    <row r="477" spans="2:9" s="2" customFormat="1" ht="30" customHeight="1">
      <c r="B477" s="13">
        <v>1</v>
      </c>
      <c r="C477" s="14" t="s">
        <v>221</v>
      </c>
      <c r="D477" s="15" t="s">
        <v>222</v>
      </c>
      <c r="E477" s="13">
        <v>0</v>
      </c>
      <c r="F477" s="13"/>
      <c r="G477" s="13" t="s">
        <v>223</v>
      </c>
      <c r="H477" s="14" t="s">
        <v>224</v>
      </c>
      <c r="I477" s="26" t="str">
        <f t="shared" ref="I477:I497" si="20">CONCATENATE("`",LOWER(PROPER(C477)),"`  ",D477,,CONCATENATE(IF(LEN(E477)&gt;0," DEFAULT ",""),IF(LEN(E477)&gt;0," '",""),E477,IF(LEN(E477)&gt;0,"'","")),IF(G477="N"," NOT NULL ",""),IF(F477="Y"," AUTO_INCREMENT ",""),IF(LEN(H477)&gt;0,CONCATENATE(" COMMENT '",H477,"'"),""),",")</f>
        <v>`tenant_p_id`  bigint(20) DEFAULT  '0' NOT NULL  COMMENT '关联组织ID，默认为0',</v>
      </c>
    </row>
    <row r="478" spans="2:9" s="33" customFormat="1" ht="30" customHeight="1">
      <c r="B478" s="43">
        <v>2</v>
      </c>
      <c r="C478" s="14" t="s">
        <v>225</v>
      </c>
      <c r="D478" s="44" t="s">
        <v>222</v>
      </c>
      <c r="E478" s="43"/>
      <c r="F478" s="43"/>
      <c r="G478" s="43" t="s">
        <v>223</v>
      </c>
      <c r="H478" s="14" t="s">
        <v>226</v>
      </c>
      <c r="I478" s="28" t="str">
        <f t="shared" si="20"/>
        <v>`tenant_id`  bigint(20) NOT NULL  COMMENT '组织ID',</v>
      </c>
    </row>
    <row r="479" spans="2:9" s="33" customFormat="1" ht="30" customHeight="1">
      <c r="B479" s="13">
        <v>3</v>
      </c>
      <c r="C479" s="14" t="s">
        <v>487</v>
      </c>
      <c r="D479" s="19" t="s">
        <v>236</v>
      </c>
      <c r="E479" s="43"/>
      <c r="F479" s="43"/>
      <c r="G479" s="43" t="s">
        <v>223</v>
      </c>
      <c r="H479" s="14" t="s">
        <v>488</v>
      </c>
      <c r="I479" s="28" t="str">
        <f t="shared" si="20"/>
        <v>`tenant_name`  Varchar(100) NOT NULL  COMMENT '组织名称',</v>
      </c>
    </row>
    <row r="480" spans="2:9" s="3" customFormat="1" ht="30" customHeight="1">
      <c r="B480" s="43">
        <v>4</v>
      </c>
      <c r="C480" s="14" t="s">
        <v>227</v>
      </c>
      <c r="D480" s="19" t="s">
        <v>222</v>
      </c>
      <c r="E480" s="25"/>
      <c r="F480" s="25" t="s">
        <v>228</v>
      </c>
      <c r="G480" s="25" t="s">
        <v>223</v>
      </c>
      <c r="H480" s="14" t="s">
        <v>429</v>
      </c>
      <c r="I480" s="28" t="str">
        <f t="shared" si="20"/>
        <v>`id`  bigint(20) NOT NULL  AUTO_INCREMENT  COMMENT '文档类别ID',</v>
      </c>
    </row>
    <row r="481" spans="2:9" s="3" customFormat="1" ht="30" customHeight="1">
      <c r="B481" s="13">
        <v>5</v>
      </c>
      <c r="C481" s="14" t="s">
        <v>489</v>
      </c>
      <c r="D481" s="19" t="s">
        <v>246</v>
      </c>
      <c r="E481" s="25"/>
      <c r="F481" s="25"/>
      <c r="G481" s="25" t="s">
        <v>223</v>
      </c>
      <c r="H481" s="14" t="s">
        <v>490</v>
      </c>
      <c r="I481" s="28" t="str">
        <f t="shared" si="20"/>
        <v>`oper_bill`  Int(1) NOT NULL  COMMENT '生成类型 1-询价单；2-报价单;3-采购订单;4-销售订单;5-送货单;6-收货单;7-退货单;8-对账单;9-发票单',</v>
      </c>
    </row>
    <row r="482" spans="2:9" s="3" customFormat="1" ht="30" customHeight="1">
      <c r="B482" s="43">
        <v>6</v>
      </c>
      <c r="C482" s="14" t="s">
        <v>491</v>
      </c>
      <c r="D482" s="19" t="s">
        <v>246</v>
      </c>
      <c r="E482" s="25"/>
      <c r="F482" s="25"/>
      <c r="G482" s="25" t="s">
        <v>223</v>
      </c>
      <c r="H482" s="14" t="s">
        <v>492</v>
      </c>
      <c r="I482" s="28" t="str">
        <f t="shared" si="20"/>
        <v>`oper_type`  Int(1) NOT NULL  COMMENT '操作类型 1-创建；2-发布;3-接受;4-提交;具体以单据类型确定',</v>
      </c>
    </row>
    <row r="483" spans="2:9" s="3" customFormat="1" ht="30" customHeight="1">
      <c r="B483" s="13">
        <v>7</v>
      </c>
      <c r="C483" s="14" t="s">
        <v>421</v>
      </c>
      <c r="D483" s="19" t="s">
        <v>222</v>
      </c>
      <c r="E483" s="25"/>
      <c r="F483" s="25"/>
      <c r="G483" s="25" t="s">
        <v>223</v>
      </c>
      <c r="H483" s="14" t="s">
        <v>422</v>
      </c>
      <c r="I483" s="28" t="str">
        <f t="shared" si="20"/>
        <v>`soure_head_id`  bigint(20) NOT NULL  COMMENT '来源单主ID',</v>
      </c>
    </row>
    <row r="484" spans="2:9" s="3" customFormat="1" ht="30" customHeight="1">
      <c r="B484" s="43">
        <v>8</v>
      </c>
      <c r="C484" s="14" t="s">
        <v>250</v>
      </c>
      <c r="D484" s="19" t="s">
        <v>236</v>
      </c>
      <c r="E484" s="25"/>
      <c r="F484" s="25"/>
      <c r="G484" s="25" t="s">
        <v>228</v>
      </c>
      <c r="H484" s="14" t="s">
        <v>493</v>
      </c>
      <c r="I484" s="28" t="str">
        <f t="shared" ref="I484:I487" si="21">CONCATENATE("`",LOWER(PROPER(C484)),"`  ",D484,,CONCATENATE(IF(LEN(E484)&gt;0," DEFAULT ",""),IF(LEN(E484)&gt;0," '",""),E484,IF(LEN(E484)&gt;0,"'","")),IF(G484="N"," NOT NULL ",""),IF(F484="Y"," AUTO_INCREMENT ",""),IF(LEN(H484)&gt;0,CONCATENATE(" COMMENT '",H484,"'"),""),",")</f>
        <v>`created_by_name`  Varchar(100) COMMENT '创建人名字',</v>
      </c>
    </row>
    <row r="485" spans="2:9" s="33" customFormat="1" ht="30" customHeight="1">
      <c r="B485" s="13">
        <v>9</v>
      </c>
      <c r="C485" s="14" t="s">
        <v>494</v>
      </c>
      <c r="D485" s="19" t="s">
        <v>236</v>
      </c>
      <c r="E485" s="43"/>
      <c r="F485" s="43"/>
      <c r="G485" s="25" t="s">
        <v>228</v>
      </c>
      <c r="H485" s="14" t="s">
        <v>495</v>
      </c>
      <c r="I485" s="28" t="str">
        <f t="shared" si="21"/>
        <v>`attr1`  Varchar(100) COMMENT '备用字段1',</v>
      </c>
    </row>
    <row r="486" spans="2:9" s="33" customFormat="1" ht="30" customHeight="1">
      <c r="B486" s="43">
        <v>10</v>
      </c>
      <c r="C486" s="14" t="s">
        <v>496</v>
      </c>
      <c r="D486" s="19" t="s">
        <v>236</v>
      </c>
      <c r="E486" s="43"/>
      <c r="F486" s="43"/>
      <c r="G486" s="25" t="s">
        <v>228</v>
      </c>
      <c r="H486" s="14" t="s">
        <v>497</v>
      </c>
      <c r="I486" s="28" t="str">
        <f t="shared" si="21"/>
        <v>`attr2`  Varchar(100) COMMENT '备用字段2',</v>
      </c>
    </row>
    <row r="487" spans="2:9" s="33" customFormat="1" ht="30" customHeight="1">
      <c r="B487" s="13">
        <v>11</v>
      </c>
      <c r="C487" s="14" t="s">
        <v>498</v>
      </c>
      <c r="D487" s="19" t="s">
        <v>241</v>
      </c>
      <c r="E487" s="43"/>
      <c r="F487" s="43"/>
      <c r="G487" s="25" t="s">
        <v>228</v>
      </c>
      <c r="H487" s="14" t="s">
        <v>499</v>
      </c>
      <c r="I487" s="28" t="str">
        <f t="shared" si="21"/>
        <v>`attr3`  Int(10) COMMENT '备用字段3',</v>
      </c>
    </row>
    <row r="488" spans="2:9" s="3" customFormat="1" ht="30" customHeight="1">
      <c r="B488" s="43">
        <v>12</v>
      </c>
      <c r="C488" s="14" t="s">
        <v>248</v>
      </c>
      <c r="D488" s="19" t="s">
        <v>249</v>
      </c>
      <c r="E488" s="25"/>
      <c r="F488" s="25"/>
      <c r="G488" s="25" t="s">
        <v>228</v>
      </c>
      <c r="H488" s="14" t="s">
        <v>500</v>
      </c>
      <c r="I488" s="28" t="str">
        <f t="shared" si="20"/>
        <v>`remark`  Varchar(500) COMMENT '操作说明',</v>
      </c>
    </row>
    <row r="489" spans="2:9" s="3" customFormat="1" ht="30" customHeight="1">
      <c r="B489" s="43">
        <v>8</v>
      </c>
      <c r="C489" s="14" t="s">
        <v>250</v>
      </c>
      <c r="D489" s="19" t="s">
        <v>236</v>
      </c>
      <c r="E489" s="25"/>
      <c r="F489" s="25"/>
      <c r="G489" s="25" t="s">
        <v>228</v>
      </c>
      <c r="H489" s="14" t="s">
        <v>251</v>
      </c>
      <c r="I489" s="28" t="str">
        <f t="shared" si="20"/>
        <v>`created_by_name`  Varchar(100) COMMENT '创建人名称',</v>
      </c>
    </row>
    <row r="490" spans="2:9" s="3" customFormat="1" ht="30" customHeight="1">
      <c r="B490" s="43">
        <v>8</v>
      </c>
      <c r="C490" s="14" t="s">
        <v>252</v>
      </c>
      <c r="D490" s="19" t="s">
        <v>236</v>
      </c>
      <c r="E490" s="25"/>
      <c r="F490" s="25"/>
      <c r="G490" s="25" t="s">
        <v>228</v>
      </c>
      <c r="H490" s="14" t="s">
        <v>253</v>
      </c>
      <c r="I490" s="28" t="str">
        <f t="shared" si="20"/>
        <v>`last_updated_by_name`  Varchar(100) COMMENT '更新人名称',</v>
      </c>
    </row>
    <row r="491" spans="2:9" s="3" customFormat="1" ht="30" customHeight="1">
      <c r="B491" s="13">
        <v>13</v>
      </c>
      <c r="C491" s="14" t="s">
        <v>254</v>
      </c>
      <c r="D491" s="19" t="s">
        <v>255</v>
      </c>
      <c r="E491" s="25"/>
      <c r="F491" s="25"/>
      <c r="G491" s="25" t="s">
        <v>228</v>
      </c>
      <c r="H491" s="14" t="s">
        <v>256</v>
      </c>
      <c r="I491" s="28" t="str">
        <f t="shared" si="20"/>
        <v>`creation_date`  Datetime COMMENT '创建时间',</v>
      </c>
    </row>
    <row r="492" spans="2:9" s="3" customFormat="1" ht="30" customHeight="1">
      <c r="B492" s="43">
        <v>14</v>
      </c>
      <c r="C492" s="14" t="s">
        <v>257</v>
      </c>
      <c r="D492" s="44" t="s">
        <v>222</v>
      </c>
      <c r="E492" s="25"/>
      <c r="F492" s="25"/>
      <c r="G492" s="25" t="s">
        <v>228</v>
      </c>
      <c r="H492" s="14" t="s">
        <v>258</v>
      </c>
      <c r="I492" s="28" t="str">
        <f t="shared" si="20"/>
        <v>`created_by`  bigint(20) COMMENT '创建人',</v>
      </c>
    </row>
    <row r="493" spans="2:9" s="3" customFormat="1" ht="30" customHeight="1">
      <c r="B493" s="13">
        <v>15</v>
      </c>
      <c r="C493" s="14" t="s">
        <v>259</v>
      </c>
      <c r="D493" s="19" t="s">
        <v>255</v>
      </c>
      <c r="E493" s="25"/>
      <c r="F493" s="25"/>
      <c r="G493" s="25" t="s">
        <v>228</v>
      </c>
      <c r="H493" s="14" t="s">
        <v>260</v>
      </c>
      <c r="I493" s="28" t="str">
        <f t="shared" si="20"/>
        <v>`last_update_date`  Datetime COMMENT '更新时间',</v>
      </c>
    </row>
    <row r="494" spans="2:9" s="3" customFormat="1" ht="30" customHeight="1">
      <c r="B494" s="43">
        <v>16</v>
      </c>
      <c r="C494" s="14" t="s">
        <v>261</v>
      </c>
      <c r="D494" s="44" t="s">
        <v>222</v>
      </c>
      <c r="E494" s="25"/>
      <c r="F494" s="25"/>
      <c r="G494" s="25" t="s">
        <v>228</v>
      </c>
      <c r="H494" s="14" t="s">
        <v>262</v>
      </c>
      <c r="I494" s="28" t="str">
        <f t="shared" si="20"/>
        <v>`last_updated_by`  bigint(20) COMMENT '更新人',</v>
      </c>
    </row>
    <row r="495" spans="2:9" s="3" customFormat="1" ht="30" customHeight="1">
      <c r="B495" s="13">
        <v>17</v>
      </c>
      <c r="C495" s="14" t="s">
        <v>263</v>
      </c>
      <c r="D495" s="44" t="s">
        <v>222</v>
      </c>
      <c r="E495" s="25"/>
      <c r="F495" s="25"/>
      <c r="G495" s="25" t="s">
        <v>228</v>
      </c>
      <c r="H495" s="14" t="s">
        <v>264</v>
      </c>
      <c r="I495" s="28" t="str">
        <f t="shared" si="20"/>
        <v>`last_update_login`  bigint(20) COMMENT '最后登录人',</v>
      </c>
    </row>
    <row r="496" spans="2:9" s="3" customFormat="1" ht="30" customHeight="1">
      <c r="B496" s="43">
        <v>18</v>
      </c>
      <c r="C496" s="14" t="s">
        <v>265</v>
      </c>
      <c r="D496" s="19" t="s">
        <v>241</v>
      </c>
      <c r="E496" s="25"/>
      <c r="F496" s="25">
        <v>0</v>
      </c>
      <c r="G496" s="25" t="s">
        <v>228</v>
      </c>
      <c r="H496" s="14" t="s">
        <v>266</v>
      </c>
      <c r="I496" s="28" t="str">
        <f t="shared" si="20"/>
        <v>`delete_flag`  Int(10) COMMENT '删除标志:0-否-NO;1-是-YES',</v>
      </c>
    </row>
    <row r="497" spans="2:9" s="3" customFormat="1" ht="30" customHeight="1">
      <c r="B497" s="13">
        <v>19</v>
      </c>
      <c r="C497" s="14" t="s">
        <v>267</v>
      </c>
      <c r="D497" s="19" t="s">
        <v>241</v>
      </c>
      <c r="E497" s="25"/>
      <c r="F497" s="25">
        <v>1</v>
      </c>
      <c r="G497" s="25" t="s">
        <v>228</v>
      </c>
      <c r="H497" s="14" t="s">
        <v>268</v>
      </c>
      <c r="I497" s="28" t="str">
        <f t="shared" si="20"/>
        <v>`version_num`  Int(10) COMMENT '版本号',</v>
      </c>
    </row>
    <row r="498" spans="2:9" ht="30" customHeight="1">
      <c r="B498" s="137"/>
      <c r="C498" s="138"/>
      <c r="D498" s="138"/>
      <c r="E498" s="138"/>
      <c r="F498" s="138"/>
      <c r="G498" s="138"/>
      <c r="H498" s="139"/>
      <c r="I498" s="19" t="str">
        <f>LOWER(CONCATENATE(IF(F480="Y",CONCATENATE(" Primary Key  (`",C480,"`)")," "),CONCATENATE(")ENGINE=INNODB AUTO_INCREMENT=9 DEFAULT CHARSET=utf8"," COMMENT='",MID(C475,FIND("|",C475)+1,LEN(C475)),"';")))</f>
        <v xml:space="preserve"> primary key  (`id`))engine=innodb auto_increment=9 default charset=utf8 comment='业务操作日志表';</v>
      </c>
    </row>
    <row r="499" spans="2:9" ht="30" customHeight="1">
      <c r="B499" s="134" t="s">
        <v>269</v>
      </c>
      <c r="C499" s="14"/>
      <c r="D499" s="47"/>
      <c r="E499" s="48"/>
      <c r="F499" s="46"/>
      <c r="G499" s="46"/>
      <c r="H499" s="47"/>
      <c r="I499" s="57"/>
    </row>
    <row r="500" spans="2:9" ht="30" customHeight="1">
      <c r="B500" s="135"/>
      <c r="C500" s="14"/>
      <c r="D500" s="48"/>
      <c r="E500" s="48"/>
      <c r="F500" s="48"/>
      <c r="G500" s="48"/>
      <c r="H500" s="48"/>
      <c r="I500" s="91"/>
    </row>
    <row r="501" spans="2:9" ht="30" customHeight="1">
      <c r="B501" s="135"/>
      <c r="C501" s="14"/>
      <c r="D501" s="48"/>
      <c r="E501" s="48"/>
      <c r="F501" s="48"/>
      <c r="G501" s="48"/>
      <c r="H501" s="48"/>
      <c r="I501" s="91"/>
    </row>
    <row r="502" spans="2:9" ht="30" customHeight="1">
      <c r="B502" s="136"/>
      <c r="C502" s="14"/>
      <c r="D502" s="48"/>
      <c r="E502" s="48"/>
      <c r="F502" s="48"/>
      <c r="G502" s="48"/>
      <c r="H502" s="48"/>
      <c r="I502" s="91"/>
    </row>
    <row r="505" spans="2:9" s="3" customFormat="1" ht="30" customHeight="1">
      <c r="B505" s="38" t="s">
        <v>25</v>
      </c>
      <c r="C505" s="39" t="s">
        <v>501</v>
      </c>
      <c r="D505" s="40"/>
      <c r="E505" s="40"/>
      <c r="F505" s="40"/>
      <c r="G505" s="40"/>
      <c r="H505" s="40"/>
      <c r="I505" s="41" t="s">
        <v>214</v>
      </c>
    </row>
    <row r="506" spans="2:9" s="3" customFormat="1" ht="30" customHeight="1">
      <c r="B506" s="41" t="s">
        <v>23</v>
      </c>
      <c r="C506" s="42" t="s">
        <v>215</v>
      </c>
      <c r="D506" s="41" t="s">
        <v>216</v>
      </c>
      <c r="E506" s="41" t="s">
        <v>217</v>
      </c>
      <c r="F506" s="41" t="s">
        <v>218</v>
      </c>
      <c r="G506" s="41" t="s">
        <v>219</v>
      </c>
      <c r="H506" s="42" t="s">
        <v>220</v>
      </c>
      <c r="I506" s="19" t="str">
        <f>LOWER(CONCATENATE("Create Table  `",MID(C505,1,FIND("|",C505)-1),"` ("))</f>
        <v>create table  `scm_bas_doc` (</v>
      </c>
    </row>
    <row r="507" spans="2:9" s="2" customFormat="1" ht="30" customHeight="1">
      <c r="B507" s="13">
        <v>1</v>
      </c>
      <c r="C507" s="14" t="s">
        <v>221</v>
      </c>
      <c r="D507" s="15" t="s">
        <v>222</v>
      </c>
      <c r="E507" s="13">
        <v>0</v>
      </c>
      <c r="F507" s="13"/>
      <c r="G507" s="13" t="s">
        <v>223</v>
      </c>
      <c r="H507" s="14" t="s">
        <v>224</v>
      </c>
      <c r="I507" s="26" t="str">
        <f t="shared" ref="I507:I526" si="22">CONCATENATE("`",LOWER(PROPER(C507)),"`  ",D507,,CONCATENATE(IF(LEN(E507)&gt;0," DEFAULT ",""),IF(LEN(E507)&gt;0," '",""),E507,IF(LEN(E507)&gt;0,"'","")),IF(G507="N"," NOT NULL ",""),IF(F507="Y"," AUTO_INCREMENT ",""),IF(LEN(H507)&gt;0,CONCATENATE(" COMMENT '",H507,"'"),""),",")</f>
        <v>`tenant_p_id`  bigint(20) DEFAULT  '0' NOT NULL  COMMENT '关联组织ID，默认为0',</v>
      </c>
    </row>
    <row r="508" spans="2:9" s="33" customFormat="1" ht="30" customHeight="1">
      <c r="B508" s="43">
        <v>2</v>
      </c>
      <c r="C508" s="14" t="s">
        <v>225</v>
      </c>
      <c r="D508" s="44" t="s">
        <v>222</v>
      </c>
      <c r="E508" s="43"/>
      <c r="F508" s="43"/>
      <c r="G508" s="43" t="s">
        <v>223</v>
      </c>
      <c r="H508" s="14" t="s">
        <v>226</v>
      </c>
      <c r="I508" s="28" t="str">
        <f t="shared" si="22"/>
        <v>`tenant_id`  bigint(20) NOT NULL  COMMENT '组织ID',</v>
      </c>
    </row>
    <row r="509" spans="2:9" s="33" customFormat="1" ht="30" customHeight="1">
      <c r="B509" s="13">
        <v>3</v>
      </c>
      <c r="C509" s="14" t="s">
        <v>487</v>
      </c>
      <c r="D509" s="19" t="s">
        <v>236</v>
      </c>
      <c r="E509" s="43"/>
      <c r="F509" s="43"/>
      <c r="G509" s="43" t="s">
        <v>223</v>
      </c>
      <c r="H509" s="14" t="s">
        <v>488</v>
      </c>
      <c r="I509" s="28" t="str">
        <f t="shared" si="22"/>
        <v>`tenant_name`  Varchar(100) NOT NULL  COMMENT '组织名称',</v>
      </c>
    </row>
    <row r="510" spans="2:9" s="3" customFormat="1" ht="30" customHeight="1">
      <c r="B510" s="43">
        <v>4</v>
      </c>
      <c r="C510" s="14" t="s">
        <v>227</v>
      </c>
      <c r="D510" s="19" t="s">
        <v>222</v>
      </c>
      <c r="E510" s="25"/>
      <c r="F510" s="25" t="s">
        <v>228</v>
      </c>
      <c r="G510" s="25" t="s">
        <v>223</v>
      </c>
      <c r="H510" s="14" t="s">
        <v>429</v>
      </c>
      <c r="I510" s="28" t="str">
        <f t="shared" si="22"/>
        <v>`id`  bigint(20) NOT NULL  AUTO_INCREMENT  COMMENT '文档类别ID',</v>
      </c>
    </row>
    <row r="511" spans="2:9" s="3" customFormat="1" ht="30" customHeight="1">
      <c r="B511" s="13">
        <v>5</v>
      </c>
      <c r="C511" s="14" t="s">
        <v>502</v>
      </c>
      <c r="D511" s="19" t="s">
        <v>246</v>
      </c>
      <c r="E511" s="25"/>
      <c r="F511" s="25"/>
      <c r="G511" s="25" t="s">
        <v>223</v>
      </c>
      <c r="H511" s="14" t="s">
        <v>490</v>
      </c>
      <c r="I511" s="28" t="str">
        <f t="shared" si="22"/>
        <v>`bill_type`  Int(1) NOT NULL  COMMENT '生成类型 1-询价单；2-报价单;3-采购订单;4-销售订单;5-送货单;6-收货单;7-退货单;8-对账单;9-发票单',</v>
      </c>
    </row>
    <row r="512" spans="2:9" s="3" customFormat="1" ht="30" customHeight="1">
      <c r="B512" s="13">
        <v>7</v>
      </c>
      <c r="C512" s="14" t="s">
        <v>421</v>
      </c>
      <c r="D512" s="19" t="s">
        <v>222</v>
      </c>
      <c r="E512" s="25"/>
      <c r="F512" s="25"/>
      <c r="G512" s="25" t="s">
        <v>223</v>
      </c>
      <c r="H512" s="14" t="s">
        <v>422</v>
      </c>
      <c r="I512" s="28" t="str">
        <f t="shared" si="22"/>
        <v>`soure_head_id`  bigint(20) NOT NULL  COMMENT '来源单主ID',</v>
      </c>
    </row>
    <row r="513" spans="2:9" s="3" customFormat="1" ht="30" customHeight="1">
      <c r="B513" s="13">
        <v>7</v>
      </c>
      <c r="C513" s="14" t="s">
        <v>503</v>
      </c>
      <c r="D513" s="19" t="s">
        <v>222</v>
      </c>
      <c r="E513" s="25"/>
      <c r="F513" s="25"/>
      <c r="G513" s="25" t="s">
        <v>223</v>
      </c>
      <c r="H513" s="14" t="s">
        <v>474</v>
      </c>
      <c r="I513" s="28" t="str">
        <f t="shared" si="22"/>
        <v>`soure_item_id`  bigint(20) NOT NULL  COMMENT '来源单明细ID',</v>
      </c>
    </row>
    <row r="514" spans="2:9" s="33" customFormat="1" ht="30" customHeight="1">
      <c r="B514" s="13">
        <v>9</v>
      </c>
      <c r="C514" s="14" t="s">
        <v>494</v>
      </c>
      <c r="D514" s="19" t="s">
        <v>236</v>
      </c>
      <c r="E514" s="43"/>
      <c r="F514" s="43"/>
      <c r="G514" s="25" t="s">
        <v>228</v>
      </c>
      <c r="H514" s="14" t="s">
        <v>495</v>
      </c>
      <c r="I514" s="28" t="str">
        <f t="shared" si="22"/>
        <v>`attr1`  Varchar(100) COMMENT '备用字段1',</v>
      </c>
    </row>
    <row r="515" spans="2:9" s="33" customFormat="1" ht="30" customHeight="1">
      <c r="B515" s="43">
        <v>10</v>
      </c>
      <c r="C515" s="14" t="s">
        <v>496</v>
      </c>
      <c r="D515" s="19" t="s">
        <v>236</v>
      </c>
      <c r="E515" s="43"/>
      <c r="F515" s="43"/>
      <c r="G515" s="25" t="s">
        <v>228</v>
      </c>
      <c r="H515" s="14" t="s">
        <v>497</v>
      </c>
      <c r="I515" s="28" t="str">
        <f t="shared" si="22"/>
        <v>`attr2`  Varchar(100) COMMENT '备用字段2',</v>
      </c>
    </row>
    <row r="516" spans="2:9" s="33" customFormat="1" ht="30" customHeight="1">
      <c r="B516" s="13">
        <v>11</v>
      </c>
      <c r="C516" s="14" t="s">
        <v>498</v>
      </c>
      <c r="D516" s="19" t="s">
        <v>241</v>
      </c>
      <c r="E516" s="43"/>
      <c r="F516" s="43"/>
      <c r="G516" s="25" t="s">
        <v>228</v>
      </c>
      <c r="H516" s="14" t="s">
        <v>499</v>
      </c>
      <c r="I516" s="28" t="str">
        <f t="shared" si="22"/>
        <v>`attr3`  Int(10) COMMENT '备用字段3',</v>
      </c>
    </row>
    <row r="517" spans="2:9" s="3" customFormat="1" ht="30" customHeight="1">
      <c r="B517" s="43">
        <v>12</v>
      </c>
      <c r="C517" s="14" t="s">
        <v>248</v>
      </c>
      <c r="D517" s="19" t="s">
        <v>249</v>
      </c>
      <c r="E517" s="25"/>
      <c r="F517" s="25"/>
      <c r="G517" s="25" t="s">
        <v>228</v>
      </c>
      <c r="H517" s="14" t="s">
        <v>500</v>
      </c>
      <c r="I517" s="28" t="str">
        <f t="shared" si="22"/>
        <v>`remark`  Varchar(500) COMMENT '操作说明',</v>
      </c>
    </row>
    <row r="518" spans="2:9" s="3" customFormat="1" ht="30" customHeight="1">
      <c r="B518" s="43">
        <v>8</v>
      </c>
      <c r="C518" s="14" t="s">
        <v>250</v>
      </c>
      <c r="D518" s="19" t="s">
        <v>236</v>
      </c>
      <c r="E518" s="25"/>
      <c r="F518" s="25"/>
      <c r="G518" s="25" t="s">
        <v>228</v>
      </c>
      <c r="H518" s="14" t="s">
        <v>251</v>
      </c>
      <c r="I518" s="28" t="str">
        <f t="shared" si="22"/>
        <v>`created_by_name`  Varchar(100) COMMENT '创建人名称',</v>
      </c>
    </row>
    <row r="519" spans="2:9" s="3" customFormat="1" ht="30" customHeight="1">
      <c r="B519" s="43">
        <v>8</v>
      </c>
      <c r="C519" s="14" t="s">
        <v>252</v>
      </c>
      <c r="D519" s="19" t="s">
        <v>236</v>
      </c>
      <c r="E519" s="25"/>
      <c r="F519" s="25"/>
      <c r="G519" s="25" t="s">
        <v>228</v>
      </c>
      <c r="H519" s="14" t="s">
        <v>253</v>
      </c>
      <c r="I519" s="28" t="str">
        <f t="shared" si="22"/>
        <v>`last_updated_by_name`  Varchar(100) COMMENT '更新人名称',</v>
      </c>
    </row>
    <row r="520" spans="2:9" s="3" customFormat="1" ht="30" customHeight="1">
      <c r="B520" s="13">
        <v>13</v>
      </c>
      <c r="C520" s="14" t="s">
        <v>254</v>
      </c>
      <c r="D520" s="19" t="s">
        <v>255</v>
      </c>
      <c r="E520" s="25"/>
      <c r="F520" s="25"/>
      <c r="G520" s="25" t="s">
        <v>228</v>
      </c>
      <c r="H520" s="14" t="s">
        <v>256</v>
      </c>
      <c r="I520" s="28" t="str">
        <f t="shared" si="22"/>
        <v>`creation_date`  Datetime COMMENT '创建时间',</v>
      </c>
    </row>
    <row r="521" spans="2:9" s="3" customFormat="1" ht="30" customHeight="1">
      <c r="B521" s="43">
        <v>14</v>
      </c>
      <c r="C521" s="14" t="s">
        <v>257</v>
      </c>
      <c r="D521" s="44" t="s">
        <v>222</v>
      </c>
      <c r="E521" s="25"/>
      <c r="F521" s="25"/>
      <c r="G521" s="25" t="s">
        <v>228</v>
      </c>
      <c r="H521" s="14" t="s">
        <v>258</v>
      </c>
      <c r="I521" s="28" t="str">
        <f t="shared" si="22"/>
        <v>`created_by`  bigint(20) COMMENT '创建人',</v>
      </c>
    </row>
    <row r="522" spans="2:9" s="3" customFormat="1" ht="30" customHeight="1">
      <c r="B522" s="13">
        <v>15</v>
      </c>
      <c r="C522" s="14" t="s">
        <v>259</v>
      </c>
      <c r="D522" s="19" t="s">
        <v>255</v>
      </c>
      <c r="E522" s="25"/>
      <c r="F522" s="25"/>
      <c r="G522" s="25" t="s">
        <v>228</v>
      </c>
      <c r="H522" s="14" t="s">
        <v>260</v>
      </c>
      <c r="I522" s="28" t="str">
        <f t="shared" si="22"/>
        <v>`last_update_date`  Datetime COMMENT '更新时间',</v>
      </c>
    </row>
    <row r="523" spans="2:9" s="3" customFormat="1" ht="30" customHeight="1">
      <c r="B523" s="43">
        <v>16</v>
      </c>
      <c r="C523" s="14" t="s">
        <v>261</v>
      </c>
      <c r="D523" s="44" t="s">
        <v>222</v>
      </c>
      <c r="E523" s="25"/>
      <c r="F523" s="25"/>
      <c r="G523" s="25" t="s">
        <v>228</v>
      </c>
      <c r="H523" s="14" t="s">
        <v>262</v>
      </c>
      <c r="I523" s="28" t="str">
        <f t="shared" si="22"/>
        <v>`last_updated_by`  bigint(20) COMMENT '更新人',</v>
      </c>
    </row>
    <row r="524" spans="2:9" s="3" customFormat="1" ht="30" customHeight="1">
      <c r="B524" s="13">
        <v>17</v>
      </c>
      <c r="C524" s="14" t="s">
        <v>263</v>
      </c>
      <c r="D524" s="44" t="s">
        <v>222</v>
      </c>
      <c r="E524" s="25"/>
      <c r="F524" s="25"/>
      <c r="G524" s="25" t="s">
        <v>228</v>
      </c>
      <c r="H524" s="14" t="s">
        <v>264</v>
      </c>
      <c r="I524" s="28" t="str">
        <f t="shared" si="22"/>
        <v>`last_update_login`  bigint(20) COMMENT '最后登录人',</v>
      </c>
    </row>
    <row r="525" spans="2:9" s="3" customFormat="1" ht="30" customHeight="1">
      <c r="B525" s="43">
        <v>18</v>
      </c>
      <c r="C525" s="14" t="s">
        <v>265</v>
      </c>
      <c r="D525" s="19" t="s">
        <v>241</v>
      </c>
      <c r="E525" s="25"/>
      <c r="F525" s="25">
        <v>0</v>
      </c>
      <c r="G525" s="25" t="s">
        <v>228</v>
      </c>
      <c r="H525" s="14" t="s">
        <v>266</v>
      </c>
      <c r="I525" s="28" t="str">
        <f t="shared" si="22"/>
        <v>`delete_flag`  Int(10) COMMENT '删除标志:0-否-NO;1-是-YES',</v>
      </c>
    </row>
    <row r="526" spans="2:9" s="3" customFormat="1" ht="30" customHeight="1">
      <c r="B526" s="13">
        <v>19</v>
      </c>
      <c r="C526" s="14" t="s">
        <v>267</v>
      </c>
      <c r="D526" s="19" t="s">
        <v>241</v>
      </c>
      <c r="E526" s="25"/>
      <c r="F526" s="25">
        <v>1</v>
      </c>
      <c r="G526" s="25" t="s">
        <v>228</v>
      </c>
      <c r="H526" s="14" t="s">
        <v>268</v>
      </c>
      <c r="I526" s="28" t="str">
        <f t="shared" si="22"/>
        <v>`version_num`  Int(10) COMMENT '版本号',</v>
      </c>
    </row>
    <row r="527" spans="2:9" ht="30" customHeight="1">
      <c r="B527" s="137"/>
      <c r="C527" s="138"/>
      <c r="D527" s="138"/>
      <c r="E527" s="138"/>
      <c r="F527" s="138"/>
      <c r="G527" s="138"/>
      <c r="H527" s="139"/>
      <c r="I527" s="19" t="str">
        <f>LOWER(CONCATENATE(IF(F510="Y",CONCATENATE(" Primary Key  (`",C510,"`)")," "),CONCATENATE(")ENGINE=INNODB AUTO_INCREMENT=9 DEFAULT CHARSET=utf8"," COMMENT='",MID(C505,FIND("|",C505)+1,LEN(C505)),"';")))</f>
        <v xml:space="preserve"> primary key  (`id`))engine=innodb auto_increment=9 default charset=utf8 comment='单据附件表';</v>
      </c>
    </row>
    <row r="528" spans="2:9" ht="30" customHeight="1">
      <c r="B528" s="134" t="s">
        <v>269</v>
      </c>
      <c r="C528" s="14"/>
      <c r="D528" s="47"/>
      <c r="E528" s="48"/>
      <c r="F528" s="46"/>
      <c r="G528" s="46"/>
      <c r="H528" s="47"/>
      <c r="I528" s="57"/>
    </row>
    <row r="529" spans="2:12" ht="30" customHeight="1">
      <c r="B529" s="135"/>
      <c r="C529" s="14"/>
      <c r="D529" s="48"/>
      <c r="E529" s="48"/>
      <c r="F529" s="48"/>
      <c r="G529" s="48"/>
      <c r="H529" s="48"/>
      <c r="I529" s="91"/>
    </row>
    <row r="530" spans="2:12" ht="30" customHeight="1">
      <c r="B530" s="135"/>
      <c r="C530" s="14"/>
      <c r="D530" s="48"/>
      <c r="E530" s="48"/>
      <c r="F530" s="48"/>
      <c r="G530" s="48"/>
      <c r="H530" s="48"/>
      <c r="I530" s="91"/>
    </row>
    <row r="531" spans="2:12" ht="30" customHeight="1">
      <c r="B531" s="136"/>
      <c r="C531" s="14"/>
      <c r="D531" s="48"/>
      <c r="E531" s="48"/>
      <c r="F531" s="48"/>
      <c r="G531" s="48"/>
      <c r="H531" s="48"/>
      <c r="I531" s="91"/>
    </row>
    <row r="535" spans="2:12" s="3" customFormat="1" ht="30" customHeight="1">
      <c r="B535" s="38" t="s">
        <v>25</v>
      </c>
      <c r="C535" s="94" t="s">
        <v>504</v>
      </c>
      <c r="D535" s="40"/>
      <c r="E535" s="40"/>
      <c r="F535" s="40"/>
      <c r="G535" s="40"/>
      <c r="H535" s="40"/>
      <c r="I535" s="41" t="s">
        <v>214</v>
      </c>
    </row>
    <row r="536" spans="2:12" s="3" customFormat="1" ht="30" customHeight="1">
      <c r="B536" s="41" t="s">
        <v>23</v>
      </c>
      <c r="C536" s="42" t="s">
        <v>215</v>
      </c>
      <c r="D536" s="41" t="s">
        <v>216</v>
      </c>
      <c r="E536" s="41" t="s">
        <v>217</v>
      </c>
      <c r="F536" s="41" t="s">
        <v>218</v>
      </c>
      <c r="G536" s="41" t="s">
        <v>219</v>
      </c>
      <c r="H536" s="42" t="s">
        <v>220</v>
      </c>
      <c r="I536" s="19" t="str">
        <f>LOWER(CONCATENATE("Create Table  `",MID(C535,1,FIND("|",C535)-1),"` ("))</f>
        <v>create table  `bas_scm_config` (</v>
      </c>
    </row>
    <row r="537" spans="2:12" s="2" customFormat="1" ht="30" customHeight="1">
      <c r="B537" s="13">
        <v>1</v>
      </c>
      <c r="C537" s="14" t="s">
        <v>221</v>
      </c>
      <c r="D537" s="15" t="s">
        <v>222</v>
      </c>
      <c r="E537" s="13">
        <v>0</v>
      </c>
      <c r="F537" s="13"/>
      <c r="G537" s="13" t="s">
        <v>223</v>
      </c>
      <c r="H537" s="14" t="s">
        <v>224</v>
      </c>
      <c r="I537" s="26" t="str">
        <f t="shared" ref="I537:I553" si="23">CONCATENATE("`",LOWER(PROPER(C537)),"`  ",D537,,CONCATENATE(IF(LEN(E537)&gt;0," DEFAULT ",""),IF(LEN(E537)&gt;0," '",""),E537,IF(LEN(E537)&gt;0,"'","")),IF(G537="N"," NOT NULL ",""),IF(F537="Y"," AUTO_INCREMENT ",""),IF(LEN(H537)&gt;0,CONCATENATE(" COMMENT '",H537,"'"),""),",")</f>
        <v>`tenant_p_id`  bigint(20) DEFAULT  '0' NOT NULL  COMMENT '关联组织ID，默认为0',</v>
      </c>
    </row>
    <row r="538" spans="2:12" s="33" customFormat="1" ht="30" customHeight="1">
      <c r="B538" s="43">
        <v>2</v>
      </c>
      <c r="C538" s="14" t="s">
        <v>225</v>
      </c>
      <c r="D538" s="44" t="s">
        <v>222</v>
      </c>
      <c r="E538" s="43"/>
      <c r="F538" s="43"/>
      <c r="G538" s="43" t="s">
        <v>223</v>
      </c>
      <c r="H538" s="14" t="s">
        <v>226</v>
      </c>
      <c r="I538" s="28" t="str">
        <f t="shared" si="23"/>
        <v>`tenant_id`  bigint(20) NOT NULL  COMMENT '组织ID',</v>
      </c>
    </row>
    <row r="539" spans="2:12" s="33" customFormat="1" ht="30" customHeight="1">
      <c r="B539" s="13">
        <v>3</v>
      </c>
      <c r="C539" s="14" t="s">
        <v>487</v>
      </c>
      <c r="D539" s="19" t="s">
        <v>236</v>
      </c>
      <c r="E539" s="43"/>
      <c r="F539" s="43"/>
      <c r="G539" s="43" t="s">
        <v>223</v>
      </c>
      <c r="H539" s="14" t="s">
        <v>488</v>
      </c>
      <c r="I539" s="26" t="str">
        <f t="shared" si="23"/>
        <v>`tenant_name`  Varchar(100) NOT NULL  COMMENT '组织名称',</v>
      </c>
    </row>
    <row r="540" spans="2:12" s="3" customFormat="1" ht="30" customHeight="1">
      <c r="B540" s="43">
        <v>4</v>
      </c>
      <c r="C540" s="14" t="s">
        <v>227</v>
      </c>
      <c r="D540" s="19" t="s">
        <v>222</v>
      </c>
      <c r="E540" s="25"/>
      <c r="F540" s="25" t="s">
        <v>228</v>
      </c>
      <c r="G540" s="25" t="s">
        <v>223</v>
      </c>
      <c r="H540" s="14" t="s">
        <v>505</v>
      </c>
      <c r="I540" s="28" t="str">
        <f t="shared" si="23"/>
        <v>`id`  bigint(20) NOT NULL  AUTO_INCREMENT  COMMENT '主键ID',</v>
      </c>
    </row>
    <row r="541" spans="2:12" s="3" customFormat="1" ht="30" customHeight="1">
      <c r="B541" s="13">
        <v>5</v>
      </c>
      <c r="C541" s="17" t="s">
        <v>506</v>
      </c>
      <c r="D541" s="95" t="s">
        <v>328</v>
      </c>
      <c r="E541" s="25"/>
      <c r="F541" s="25"/>
      <c r="G541" s="25" t="s">
        <v>223</v>
      </c>
      <c r="H541" s="14" t="s">
        <v>507</v>
      </c>
      <c r="I541" s="26" t="str">
        <f t="shared" si="23"/>
        <v>`conf_key`  Varchar(200) NOT NULL  COMMENT '参数键',</v>
      </c>
    </row>
    <row r="542" spans="2:12" s="3" customFormat="1" ht="30" customHeight="1">
      <c r="B542" s="43">
        <v>6</v>
      </c>
      <c r="C542" s="17" t="s">
        <v>508</v>
      </c>
      <c r="D542" s="95" t="s">
        <v>249</v>
      </c>
      <c r="E542" s="25"/>
      <c r="F542" s="25"/>
      <c r="G542" s="25" t="s">
        <v>223</v>
      </c>
      <c r="H542" s="14" t="s">
        <v>509</v>
      </c>
      <c r="I542" s="28" t="str">
        <f t="shared" si="23"/>
        <v>`conf_value`  Varchar(500) NOT NULL  COMMENT '参数键值',</v>
      </c>
    </row>
    <row r="543" spans="2:12" s="89" customFormat="1" ht="30" customHeight="1">
      <c r="B543" s="13">
        <v>7</v>
      </c>
      <c r="C543" s="17" t="s">
        <v>510</v>
      </c>
      <c r="D543" s="95" t="s">
        <v>246</v>
      </c>
      <c r="E543" s="95">
        <v>1</v>
      </c>
      <c r="F543" s="24"/>
      <c r="G543" s="24"/>
      <c r="H543" s="17" t="s">
        <v>247</v>
      </c>
      <c r="I543" s="26" t="str">
        <f t="shared" si="23"/>
        <v>`is_valid`  Int(1) DEFAULT  '1' COMMENT '是否有效:0-禁用-DISABLE;1-启用-NORMAL',</v>
      </c>
      <c r="J543" s="27" t="str">
        <f>CONCATENATE("`",LOWER(PROPER(C543)),"`  ",D543,,CONCATENATE(IF(LEN(F543)&gt;0," DEFAULT ",""),IF(LEN(F543)&gt;0," '",""),F543,IF(LEN(F543)&gt;0,"'","")),IF(H543="N"," NOT NULL ",""),IF(G543="Y"," AUTO_INCREMENT ",""),IF(LEN(I543)&gt;0,CONCATENATE(" COMMENT '",I543,"'"),""),",")</f>
        <v>`is_valid`  Int(1) COMMENT '`is_valid`  Int(1) DEFAULT  '1' COMMENT '是否有效:0-禁用-DISABLE;1-启用-NORMAL',',</v>
      </c>
      <c r="K543" s="27" t="str">
        <f>LOWER(CONCATENATE(" ",PROPER(C543)," ",E543,,CONCATENATE(IF(LEN(F543)&gt;0," DEFAULT ",""),IF(LEN(F543)&gt;0," '",""),F543,IF(LEN(F543)&gt;0,"'","")),IF(H543="N"," NOT NULL ",""),IF(G543="Y"," ",""),IF(LEN(I543)&gt;0,,""),","))</f>
        <v xml:space="preserve"> is_valid 1,</v>
      </c>
      <c r="L543" s="96" t="e">
        <f>" comment on column "&amp;MID($C$325,1,FIND("|",$C$325)-1)&amp;"."&amp;C543&amp;" is '"&amp;I543&amp;"'; "</f>
        <v>#VALUE!</v>
      </c>
    </row>
    <row r="544" spans="2:12" s="3" customFormat="1" ht="30" customHeight="1">
      <c r="B544" s="43">
        <v>8</v>
      </c>
      <c r="C544" s="14" t="s">
        <v>248</v>
      </c>
      <c r="D544" s="19" t="s">
        <v>249</v>
      </c>
      <c r="E544" s="25"/>
      <c r="F544" s="25"/>
      <c r="G544" s="25" t="s">
        <v>228</v>
      </c>
      <c r="H544" s="14" t="s">
        <v>500</v>
      </c>
      <c r="I544" s="28" t="str">
        <f t="shared" si="23"/>
        <v>`remark`  Varchar(500) COMMENT '操作说明',</v>
      </c>
    </row>
    <row r="545" spans="2:9" s="3" customFormat="1" ht="30" customHeight="1">
      <c r="B545" s="13">
        <v>9</v>
      </c>
      <c r="C545" s="14" t="s">
        <v>250</v>
      </c>
      <c r="D545" s="19" t="s">
        <v>236</v>
      </c>
      <c r="E545" s="25"/>
      <c r="F545" s="25"/>
      <c r="G545" s="25" t="s">
        <v>228</v>
      </c>
      <c r="H545" s="14" t="s">
        <v>251</v>
      </c>
      <c r="I545" s="26" t="str">
        <f t="shared" si="23"/>
        <v>`created_by_name`  Varchar(100) COMMENT '创建人名称',</v>
      </c>
    </row>
    <row r="546" spans="2:9" s="3" customFormat="1" ht="30" customHeight="1">
      <c r="B546" s="43">
        <v>10</v>
      </c>
      <c r="C546" s="14" t="s">
        <v>252</v>
      </c>
      <c r="D546" s="19" t="s">
        <v>236</v>
      </c>
      <c r="E546" s="25"/>
      <c r="F546" s="25"/>
      <c r="G546" s="25" t="s">
        <v>228</v>
      </c>
      <c r="H546" s="14" t="s">
        <v>253</v>
      </c>
      <c r="I546" s="28" t="str">
        <f t="shared" si="23"/>
        <v>`last_updated_by_name`  Varchar(100) COMMENT '更新人名称',</v>
      </c>
    </row>
    <row r="547" spans="2:9" s="3" customFormat="1" ht="30" customHeight="1">
      <c r="B547" s="13">
        <v>11</v>
      </c>
      <c r="C547" s="14" t="s">
        <v>254</v>
      </c>
      <c r="D547" s="19" t="s">
        <v>255</v>
      </c>
      <c r="E547" s="25"/>
      <c r="F547" s="25"/>
      <c r="G547" s="25" t="s">
        <v>228</v>
      </c>
      <c r="H547" s="14" t="s">
        <v>256</v>
      </c>
      <c r="I547" s="28" t="str">
        <f t="shared" si="23"/>
        <v>`creation_date`  Datetime COMMENT '创建时间',</v>
      </c>
    </row>
    <row r="548" spans="2:9" s="3" customFormat="1" ht="30" customHeight="1">
      <c r="B548" s="43">
        <v>12</v>
      </c>
      <c r="C548" s="14" t="s">
        <v>257</v>
      </c>
      <c r="D548" s="44" t="s">
        <v>222</v>
      </c>
      <c r="E548" s="25"/>
      <c r="F548" s="25"/>
      <c r="G548" s="25" t="s">
        <v>228</v>
      </c>
      <c r="H548" s="14" t="s">
        <v>258</v>
      </c>
      <c r="I548" s="28" t="str">
        <f t="shared" si="23"/>
        <v>`created_by`  bigint(20) COMMENT '创建人',</v>
      </c>
    </row>
    <row r="549" spans="2:9" s="3" customFormat="1" ht="30" customHeight="1">
      <c r="B549" s="13">
        <v>13</v>
      </c>
      <c r="C549" s="14" t="s">
        <v>259</v>
      </c>
      <c r="D549" s="19" t="s">
        <v>255</v>
      </c>
      <c r="E549" s="25"/>
      <c r="F549" s="25"/>
      <c r="G549" s="25" t="s">
        <v>228</v>
      </c>
      <c r="H549" s="14" t="s">
        <v>260</v>
      </c>
      <c r="I549" s="28" t="str">
        <f t="shared" si="23"/>
        <v>`last_update_date`  Datetime COMMENT '更新时间',</v>
      </c>
    </row>
    <row r="550" spans="2:9" s="3" customFormat="1" ht="30" customHeight="1">
      <c r="B550" s="43">
        <v>14</v>
      </c>
      <c r="C550" s="14" t="s">
        <v>261</v>
      </c>
      <c r="D550" s="44" t="s">
        <v>222</v>
      </c>
      <c r="E550" s="25"/>
      <c r="F550" s="25"/>
      <c r="G550" s="25" t="s">
        <v>228</v>
      </c>
      <c r="H550" s="14" t="s">
        <v>262</v>
      </c>
      <c r="I550" s="28" t="str">
        <f t="shared" si="23"/>
        <v>`last_updated_by`  bigint(20) COMMENT '更新人',</v>
      </c>
    </row>
    <row r="551" spans="2:9" s="3" customFormat="1" ht="30" customHeight="1">
      <c r="B551" s="13">
        <v>15</v>
      </c>
      <c r="C551" s="14" t="s">
        <v>263</v>
      </c>
      <c r="D551" s="44" t="s">
        <v>222</v>
      </c>
      <c r="E551" s="25"/>
      <c r="F551" s="25"/>
      <c r="G551" s="25" t="s">
        <v>228</v>
      </c>
      <c r="H551" s="14" t="s">
        <v>264</v>
      </c>
      <c r="I551" s="28" t="str">
        <f t="shared" si="23"/>
        <v>`last_update_login`  bigint(20) COMMENT '最后登录人',</v>
      </c>
    </row>
    <row r="552" spans="2:9" s="3" customFormat="1" ht="30" customHeight="1">
      <c r="B552" s="43">
        <v>16</v>
      </c>
      <c r="C552" s="14" t="s">
        <v>265</v>
      </c>
      <c r="D552" s="19" t="s">
        <v>241</v>
      </c>
      <c r="E552" s="25"/>
      <c r="F552" s="25">
        <v>0</v>
      </c>
      <c r="G552" s="25" t="s">
        <v>228</v>
      </c>
      <c r="H552" s="14" t="s">
        <v>266</v>
      </c>
      <c r="I552" s="28" t="str">
        <f t="shared" si="23"/>
        <v>`delete_flag`  Int(10) COMMENT '删除标志:0-否-NO;1-是-YES',</v>
      </c>
    </row>
    <row r="553" spans="2:9" s="3" customFormat="1" ht="30" customHeight="1">
      <c r="B553" s="13">
        <v>17</v>
      </c>
      <c r="C553" s="14" t="s">
        <v>267</v>
      </c>
      <c r="D553" s="19" t="s">
        <v>241</v>
      </c>
      <c r="E553" s="25"/>
      <c r="F553" s="25">
        <v>1</v>
      </c>
      <c r="G553" s="25" t="s">
        <v>228</v>
      </c>
      <c r="H553" s="14" t="s">
        <v>268</v>
      </c>
      <c r="I553" s="28" t="str">
        <f t="shared" si="23"/>
        <v>`version_num`  Int(10) COMMENT '版本号',</v>
      </c>
    </row>
    <row r="554" spans="2:9" ht="30" customHeight="1">
      <c r="B554" s="137"/>
      <c r="C554" s="138"/>
      <c r="D554" s="138"/>
      <c r="E554" s="138"/>
      <c r="F554" s="138"/>
      <c r="G554" s="138"/>
      <c r="H554" s="139"/>
      <c r="I554" s="19" t="str">
        <f>LOWER(CONCATENATE(IF(F540="Y",CONCATENATE(" Primary Key  (`",C540,"`)")," "),CONCATENATE(")ENGINE=INNODB AUTO_INCREMENT=9 DEFAULT CHARSET=utf8"," COMMENT='",MID(C535,FIND("|",C535)+1,LEN(C535)),"';")))</f>
        <v xml:space="preserve"> primary key  (`id`))engine=innodb auto_increment=9 default charset=utf8 comment='系统参数配置';</v>
      </c>
    </row>
    <row r="555" spans="2:9" ht="30" customHeight="1">
      <c r="B555" s="134" t="s">
        <v>269</v>
      </c>
      <c r="C555" s="14"/>
      <c r="D555" s="47"/>
      <c r="E555" s="48"/>
      <c r="F555" s="46"/>
      <c r="G555" s="46"/>
      <c r="H555" s="47"/>
      <c r="I555" s="57"/>
    </row>
    <row r="556" spans="2:9" ht="30" customHeight="1">
      <c r="B556" s="135"/>
      <c r="C556" s="14"/>
      <c r="D556" s="48"/>
      <c r="E556" s="48"/>
      <c r="F556" s="48"/>
      <c r="G556" s="48"/>
      <c r="H556" s="48"/>
      <c r="I556" s="91"/>
    </row>
    <row r="557" spans="2:9" ht="30" customHeight="1">
      <c r="B557" s="135"/>
      <c r="C557" s="14"/>
      <c r="D557" s="48"/>
      <c r="E557" s="48"/>
      <c r="F557" s="48"/>
      <c r="G557" s="48"/>
      <c r="H557" s="48"/>
      <c r="I557" s="91"/>
    </row>
    <row r="558" spans="2:9" ht="30" customHeight="1">
      <c r="B558" s="136"/>
      <c r="C558" s="14"/>
      <c r="D558" s="48"/>
      <c r="E558" s="48"/>
      <c r="F558" s="48"/>
      <c r="G558" s="48"/>
      <c r="H558" s="48"/>
      <c r="I558" s="91"/>
    </row>
  </sheetData>
  <sheetProtection formatCells="0" formatColumns="0" formatRows="0" insertColumns="0" insertRows="0" insertHyperlinks="0" deleteColumns="0" deleteRows="0" sort="0" autoFilter="0" pivotTables="0"/>
  <mergeCells count="36">
    <mergeCell ref="B27:H27"/>
    <mergeCell ref="B53:H53"/>
    <mergeCell ref="B79:H79"/>
    <mergeCell ref="B106:H106"/>
    <mergeCell ref="B131:H131"/>
    <mergeCell ref="B424:H424"/>
    <mergeCell ref="B466:H466"/>
    <mergeCell ref="B425:B428"/>
    <mergeCell ref="B156:H156"/>
    <mergeCell ref="B180:H180"/>
    <mergeCell ref="B205:H205"/>
    <mergeCell ref="B259:H259"/>
    <mergeCell ref="B293:H293"/>
    <mergeCell ref="B328:B331"/>
    <mergeCell ref="B352:B355"/>
    <mergeCell ref="B377:B380"/>
    <mergeCell ref="B327:H327"/>
    <mergeCell ref="B351:H351"/>
    <mergeCell ref="B376:H376"/>
    <mergeCell ref="B157:B160"/>
    <mergeCell ref="B181:B184"/>
    <mergeCell ref="B206:B209"/>
    <mergeCell ref="B260:B263"/>
    <mergeCell ref="B294:B297"/>
    <mergeCell ref="B28:B31"/>
    <mergeCell ref="B54:B57"/>
    <mergeCell ref="B80:B83"/>
    <mergeCell ref="B107:B110"/>
    <mergeCell ref="B132:B135"/>
    <mergeCell ref="B467:B470"/>
    <mergeCell ref="B499:B502"/>
    <mergeCell ref="B528:B531"/>
    <mergeCell ref="B555:B558"/>
    <mergeCell ref="B498:H498"/>
    <mergeCell ref="B527:H527"/>
    <mergeCell ref="B554:H554"/>
  </mergeCells>
  <phoneticPr fontId="30" type="noConversion"/>
  <hyperlinks>
    <hyperlink ref="A1" location="目录!A1" display="返回目录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2"/>
  <sheetViews>
    <sheetView showGridLines="0" topLeftCell="A332" zoomScale="88" zoomScaleNormal="88" workbookViewId="0">
      <selection activeCell="A68" sqref="A68:IV68"/>
    </sheetView>
  </sheetViews>
  <sheetFormatPr defaultColWidth="9" defaultRowHeight="15.6"/>
  <cols>
    <col min="1" max="1" width="3.77734375" style="34" customWidth="1"/>
    <col min="2" max="2" width="19.44140625" style="34" customWidth="1"/>
    <col min="3" max="3" width="28.77734375" style="34" customWidth="1"/>
    <col min="4" max="4" width="16.44140625" style="34" customWidth="1"/>
    <col min="5" max="6" width="6.77734375" style="34" customWidth="1"/>
    <col min="7" max="7" width="8.44140625" style="34" customWidth="1"/>
    <col min="8" max="8" width="82.44140625" style="34" customWidth="1"/>
    <col min="9" max="9" width="128" style="34" customWidth="1"/>
    <col min="10" max="16384" width="9" style="34"/>
  </cols>
  <sheetData>
    <row r="1" spans="1:9" ht="30" customHeight="1">
      <c r="A1" s="84" t="s">
        <v>3</v>
      </c>
    </row>
    <row r="2" spans="1:9" ht="30" customHeight="1"/>
    <row r="3" spans="1:9" ht="30" customHeight="1">
      <c r="A3" s="85" t="s">
        <v>511</v>
      </c>
      <c r="B3" s="86"/>
      <c r="C3" s="86"/>
      <c r="D3" s="86"/>
      <c r="E3" s="86"/>
      <c r="F3" s="86"/>
      <c r="G3" s="86"/>
      <c r="H3" s="86"/>
      <c r="I3" s="86"/>
    </row>
    <row r="4" spans="1:9" ht="30" customHeight="1"/>
    <row r="5" spans="1:9" s="2" customFormat="1" ht="30" customHeight="1">
      <c r="B5" s="49" t="s">
        <v>25</v>
      </c>
      <c r="C5" s="39" t="s">
        <v>512</v>
      </c>
      <c r="D5" s="50"/>
      <c r="E5" s="50"/>
      <c r="F5" s="50"/>
      <c r="G5" s="50"/>
      <c r="H5" s="50"/>
      <c r="I5" s="51" t="s">
        <v>214</v>
      </c>
    </row>
    <row r="6" spans="1:9" s="2" customFormat="1" ht="30" customHeight="1">
      <c r="B6" s="51" t="s">
        <v>23</v>
      </c>
      <c r="C6" s="52" t="s">
        <v>215</v>
      </c>
      <c r="D6" s="51" t="s">
        <v>216</v>
      </c>
      <c r="E6" s="51" t="s">
        <v>217</v>
      </c>
      <c r="F6" s="51" t="s">
        <v>218</v>
      </c>
      <c r="G6" s="51" t="s">
        <v>219</v>
      </c>
      <c r="H6" s="52" t="s">
        <v>220</v>
      </c>
      <c r="I6" s="15" t="str">
        <f>LOWER(CONCATENATE("Create Table  `",MID(C5,1,FIND("|",C5)-1),"` ("))</f>
        <v>create table  `scm_im_price_tran` (</v>
      </c>
    </row>
    <row r="7" spans="1:9" s="2" customFormat="1" ht="30" customHeight="1">
      <c r="B7" s="13">
        <v>1</v>
      </c>
      <c r="C7" s="14" t="s">
        <v>221</v>
      </c>
      <c r="D7" s="15" t="s">
        <v>222</v>
      </c>
      <c r="E7" s="13">
        <v>0</v>
      </c>
      <c r="F7" s="13"/>
      <c r="G7" s="13" t="s">
        <v>223</v>
      </c>
      <c r="H7" s="14" t="s">
        <v>224</v>
      </c>
      <c r="I7" s="26" t="str">
        <f t="shared" ref="I7:I33" si="0">CONCATENATE("`",LOWER(PROPER(C7)),"`  ",D7,,CONCATENATE(IF(LEN(E7)&gt;0," DEFAULT ",""),IF(LEN(E7)&gt;0," '",""),E7,IF(LEN(E7)&gt;0,"'","")),IF(G7="N"," NOT NULL ",""),IF(F7="Y"," AUTO_INCREMENT ",""),IF(LEN(H7)&gt;0,CONCATENATE(" COMMENT '",H7,"'"),""),",")</f>
        <v>`tenant_p_id`  bigint(20) DEFAULT  '0' NOT NULL  COMMENT '关联组织ID，默认为0',</v>
      </c>
    </row>
    <row r="8" spans="1:9" s="2" customFormat="1" ht="30" customHeight="1">
      <c r="B8" s="13">
        <v>2</v>
      </c>
      <c r="C8" s="16" t="s">
        <v>225</v>
      </c>
      <c r="D8" s="15" t="s">
        <v>222</v>
      </c>
      <c r="E8" s="13"/>
      <c r="F8" s="13"/>
      <c r="G8" s="13" t="s">
        <v>223</v>
      </c>
      <c r="H8" s="16" t="s">
        <v>226</v>
      </c>
      <c r="I8" s="26" t="str">
        <f t="shared" si="0"/>
        <v>`tenant_id`  bigint(20) NOT NULL  COMMENT '组织ID',</v>
      </c>
    </row>
    <row r="9" spans="1:9" s="2" customFormat="1" ht="30" customHeight="1">
      <c r="B9" s="13">
        <v>3</v>
      </c>
      <c r="C9" s="16" t="s">
        <v>227</v>
      </c>
      <c r="D9" s="15" t="s">
        <v>222</v>
      </c>
      <c r="E9" s="13"/>
      <c r="F9" s="13" t="s">
        <v>228</v>
      </c>
      <c r="G9" s="13" t="s">
        <v>223</v>
      </c>
      <c r="H9" s="14" t="s">
        <v>505</v>
      </c>
      <c r="I9" s="26" t="str">
        <f t="shared" si="0"/>
        <v>`id`  bigint(20) NOT NULL  AUTO_INCREMENT  COMMENT '主键ID',</v>
      </c>
    </row>
    <row r="10" spans="1:9" s="2" customFormat="1" ht="30" customHeight="1">
      <c r="B10" s="13">
        <v>4</v>
      </c>
      <c r="C10" s="14" t="s">
        <v>513</v>
      </c>
      <c r="D10" s="15" t="s">
        <v>231</v>
      </c>
      <c r="E10" s="13"/>
      <c r="F10" s="13"/>
      <c r="G10" s="13" t="s">
        <v>223</v>
      </c>
      <c r="H10" s="30" t="s">
        <v>514</v>
      </c>
      <c r="I10" s="26" t="str">
        <f t="shared" si="0"/>
        <v>`enquiry_id`  Varchar(50) NOT NULL  COMMENT '询价id:来源于:scm_im_enquiry.id',</v>
      </c>
    </row>
    <row r="11" spans="1:9" s="2" customFormat="1" ht="30" customHeight="1">
      <c r="B11" s="13">
        <v>5</v>
      </c>
      <c r="C11" s="14" t="s">
        <v>515</v>
      </c>
      <c r="D11" s="15" t="s">
        <v>231</v>
      </c>
      <c r="E11" s="13"/>
      <c r="F11" s="13"/>
      <c r="G11" s="13" t="s">
        <v>223</v>
      </c>
      <c r="H11" s="30" t="s">
        <v>516</v>
      </c>
      <c r="I11" s="26" t="str">
        <f t="shared" si="0"/>
        <v>`enquiry_no`  Varchar(50) NOT NULL  COMMENT '询价单号:来源于:scm_im_enquiry.enquiry_code',</v>
      </c>
    </row>
    <row r="12" spans="1:9" s="2" customFormat="1" ht="30" customHeight="1">
      <c r="B12" s="13">
        <v>6</v>
      </c>
      <c r="C12" s="14" t="s">
        <v>517</v>
      </c>
      <c r="D12" s="15" t="s">
        <v>236</v>
      </c>
      <c r="E12" s="13"/>
      <c r="F12" s="13"/>
      <c r="G12" s="13" t="s">
        <v>223</v>
      </c>
      <c r="H12" s="30" t="s">
        <v>518</v>
      </c>
      <c r="I12" s="26" t="str">
        <f t="shared" si="0"/>
        <v>`enquiry_item_id`  Varchar(100) NOT NULL  COMMENT '询价单明细ID:来源于:scm_im_enquiry_item.id',</v>
      </c>
    </row>
    <row r="13" spans="1:9" s="2" customFormat="1" ht="30" customHeight="1">
      <c r="B13" s="13">
        <v>7</v>
      </c>
      <c r="C13" s="14" t="s">
        <v>392</v>
      </c>
      <c r="D13" s="15" t="s">
        <v>222</v>
      </c>
      <c r="E13" s="13"/>
      <c r="F13" s="13"/>
      <c r="G13" s="13" t="s">
        <v>223</v>
      </c>
      <c r="H13" s="30" t="s">
        <v>439</v>
      </c>
      <c r="I13" s="26" t="str">
        <f t="shared" si="0"/>
        <v>`vendor_id`  bigint(20) NOT NULL  COMMENT '供应商表id:来源于:scm_bas_vendor.id',</v>
      </c>
    </row>
    <row r="14" spans="1:9" s="2" customFormat="1" ht="30" customHeight="1">
      <c r="B14" s="13">
        <v>8</v>
      </c>
      <c r="C14" s="14" t="s">
        <v>323</v>
      </c>
      <c r="D14" s="15" t="s">
        <v>231</v>
      </c>
      <c r="E14" s="13"/>
      <c r="F14" s="13"/>
      <c r="G14" s="13" t="s">
        <v>223</v>
      </c>
      <c r="H14" s="30" t="s">
        <v>440</v>
      </c>
      <c r="I14" s="26" t="str">
        <f t="shared" si="0"/>
        <v>`vendor_code`  Varchar(50) NOT NULL  COMMENT '冗余字段-供应商表编码:来源于:scm_bas_vendor.vendor_name',</v>
      </c>
    </row>
    <row r="15" spans="1:9" s="2" customFormat="1" ht="30" customHeight="1">
      <c r="B15" s="13">
        <v>9</v>
      </c>
      <c r="C15" s="14" t="s">
        <v>325</v>
      </c>
      <c r="D15" s="19" t="s">
        <v>236</v>
      </c>
      <c r="E15" s="13"/>
      <c r="F15" s="13"/>
      <c r="G15" s="13" t="s">
        <v>223</v>
      </c>
      <c r="H15" s="30" t="s">
        <v>441</v>
      </c>
      <c r="I15" s="26" t="str">
        <f t="shared" si="0"/>
        <v>`vendor_name`  Varchar(100) NOT NULL  COMMENT '冗余字段-供应商表名称:来源于:scm_bas_vendor.vendor_name',</v>
      </c>
    </row>
    <row r="16" spans="1:9" s="2" customFormat="1" ht="30" customHeight="1">
      <c r="B16" s="13">
        <v>10</v>
      </c>
      <c r="C16" s="14" t="s">
        <v>442</v>
      </c>
      <c r="D16" s="15" t="s">
        <v>222</v>
      </c>
      <c r="E16" s="13"/>
      <c r="F16" s="13"/>
      <c r="G16" s="13" t="s">
        <v>223</v>
      </c>
      <c r="H16" s="30" t="s">
        <v>443</v>
      </c>
      <c r="I16" s="26" t="str">
        <f t="shared" si="0"/>
        <v>`goods_id`  bigint(20) NOT NULL  COMMENT '料品id:来源于:scm_bas_goods.id',</v>
      </c>
    </row>
    <row r="17" spans="2:9" s="2" customFormat="1" ht="30" customHeight="1">
      <c r="B17" s="13">
        <v>11</v>
      </c>
      <c r="C17" s="14" t="s">
        <v>233</v>
      </c>
      <c r="D17" s="15" t="s">
        <v>231</v>
      </c>
      <c r="E17" s="13"/>
      <c r="F17" s="13"/>
      <c r="G17" s="13" t="s">
        <v>223</v>
      </c>
      <c r="H17" s="30" t="s">
        <v>444</v>
      </c>
      <c r="I17" s="26" t="str">
        <f t="shared" si="0"/>
        <v>`goods_erp_code`  Varchar(50) NOT NULL  COMMENT '冗余字段-料品ERP品号:来源于:scm_bas_goods.goods_erp_code',</v>
      </c>
    </row>
    <row r="18" spans="2:9" s="2" customFormat="1" ht="30" customHeight="1">
      <c r="B18" s="13">
        <v>12</v>
      </c>
      <c r="C18" s="14" t="s">
        <v>230</v>
      </c>
      <c r="D18" s="15" t="s">
        <v>231</v>
      </c>
      <c r="E18" s="13"/>
      <c r="F18" s="13"/>
      <c r="G18" s="13" t="s">
        <v>223</v>
      </c>
      <c r="H18" s="30" t="s">
        <v>445</v>
      </c>
      <c r="I18" s="26" t="str">
        <f t="shared" si="0"/>
        <v>`goods_code`  Varchar(50) NOT NULL  COMMENT '冗余字段-料品供应商品号:来源于:scm_bas_goods.goods_code',</v>
      </c>
    </row>
    <row r="19" spans="2:9" s="2" customFormat="1" ht="30" customHeight="1">
      <c r="B19" s="13">
        <v>13</v>
      </c>
      <c r="C19" s="14" t="s">
        <v>235</v>
      </c>
      <c r="D19" s="19" t="s">
        <v>236</v>
      </c>
      <c r="E19" s="13"/>
      <c r="F19" s="13"/>
      <c r="G19" s="13" t="s">
        <v>223</v>
      </c>
      <c r="H19" s="30" t="s">
        <v>446</v>
      </c>
      <c r="I19" s="26" t="str">
        <f t="shared" si="0"/>
        <v>`goods_name`  Varchar(100) NOT NULL  COMMENT '冗余字段-料品供应商品名:来源于:scm_bas_goods.goods_name',</v>
      </c>
    </row>
    <row r="20" spans="2:9" s="2" customFormat="1" ht="30" customHeight="1">
      <c r="B20" s="13">
        <v>14</v>
      </c>
      <c r="C20" s="14" t="s">
        <v>238</v>
      </c>
      <c r="D20" s="19" t="s">
        <v>236</v>
      </c>
      <c r="E20" s="13"/>
      <c r="F20" s="13"/>
      <c r="G20" s="13" t="s">
        <v>223</v>
      </c>
      <c r="H20" s="30" t="s">
        <v>447</v>
      </c>
      <c r="I20" s="26" t="str">
        <f t="shared" si="0"/>
        <v>`goods_model`  Varchar(100) NOT NULL  COMMENT '冗余字段-料品供应商品号:来源于:scm_bas_goods.goods_model',</v>
      </c>
    </row>
    <row r="21" spans="2:9" s="2" customFormat="1" ht="30" customHeight="1">
      <c r="B21" s="13">
        <v>15</v>
      </c>
      <c r="C21" s="14" t="s">
        <v>448</v>
      </c>
      <c r="D21" s="15" t="s">
        <v>222</v>
      </c>
      <c r="E21" s="13"/>
      <c r="F21" s="13"/>
      <c r="G21" s="13" t="s">
        <v>223</v>
      </c>
      <c r="H21" s="14" t="s">
        <v>449</v>
      </c>
      <c r="I21" s="26" t="str">
        <f t="shared" si="0"/>
        <v>`uom_id`  bigint(20) NOT NULL  COMMENT '计量单位ID;来源于scm_bas_uom.id',</v>
      </c>
    </row>
    <row r="22" spans="2:9" s="2" customFormat="1" ht="30" customHeight="1">
      <c r="B22" s="13">
        <v>16</v>
      </c>
      <c r="C22" s="14" t="s">
        <v>276</v>
      </c>
      <c r="D22" s="15" t="s">
        <v>231</v>
      </c>
      <c r="E22" s="13"/>
      <c r="F22" s="13"/>
      <c r="G22" s="13" t="s">
        <v>223</v>
      </c>
      <c r="H22" s="14" t="s">
        <v>450</v>
      </c>
      <c r="I22" s="26" t="str">
        <f t="shared" si="0"/>
        <v>`uom_name`  Varchar(50) NOT NULL  COMMENT '冗余字段-计量单位名称;来源于scm_bas_uom.uom_name',</v>
      </c>
    </row>
    <row r="23" spans="2:9" s="3" customFormat="1" ht="30" customHeight="1">
      <c r="B23" s="13">
        <v>17</v>
      </c>
      <c r="C23" s="14" t="s">
        <v>351</v>
      </c>
      <c r="D23" s="19" t="s">
        <v>222</v>
      </c>
      <c r="E23" s="25"/>
      <c r="F23" s="25"/>
      <c r="G23" s="25" t="s">
        <v>228</v>
      </c>
      <c r="H23" s="14" t="s">
        <v>352</v>
      </c>
      <c r="I23" s="28" t="str">
        <f t="shared" si="0"/>
        <v>`rate_id`  bigint(20) COMMENT '交易税率;来源于scm_bas_rate.id',</v>
      </c>
    </row>
    <row r="24" spans="2:9" s="2" customFormat="1" ht="30" customHeight="1">
      <c r="B24" s="13">
        <v>18</v>
      </c>
      <c r="C24" s="14" t="s">
        <v>286</v>
      </c>
      <c r="D24" s="19" t="s">
        <v>231</v>
      </c>
      <c r="E24" s="13"/>
      <c r="F24" s="13"/>
      <c r="G24" s="13" t="s">
        <v>223</v>
      </c>
      <c r="H24" s="14" t="s">
        <v>353</v>
      </c>
      <c r="I24" s="26" t="str">
        <f t="shared" si="0"/>
        <v>`rate_name`  Varchar(50) NOT NULL  COMMENT '冗余字段-税率名称;来源于scm_bas_rate.rate_name',</v>
      </c>
    </row>
    <row r="25" spans="2:9" s="3" customFormat="1" ht="30" customHeight="1">
      <c r="B25" s="13">
        <v>19</v>
      </c>
      <c r="C25" s="14" t="s">
        <v>288</v>
      </c>
      <c r="D25" s="44" t="s">
        <v>354</v>
      </c>
      <c r="E25" s="25"/>
      <c r="F25" s="25"/>
      <c r="G25" s="25" t="s">
        <v>228</v>
      </c>
      <c r="H25" s="14" t="s">
        <v>355</v>
      </c>
      <c r="I25" s="28" t="str">
        <f t="shared" si="0"/>
        <v>`rate_val`  bigint(20,6) COMMENT '冗余字段-税率值;来源于scm_bas_rate.rate_val',</v>
      </c>
    </row>
    <row r="26" spans="2:9" s="2" customFormat="1" ht="30" customHeight="1">
      <c r="B26" s="13">
        <v>20</v>
      </c>
      <c r="C26" s="14" t="s">
        <v>348</v>
      </c>
      <c r="D26" s="15" t="s">
        <v>222</v>
      </c>
      <c r="E26" s="13"/>
      <c r="F26" s="13"/>
      <c r="G26" s="13" t="s">
        <v>223</v>
      </c>
      <c r="H26" s="14" t="s">
        <v>453</v>
      </c>
      <c r="I26" s="26" t="str">
        <f t="shared" si="0"/>
        <v>`currency_id`  bigint(20) NOT NULL  COMMENT '冗余字段币别ID;来源于scm_bas_currency.id',</v>
      </c>
    </row>
    <row r="27" spans="2:9" s="2" customFormat="1" ht="30" customHeight="1">
      <c r="B27" s="13">
        <v>21</v>
      </c>
      <c r="C27" s="14" t="s">
        <v>315</v>
      </c>
      <c r="D27" s="15" t="s">
        <v>231</v>
      </c>
      <c r="E27" s="13"/>
      <c r="F27" s="13"/>
      <c r="G27" s="13" t="s">
        <v>223</v>
      </c>
      <c r="H27" s="14" t="s">
        <v>454</v>
      </c>
      <c r="I27" s="26" t="str">
        <f t="shared" si="0"/>
        <v>`currency_name`  Varchar(50) NOT NULL  COMMENT '冗余字段-币别名称;来源于scm_bas_currency.currency_name',</v>
      </c>
    </row>
    <row r="28" spans="2:9" s="2" customFormat="1" ht="30" customHeight="1">
      <c r="B28" s="13">
        <v>22</v>
      </c>
      <c r="C28" s="14" t="s">
        <v>519</v>
      </c>
      <c r="D28" s="19" t="s">
        <v>246</v>
      </c>
      <c r="E28" s="13">
        <v>0</v>
      </c>
      <c r="F28" s="13"/>
      <c r="G28" s="13" t="s">
        <v>223</v>
      </c>
      <c r="H28" s="14" t="s">
        <v>520</v>
      </c>
      <c r="I28" s="26" t="str">
        <f t="shared" si="0"/>
        <v>`taxes_type`  Int(1) DEFAULT  '0' NOT NULL  COMMENT '税种类型;0-无;1-应税内含;2-应税外加',</v>
      </c>
    </row>
    <row r="29" spans="2:9" s="2" customFormat="1" ht="30" customHeight="1">
      <c r="B29" s="13">
        <v>23</v>
      </c>
      <c r="C29" s="14" t="s">
        <v>358</v>
      </c>
      <c r="D29" s="19" t="s">
        <v>246</v>
      </c>
      <c r="E29" s="25"/>
      <c r="F29" s="25"/>
      <c r="G29" s="13" t="s">
        <v>223</v>
      </c>
      <c r="H29" s="14" t="s">
        <v>359</v>
      </c>
      <c r="I29" s="26" t="str">
        <f t="shared" si="0"/>
        <v>`invoice_type`  Int(1) NOT NULL  COMMENT '发票类型;1-增值税专用发票;2-普通发票;3-专业发票',</v>
      </c>
    </row>
    <row r="30" spans="2:9" s="2" customFormat="1" ht="30" customHeight="1">
      <c r="B30" s="13">
        <v>24</v>
      </c>
      <c r="C30" s="14" t="s">
        <v>521</v>
      </c>
      <c r="D30" s="44" t="s">
        <v>354</v>
      </c>
      <c r="E30" s="25"/>
      <c r="F30" s="25"/>
      <c r="G30" s="13" t="s">
        <v>223</v>
      </c>
      <c r="H30" s="14" t="s">
        <v>522</v>
      </c>
      <c r="I30" s="26" t="str">
        <f t="shared" si="0"/>
        <v>`gst_price`  bigint(20,6) NOT NULL  COMMENT '含税单价',</v>
      </c>
    </row>
    <row r="31" spans="2:9" s="2" customFormat="1" ht="30" customHeight="1">
      <c r="B31" s="13">
        <v>25</v>
      </c>
      <c r="C31" s="14" t="s">
        <v>523</v>
      </c>
      <c r="D31" s="44" t="s">
        <v>354</v>
      </c>
      <c r="E31" s="25"/>
      <c r="F31" s="25"/>
      <c r="G31" s="13" t="s">
        <v>223</v>
      </c>
      <c r="H31" s="14" t="s">
        <v>524</v>
      </c>
      <c r="I31" s="26" t="str">
        <f t="shared" si="0"/>
        <v>`tax_price`  bigint(20,6) NOT NULL  COMMENT '不含税单价',</v>
      </c>
    </row>
    <row r="32" spans="2:9" s="2" customFormat="1" ht="30" customHeight="1">
      <c r="B32" s="13">
        <v>26</v>
      </c>
      <c r="C32" s="14" t="s">
        <v>525</v>
      </c>
      <c r="D32" s="44" t="s">
        <v>354</v>
      </c>
      <c r="E32" s="25">
        <v>0</v>
      </c>
      <c r="F32" s="25"/>
      <c r="G32" s="13" t="s">
        <v>223</v>
      </c>
      <c r="H32" s="14" t="s">
        <v>526</v>
      </c>
      <c r="I32" s="26" t="str">
        <f t="shared" si="0"/>
        <v>`begin_num`  bigint(20,6) DEFAULT  '0' NOT NULL  COMMENT '批量起始数量',</v>
      </c>
    </row>
    <row r="33" spans="2:9" s="2" customFormat="1" ht="30" customHeight="1">
      <c r="B33" s="13">
        <v>27</v>
      </c>
      <c r="C33" s="14" t="s">
        <v>527</v>
      </c>
      <c r="D33" s="44" t="s">
        <v>354</v>
      </c>
      <c r="E33" s="25">
        <v>0</v>
      </c>
      <c r="F33" s="25"/>
      <c r="G33" s="13" t="s">
        <v>223</v>
      </c>
      <c r="H33" s="14" t="s">
        <v>528</v>
      </c>
      <c r="I33" s="26" t="str">
        <f t="shared" si="0"/>
        <v>`end_num`  bigint(20,6) DEFAULT  '0' NOT NULL  COMMENT '批量截止数量',</v>
      </c>
    </row>
    <row r="34" spans="2:9" s="2" customFormat="1" ht="30" customHeight="1">
      <c r="B34" s="13">
        <v>28</v>
      </c>
      <c r="C34" s="14" t="s">
        <v>529</v>
      </c>
      <c r="D34" s="15" t="s">
        <v>246</v>
      </c>
      <c r="E34" s="13">
        <v>1</v>
      </c>
      <c r="F34" s="25"/>
      <c r="G34" s="13" t="s">
        <v>223</v>
      </c>
      <c r="H34" s="16" t="s">
        <v>530</v>
      </c>
      <c r="I34" s="26" t="str">
        <f t="shared" ref="I34:I37" si="1">CONCATENATE("`",LOWER(PROPER(C34)),"`  ",D34,,CONCATENATE(IF(LEN(E34)&gt;0," DEFAULT ",""),IF(LEN(E34)&gt;0," '",""),E34,IF(LEN(E34)&gt;0,"'","")),IF(G34="N"," NOT NULL ",""),IF(F34="Y"," AUTO_INCREMENT ",""),IF(LEN(H34)&gt;0,CONCATENATE(" COMMENT '",H34,"'"),""),",")</f>
        <v>`pric_method`  Int(1) DEFAULT  '1' NOT NULL  COMMENT '计价方式 1-批量范围计价 2--批量起止区间',</v>
      </c>
    </row>
    <row r="35" spans="2:9" s="2" customFormat="1" ht="30" customHeight="1">
      <c r="B35" s="13">
        <v>29</v>
      </c>
      <c r="C35" s="16" t="s">
        <v>248</v>
      </c>
      <c r="D35" s="15" t="s">
        <v>249</v>
      </c>
      <c r="E35" s="13"/>
      <c r="F35" s="13"/>
      <c r="G35" s="13" t="s">
        <v>228</v>
      </c>
      <c r="H35" s="16" t="s">
        <v>28</v>
      </c>
      <c r="I35" s="26" t="str">
        <f t="shared" si="1"/>
        <v>`remark`  Varchar(500) COMMENT '备注',</v>
      </c>
    </row>
    <row r="36" spans="2:9" s="3" customFormat="1" ht="30" customHeight="1">
      <c r="B36" s="43">
        <v>8</v>
      </c>
      <c r="C36" s="14" t="s">
        <v>250</v>
      </c>
      <c r="D36" s="19" t="s">
        <v>236</v>
      </c>
      <c r="E36" s="25"/>
      <c r="F36" s="25"/>
      <c r="G36" s="25" t="s">
        <v>228</v>
      </c>
      <c r="H36" s="14" t="s">
        <v>251</v>
      </c>
      <c r="I36" s="28" t="str">
        <f t="shared" si="1"/>
        <v>`created_by_name`  Varchar(100) COMMENT '创建人名称',</v>
      </c>
    </row>
    <row r="37" spans="2:9" s="3" customFormat="1" ht="30" customHeight="1">
      <c r="B37" s="43">
        <v>8</v>
      </c>
      <c r="C37" s="14" t="s">
        <v>252</v>
      </c>
      <c r="D37" s="19" t="s">
        <v>236</v>
      </c>
      <c r="E37" s="25"/>
      <c r="F37" s="25"/>
      <c r="G37" s="25" t="s">
        <v>228</v>
      </c>
      <c r="H37" s="14" t="s">
        <v>253</v>
      </c>
      <c r="I37" s="28" t="str">
        <f t="shared" si="1"/>
        <v>`last_updated_by_name`  Varchar(100) COMMENT '更新人名称',</v>
      </c>
    </row>
    <row r="38" spans="2:9" s="2" customFormat="1" ht="30" customHeight="1">
      <c r="B38" s="13">
        <v>30</v>
      </c>
      <c r="C38" s="16" t="s">
        <v>254</v>
      </c>
      <c r="D38" s="15" t="s">
        <v>255</v>
      </c>
      <c r="E38" s="13"/>
      <c r="F38" s="13"/>
      <c r="G38" s="13" t="s">
        <v>228</v>
      </c>
      <c r="H38" s="16" t="s">
        <v>256</v>
      </c>
      <c r="I38" s="26" t="str">
        <f t="shared" ref="I38:I44" si="2">CONCATENATE("`",LOWER(PROPER(C38)),"`  ",D38,,CONCATENATE(IF(LEN(E38)&gt;0," DEFAULT ",""),IF(LEN(E38)&gt;0," '",""),E38,IF(LEN(E38)&gt;0,"'","")),IF(G38="N"," NOT NULL ",""),IF(F38="Y"," AUTO_INCREMENT ",""),IF(LEN(H38)&gt;0,CONCATENATE(" COMMENT '",H38,"'"),""),",")</f>
        <v>`creation_date`  Datetime COMMENT '创建时间',</v>
      </c>
    </row>
    <row r="39" spans="2:9" s="2" customFormat="1" ht="30" customHeight="1">
      <c r="B39" s="13">
        <v>31</v>
      </c>
      <c r="C39" s="16" t="s">
        <v>257</v>
      </c>
      <c r="D39" s="15" t="s">
        <v>222</v>
      </c>
      <c r="E39" s="13"/>
      <c r="F39" s="13"/>
      <c r="G39" s="13" t="s">
        <v>228</v>
      </c>
      <c r="H39" s="16" t="s">
        <v>258</v>
      </c>
      <c r="I39" s="26" t="str">
        <f t="shared" si="2"/>
        <v>`created_by`  bigint(20) COMMENT '创建人',</v>
      </c>
    </row>
    <row r="40" spans="2:9" s="2" customFormat="1" ht="30" customHeight="1">
      <c r="B40" s="13">
        <v>32</v>
      </c>
      <c r="C40" s="16" t="s">
        <v>259</v>
      </c>
      <c r="D40" s="15" t="s">
        <v>255</v>
      </c>
      <c r="E40" s="13"/>
      <c r="F40" s="13"/>
      <c r="G40" s="13" t="s">
        <v>228</v>
      </c>
      <c r="H40" s="16" t="s">
        <v>260</v>
      </c>
      <c r="I40" s="26" t="str">
        <f t="shared" si="2"/>
        <v>`last_update_date`  Datetime COMMENT '更新时间',</v>
      </c>
    </row>
    <row r="41" spans="2:9" s="2" customFormat="1" ht="30" customHeight="1">
      <c r="B41" s="13">
        <v>33</v>
      </c>
      <c r="C41" s="16" t="s">
        <v>261</v>
      </c>
      <c r="D41" s="15" t="s">
        <v>222</v>
      </c>
      <c r="E41" s="13"/>
      <c r="F41" s="13"/>
      <c r="G41" s="13" t="s">
        <v>228</v>
      </c>
      <c r="H41" s="16" t="s">
        <v>262</v>
      </c>
      <c r="I41" s="26" t="str">
        <f t="shared" si="2"/>
        <v>`last_updated_by`  bigint(20) COMMENT '更新人',</v>
      </c>
    </row>
    <row r="42" spans="2:9" s="2" customFormat="1" ht="30" customHeight="1">
      <c r="B42" s="13">
        <v>34</v>
      </c>
      <c r="C42" s="16" t="s">
        <v>263</v>
      </c>
      <c r="D42" s="15" t="s">
        <v>222</v>
      </c>
      <c r="E42" s="13"/>
      <c r="F42" s="13"/>
      <c r="G42" s="13" t="s">
        <v>228</v>
      </c>
      <c r="H42" s="16" t="s">
        <v>264</v>
      </c>
      <c r="I42" s="26" t="str">
        <f t="shared" si="2"/>
        <v>`last_update_login`  bigint(20) COMMENT '最后登录人',</v>
      </c>
    </row>
    <row r="43" spans="2:9" s="2" customFormat="1" ht="30" customHeight="1">
      <c r="B43" s="13">
        <v>35</v>
      </c>
      <c r="C43" s="16" t="s">
        <v>265</v>
      </c>
      <c r="D43" s="15" t="s">
        <v>241</v>
      </c>
      <c r="E43" s="13"/>
      <c r="F43" s="13">
        <v>0</v>
      </c>
      <c r="G43" s="13" t="s">
        <v>228</v>
      </c>
      <c r="H43" s="16" t="s">
        <v>266</v>
      </c>
      <c r="I43" s="26" t="str">
        <f t="shared" si="2"/>
        <v>`delete_flag`  Int(10) COMMENT '删除标志:0-否-NO;1-是-YES',</v>
      </c>
    </row>
    <row r="44" spans="2:9" s="2" customFormat="1" ht="30" customHeight="1">
      <c r="B44" s="13">
        <v>36</v>
      </c>
      <c r="C44" s="16" t="s">
        <v>267</v>
      </c>
      <c r="D44" s="15" t="s">
        <v>241</v>
      </c>
      <c r="E44" s="13"/>
      <c r="F44" s="13">
        <v>1</v>
      </c>
      <c r="G44" s="13" t="s">
        <v>228</v>
      </c>
      <c r="H44" s="16" t="s">
        <v>268</v>
      </c>
      <c r="I44" s="26" t="str">
        <f t="shared" si="2"/>
        <v>`version_num`  Int(10) COMMENT '版本号',</v>
      </c>
    </row>
    <row r="45" spans="2:9" ht="30" customHeight="1">
      <c r="B45" s="143"/>
      <c r="C45" s="144"/>
      <c r="D45" s="144"/>
      <c r="E45" s="144"/>
      <c r="F45" s="144"/>
      <c r="G45" s="144"/>
      <c r="H45" s="145"/>
      <c r="I45" s="15" t="str">
        <f>LOWER(CONCATENATE(IF(F9="Y",CONCATENATE(" Primary Key  (`",C9,"`)")," "),CONCATENATE(")ENGINE=INNODB AUTO_INCREMENT=9 DEFAULT CHARSET=utf8"," COMMENT='",MID(C5,FIND("|",C5)+1,LEN(C5)),"';")))</f>
        <v xml:space="preserve"> primary key  (`id`))engine=innodb auto_increment=9 default charset=utf8 comment='供应商价格成交表';</v>
      </c>
    </row>
    <row r="46" spans="2:9" ht="30" customHeight="1">
      <c r="B46" s="140" t="s">
        <v>269</v>
      </c>
      <c r="C46" s="16"/>
      <c r="D46" s="59"/>
      <c r="E46" s="60"/>
      <c r="F46" s="58"/>
      <c r="G46" s="58"/>
      <c r="H46" s="59"/>
      <c r="I46" s="61"/>
    </row>
    <row r="47" spans="2:9" ht="30" customHeight="1">
      <c r="B47" s="141"/>
      <c r="C47" s="16"/>
      <c r="D47" s="60"/>
      <c r="E47" s="60"/>
      <c r="F47" s="60"/>
      <c r="G47" s="60"/>
      <c r="H47" s="60"/>
      <c r="I47" s="61"/>
    </row>
    <row r="48" spans="2:9" ht="30" customHeight="1">
      <c r="B48" s="141"/>
      <c r="C48" s="16"/>
      <c r="D48" s="60"/>
      <c r="E48" s="60"/>
      <c r="F48" s="60"/>
      <c r="G48" s="60"/>
      <c r="H48" s="60"/>
      <c r="I48" s="61"/>
    </row>
    <row r="49" spans="2:9" ht="30" customHeight="1">
      <c r="B49" s="142"/>
      <c r="C49" s="16"/>
      <c r="D49" s="60"/>
      <c r="E49" s="60"/>
      <c r="F49" s="60"/>
      <c r="G49" s="60"/>
      <c r="H49" s="60"/>
      <c r="I49" s="61"/>
    </row>
    <row r="50" spans="2:9" ht="30" customHeight="1"/>
    <row r="55" spans="2:9" s="2" customFormat="1" ht="30" customHeight="1">
      <c r="B55" s="49" t="s">
        <v>25</v>
      </c>
      <c r="C55" s="39" t="s">
        <v>531</v>
      </c>
      <c r="D55" s="50"/>
      <c r="E55" s="50"/>
      <c r="F55" s="50"/>
      <c r="G55" s="50"/>
      <c r="H55" s="50"/>
      <c r="I55" s="51" t="s">
        <v>214</v>
      </c>
    </row>
    <row r="56" spans="2:9" s="2" customFormat="1" ht="30" customHeight="1">
      <c r="B56" s="51" t="s">
        <v>23</v>
      </c>
      <c r="C56" s="52" t="s">
        <v>215</v>
      </c>
      <c r="D56" s="51" t="s">
        <v>216</v>
      </c>
      <c r="E56" s="51" t="s">
        <v>217</v>
      </c>
      <c r="F56" s="51" t="s">
        <v>218</v>
      </c>
      <c r="G56" s="51" t="s">
        <v>219</v>
      </c>
      <c r="H56" s="52" t="s">
        <v>220</v>
      </c>
      <c r="I56" s="15" t="str">
        <f>LOWER(CONCATENATE("Create Table  `",MID(C55,1,FIND("|",C55)-1),"` ("))</f>
        <v>create table  `scm_im_enquiry` (</v>
      </c>
    </row>
    <row r="57" spans="2:9" s="2" customFormat="1" ht="30" customHeight="1">
      <c r="B57" s="13">
        <v>1</v>
      </c>
      <c r="C57" s="14" t="s">
        <v>221</v>
      </c>
      <c r="D57" s="15" t="s">
        <v>222</v>
      </c>
      <c r="E57" s="13">
        <v>0</v>
      </c>
      <c r="F57" s="13"/>
      <c r="G57" s="13" t="s">
        <v>223</v>
      </c>
      <c r="H57" s="14" t="s">
        <v>224</v>
      </c>
      <c r="I57" s="26" t="str">
        <f t="shared" ref="I57:I78" si="3">CONCATENATE("`",LOWER(PROPER(C57)),"`  ",D57,,CONCATENATE(IF(LEN(E57)&gt;0," DEFAULT ",""),IF(LEN(E57)&gt;0," '",""),E57,IF(LEN(E57)&gt;0,"'","")),IF(G57="N"," NOT NULL ",""),IF(F57="Y"," AUTO_INCREMENT ",""),IF(LEN(H57)&gt;0,CONCATENATE(" COMMENT '",H57,"'"),""),",")</f>
        <v>`tenant_p_id`  bigint(20) DEFAULT  '0' NOT NULL  COMMENT '关联组织ID，默认为0',</v>
      </c>
    </row>
    <row r="58" spans="2:9" s="2" customFormat="1" ht="30" customHeight="1">
      <c r="B58" s="13">
        <v>2</v>
      </c>
      <c r="C58" s="16" t="s">
        <v>225</v>
      </c>
      <c r="D58" s="15" t="s">
        <v>222</v>
      </c>
      <c r="E58" s="13"/>
      <c r="F58" s="13"/>
      <c r="G58" s="13" t="s">
        <v>223</v>
      </c>
      <c r="H58" s="14" t="s">
        <v>226</v>
      </c>
      <c r="I58" s="26" t="str">
        <f t="shared" si="3"/>
        <v>`tenant_id`  bigint(20) NOT NULL  COMMENT '组织ID',</v>
      </c>
    </row>
    <row r="59" spans="2:9" s="2" customFormat="1" ht="30" customHeight="1">
      <c r="B59" s="13">
        <v>3</v>
      </c>
      <c r="C59" s="16" t="s">
        <v>227</v>
      </c>
      <c r="D59" s="15" t="s">
        <v>222</v>
      </c>
      <c r="E59" s="13"/>
      <c r="F59" s="13" t="s">
        <v>228</v>
      </c>
      <c r="G59" s="13" t="s">
        <v>223</v>
      </c>
      <c r="H59" s="14" t="s">
        <v>505</v>
      </c>
      <c r="I59" s="26" t="str">
        <f t="shared" si="3"/>
        <v>`id`  bigint(20) NOT NULL  AUTO_INCREMENT  COMMENT '主键ID',</v>
      </c>
    </row>
    <row r="60" spans="2:9" s="2" customFormat="1" ht="30" customHeight="1">
      <c r="B60" s="13">
        <v>4</v>
      </c>
      <c r="C60" s="14" t="s">
        <v>532</v>
      </c>
      <c r="D60" s="15" t="s">
        <v>231</v>
      </c>
      <c r="E60" s="13"/>
      <c r="F60" s="13"/>
      <c r="G60" s="13" t="s">
        <v>223</v>
      </c>
      <c r="H60" s="30" t="s">
        <v>533</v>
      </c>
      <c r="I60" s="26" t="str">
        <f t="shared" si="3"/>
        <v>`enquiry_code`  Varchar(50) NOT NULL  COMMENT '询价单号;系统自动生成',</v>
      </c>
    </row>
    <row r="61" spans="2:9" s="2" customFormat="1" ht="30" customHeight="1">
      <c r="B61" s="13">
        <v>5</v>
      </c>
      <c r="C61" s="14" t="s">
        <v>534</v>
      </c>
      <c r="D61" s="19" t="s">
        <v>438</v>
      </c>
      <c r="E61" s="13"/>
      <c r="F61" s="13"/>
      <c r="G61" s="13" t="s">
        <v>223</v>
      </c>
      <c r="H61" s="30" t="s">
        <v>535</v>
      </c>
      <c r="I61" s="26" t="str">
        <f t="shared" si="3"/>
        <v>`enquiry_explain`  Varchar(20) NOT NULL  COMMENT '询价说明',</v>
      </c>
    </row>
    <row r="62" spans="2:9" s="2" customFormat="1" ht="30" customHeight="1">
      <c r="B62" s="13">
        <v>6</v>
      </c>
      <c r="C62" s="14" t="s">
        <v>536</v>
      </c>
      <c r="D62" s="19" t="s">
        <v>236</v>
      </c>
      <c r="E62" s="25"/>
      <c r="F62" s="25"/>
      <c r="G62" s="13" t="s">
        <v>223</v>
      </c>
      <c r="H62" s="14" t="s">
        <v>537</v>
      </c>
      <c r="I62" s="26" t="str">
        <f t="shared" si="3"/>
        <v>`dept_name`  Varchar(100) NOT NULL  COMMENT '业务部门 ',</v>
      </c>
    </row>
    <row r="63" spans="2:9" s="2" customFormat="1" ht="30" customHeight="1">
      <c r="B63" s="13">
        <v>7</v>
      </c>
      <c r="C63" s="14" t="s">
        <v>538</v>
      </c>
      <c r="D63" s="15" t="s">
        <v>246</v>
      </c>
      <c r="E63" s="13">
        <v>1</v>
      </c>
      <c r="F63" s="25"/>
      <c r="G63" s="13" t="s">
        <v>223</v>
      </c>
      <c r="H63" s="87" t="s">
        <v>539</v>
      </c>
      <c r="I63" s="26" t="str">
        <f t="shared" si="3"/>
        <v>`enquiry_type`  Int(1) DEFAULT  '1' NOT NULL  COMMENT '报价类型;1-要求时间结束后比价 2-所有报价完成后比价;3-不比价',</v>
      </c>
    </row>
    <row r="64" spans="2:9" s="2" customFormat="1" ht="30" customHeight="1">
      <c r="B64" s="13">
        <v>8</v>
      </c>
      <c r="C64" s="14" t="s">
        <v>540</v>
      </c>
      <c r="D64" s="15" t="s">
        <v>246</v>
      </c>
      <c r="E64" s="13">
        <v>1</v>
      </c>
      <c r="F64" s="25"/>
      <c r="G64" s="13" t="s">
        <v>223</v>
      </c>
      <c r="H64" s="88" t="s">
        <v>541</v>
      </c>
      <c r="I64" s="26" t="str">
        <f t="shared" si="3"/>
        <v>`enquiry_mode`  Int(1) DEFAULT  '1' NOT NULL  COMMENT '报价方式;1-采购方报价;2-供应商报价(自动审核发布并成报价单)',</v>
      </c>
    </row>
    <row r="65" spans="2:9" s="2" customFormat="1" ht="30" customHeight="1">
      <c r="B65" s="13">
        <v>9</v>
      </c>
      <c r="C65" s="14" t="s">
        <v>542</v>
      </c>
      <c r="D65" s="15" t="s">
        <v>246</v>
      </c>
      <c r="E65" s="13">
        <v>1</v>
      </c>
      <c r="F65" s="25"/>
      <c r="G65" s="13" t="s">
        <v>223</v>
      </c>
      <c r="H65" s="14" t="s">
        <v>543</v>
      </c>
      <c r="I65" s="26" t="str">
        <f t="shared" si="3"/>
        <v>`enquiry_stat`  Int(1) DEFAULT  '1' NOT NULL  COMMENT '询价单状态;1-待审核;2-待发布;3-待报价;4-待审核;5-已审核;29-已作废',</v>
      </c>
    </row>
    <row r="66" spans="2:9" s="2" customFormat="1" ht="30" customHeight="1">
      <c r="B66" s="13">
        <v>10</v>
      </c>
      <c r="C66" s="14" t="s">
        <v>394</v>
      </c>
      <c r="D66" s="19" t="s">
        <v>255</v>
      </c>
      <c r="E66" s="25"/>
      <c r="F66" s="25"/>
      <c r="G66" s="13" t="s">
        <v>223</v>
      </c>
      <c r="H66" s="14" t="s">
        <v>395</v>
      </c>
      <c r="I66" s="26" t="str">
        <f t="shared" si="3"/>
        <v>`ask_date`  Datetime NOT NULL  COMMENT '要求日期',</v>
      </c>
    </row>
    <row r="67" spans="2:9" s="2" customFormat="1" ht="30" customHeight="1">
      <c r="B67" s="13">
        <v>11</v>
      </c>
      <c r="C67" s="14" t="s">
        <v>396</v>
      </c>
      <c r="D67" s="19" t="s">
        <v>255</v>
      </c>
      <c r="E67" s="25"/>
      <c r="F67" s="25"/>
      <c r="G67" s="25" t="s">
        <v>228</v>
      </c>
      <c r="H67" s="14" t="s">
        <v>397</v>
      </c>
      <c r="I67" s="26" t="str">
        <f t="shared" si="3"/>
        <v>`complete_date`  Datetime COMMENT '完成日期',</v>
      </c>
    </row>
    <row r="68" spans="2:9" s="2" customFormat="1" ht="30" customHeight="1">
      <c r="B68" s="13">
        <v>12</v>
      </c>
      <c r="C68" s="14" t="s">
        <v>544</v>
      </c>
      <c r="D68" s="15" t="s">
        <v>246</v>
      </c>
      <c r="E68" s="13">
        <v>0</v>
      </c>
      <c r="F68" s="25"/>
      <c r="G68" s="13" t="s">
        <v>223</v>
      </c>
      <c r="H68" s="14" t="s">
        <v>545</v>
      </c>
      <c r="I68" s="26" t="str">
        <f t="shared" si="3"/>
        <v>`is_urgent`  Int(1) DEFAULT  '0' NOT NULL  COMMENT '是否加急;0-否;1-是',</v>
      </c>
    </row>
    <row r="69" spans="2:9" s="2" customFormat="1" ht="30" customHeight="1">
      <c r="B69" s="13">
        <v>13</v>
      </c>
      <c r="C69" s="16" t="s">
        <v>248</v>
      </c>
      <c r="D69" s="15" t="s">
        <v>249</v>
      </c>
      <c r="E69" s="13"/>
      <c r="F69" s="13"/>
      <c r="G69" s="13" t="s">
        <v>228</v>
      </c>
      <c r="H69" s="14" t="s">
        <v>28</v>
      </c>
      <c r="I69" s="26" t="str">
        <f t="shared" si="3"/>
        <v>`remark`  Varchar(500) COMMENT '备注',</v>
      </c>
    </row>
    <row r="70" spans="2:9" s="3" customFormat="1" ht="30" customHeight="1">
      <c r="B70" s="43">
        <v>8</v>
      </c>
      <c r="C70" s="14" t="s">
        <v>250</v>
      </c>
      <c r="D70" s="19" t="s">
        <v>236</v>
      </c>
      <c r="E70" s="25"/>
      <c r="F70" s="25"/>
      <c r="G70" s="25" t="s">
        <v>228</v>
      </c>
      <c r="H70" s="14" t="s">
        <v>251</v>
      </c>
      <c r="I70" s="28" t="str">
        <f t="shared" si="3"/>
        <v>`created_by_name`  Varchar(100) COMMENT '创建人名称',</v>
      </c>
    </row>
    <row r="71" spans="2:9" s="3" customFormat="1" ht="30" customHeight="1">
      <c r="B71" s="43">
        <v>8</v>
      </c>
      <c r="C71" s="14" t="s">
        <v>252</v>
      </c>
      <c r="D71" s="19" t="s">
        <v>236</v>
      </c>
      <c r="E71" s="25"/>
      <c r="F71" s="25"/>
      <c r="G71" s="25" t="s">
        <v>228</v>
      </c>
      <c r="H71" s="14" t="s">
        <v>253</v>
      </c>
      <c r="I71" s="28" t="str">
        <f t="shared" si="3"/>
        <v>`last_updated_by_name`  Varchar(100) COMMENT '更新人名称',</v>
      </c>
    </row>
    <row r="72" spans="2:9" s="2" customFormat="1" ht="30" customHeight="1">
      <c r="B72" s="13">
        <v>14</v>
      </c>
      <c r="C72" s="16" t="s">
        <v>254</v>
      </c>
      <c r="D72" s="15" t="s">
        <v>255</v>
      </c>
      <c r="E72" s="13"/>
      <c r="F72" s="13"/>
      <c r="G72" s="13" t="s">
        <v>228</v>
      </c>
      <c r="H72" s="16" t="s">
        <v>256</v>
      </c>
      <c r="I72" s="26" t="str">
        <f t="shared" si="3"/>
        <v>`creation_date`  Datetime COMMENT '创建时间',</v>
      </c>
    </row>
    <row r="73" spans="2:9" s="2" customFormat="1" ht="30" customHeight="1">
      <c r="B73" s="13">
        <v>15</v>
      </c>
      <c r="C73" s="16" t="s">
        <v>257</v>
      </c>
      <c r="D73" s="15" t="s">
        <v>222</v>
      </c>
      <c r="E73" s="13"/>
      <c r="F73" s="13"/>
      <c r="G73" s="13" t="s">
        <v>228</v>
      </c>
      <c r="H73" s="16" t="s">
        <v>258</v>
      </c>
      <c r="I73" s="26" t="str">
        <f t="shared" si="3"/>
        <v>`created_by`  bigint(20) COMMENT '创建人',</v>
      </c>
    </row>
    <row r="74" spans="2:9" s="2" customFormat="1" ht="30" customHeight="1">
      <c r="B74" s="13">
        <v>16</v>
      </c>
      <c r="C74" s="16" t="s">
        <v>259</v>
      </c>
      <c r="D74" s="15" t="s">
        <v>255</v>
      </c>
      <c r="E74" s="13"/>
      <c r="F74" s="13"/>
      <c r="G74" s="13" t="s">
        <v>228</v>
      </c>
      <c r="H74" s="16" t="s">
        <v>260</v>
      </c>
      <c r="I74" s="26" t="str">
        <f t="shared" si="3"/>
        <v>`last_update_date`  Datetime COMMENT '更新时间',</v>
      </c>
    </row>
    <row r="75" spans="2:9" s="2" customFormat="1" ht="30" customHeight="1">
      <c r="B75" s="13">
        <v>17</v>
      </c>
      <c r="C75" s="16" t="s">
        <v>261</v>
      </c>
      <c r="D75" s="15" t="s">
        <v>222</v>
      </c>
      <c r="E75" s="13"/>
      <c r="F75" s="13"/>
      <c r="G75" s="13" t="s">
        <v>228</v>
      </c>
      <c r="H75" s="16" t="s">
        <v>262</v>
      </c>
      <c r="I75" s="26" t="str">
        <f t="shared" si="3"/>
        <v>`last_updated_by`  bigint(20) COMMENT '更新人',</v>
      </c>
    </row>
    <row r="76" spans="2:9" s="2" customFormat="1" ht="30" customHeight="1">
      <c r="B76" s="13">
        <v>18</v>
      </c>
      <c r="C76" s="16" t="s">
        <v>263</v>
      </c>
      <c r="D76" s="15" t="s">
        <v>222</v>
      </c>
      <c r="E76" s="13"/>
      <c r="F76" s="13"/>
      <c r="G76" s="13" t="s">
        <v>228</v>
      </c>
      <c r="H76" s="16" t="s">
        <v>264</v>
      </c>
      <c r="I76" s="26" t="str">
        <f t="shared" si="3"/>
        <v>`last_update_login`  bigint(20) COMMENT '最后登录人',</v>
      </c>
    </row>
    <row r="77" spans="2:9" s="2" customFormat="1" ht="30" customHeight="1">
      <c r="B77" s="13">
        <v>19</v>
      </c>
      <c r="C77" s="16" t="s">
        <v>265</v>
      </c>
      <c r="D77" s="15" t="s">
        <v>241</v>
      </c>
      <c r="E77" s="13"/>
      <c r="F77" s="13">
        <v>0</v>
      </c>
      <c r="G77" s="13" t="s">
        <v>228</v>
      </c>
      <c r="H77" s="16" t="s">
        <v>266</v>
      </c>
      <c r="I77" s="26" t="str">
        <f t="shared" si="3"/>
        <v>`delete_flag`  Int(10) COMMENT '删除标志:0-否-NO;1-是-YES',</v>
      </c>
    </row>
    <row r="78" spans="2:9" s="2" customFormat="1" ht="30" customHeight="1">
      <c r="B78" s="13">
        <v>20</v>
      </c>
      <c r="C78" s="16" t="s">
        <v>267</v>
      </c>
      <c r="D78" s="15" t="s">
        <v>241</v>
      </c>
      <c r="E78" s="13"/>
      <c r="F78" s="13">
        <v>1</v>
      </c>
      <c r="G78" s="13" t="s">
        <v>228</v>
      </c>
      <c r="H78" s="16" t="s">
        <v>268</v>
      </c>
      <c r="I78" s="26" t="str">
        <f t="shared" si="3"/>
        <v>`version_num`  Int(10) COMMENT '版本号',</v>
      </c>
    </row>
    <row r="79" spans="2:9" ht="30" customHeight="1">
      <c r="B79" s="143"/>
      <c r="C79" s="144"/>
      <c r="D79" s="144"/>
      <c r="E79" s="144"/>
      <c r="F79" s="144"/>
      <c r="G79" s="144"/>
      <c r="H79" s="145"/>
      <c r="I79" s="15" t="str">
        <f>LOWER(CONCATENATE(IF(F59="Y",CONCATENATE(" Primary Key  (`",C59,"`)")," "),CONCATENATE(")ENGINE=INNODB AUTO_INCREMENT=9 DEFAULT CHARSET=utf8"," COMMENT='",MID(C55,FIND("|",C55)+1,LEN(C55)),"';")))</f>
        <v xml:space="preserve"> primary key  (`id`))engine=innodb auto_increment=9 default charset=utf8 comment='采购方询价单';</v>
      </c>
    </row>
    <row r="80" spans="2:9" ht="30" customHeight="1">
      <c r="B80" s="140" t="s">
        <v>269</v>
      </c>
      <c r="C80" s="16"/>
      <c r="D80" s="59"/>
      <c r="E80" s="60"/>
      <c r="F80" s="58"/>
      <c r="G80" s="58"/>
      <c r="H80" s="59"/>
      <c r="I80" s="61"/>
    </row>
    <row r="81" spans="2:9" ht="30" customHeight="1">
      <c r="B81" s="141"/>
      <c r="C81" s="16"/>
      <c r="D81" s="60"/>
      <c r="E81" s="60"/>
      <c r="F81" s="60"/>
      <c r="G81" s="60"/>
      <c r="H81" s="60"/>
      <c r="I81" s="61"/>
    </row>
    <row r="82" spans="2:9" ht="30" customHeight="1">
      <c r="B82" s="141"/>
      <c r="C82" s="16"/>
      <c r="D82" s="60"/>
      <c r="E82" s="60"/>
      <c r="F82" s="60"/>
      <c r="G82" s="60"/>
      <c r="H82" s="60"/>
      <c r="I82" s="61"/>
    </row>
    <row r="83" spans="2:9" ht="30" customHeight="1">
      <c r="B83" s="142"/>
      <c r="C83" s="16"/>
      <c r="D83" s="60"/>
      <c r="E83" s="60"/>
      <c r="F83" s="60"/>
      <c r="G83" s="60"/>
      <c r="H83" s="60"/>
      <c r="I83" s="61"/>
    </row>
    <row r="84" spans="2:9" ht="30" customHeight="1"/>
    <row r="86" spans="2:9" s="2" customFormat="1" ht="30" customHeight="1">
      <c r="B86" s="49" t="s">
        <v>25</v>
      </c>
      <c r="C86" s="39" t="s">
        <v>546</v>
      </c>
      <c r="D86" s="50"/>
      <c r="E86" s="50"/>
      <c r="F86" s="50"/>
      <c r="G86" s="50"/>
      <c r="H86" s="50"/>
      <c r="I86" s="51" t="s">
        <v>214</v>
      </c>
    </row>
    <row r="87" spans="2:9" s="2" customFormat="1" ht="30" customHeight="1">
      <c r="B87" s="51" t="s">
        <v>23</v>
      </c>
      <c r="C87" s="52" t="s">
        <v>215</v>
      </c>
      <c r="D87" s="51" t="s">
        <v>216</v>
      </c>
      <c r="E87" s="51" t="s">
        <v>217</v>
      </c>
      <c r="F87" s="51" t="s">
        <v>218</v>
      </c>
      <c r="G87" s="51" t="s">
        <v>219</v>
      </c>
      <c r="H87" s="52" t="s">
        <v>220</v>
      </c>
      <c r="I87" s="15" t="str">
        <f>LOWER(CONCATENATE("Create Table  `",MID(C86,1,FIND("|",C86)-1),"` ("))</f>
        <v>create table  `scm_im_enquiry_item` (</v>
      </c>
    </row>
    <row r="88" spans="2:9" s="2" customFormat="1" ht="30" customHeight="1">
      <c r="B88" s="13">
        <v>1</v>
      </c>
      <c r="C88" s="14" t="s">
        <v>221</v>
      </c>
      <c r="D88" s="15" t="s">
        <v>222</v>
      </c>
      <c r="E88" s="13">
        <v>0</v>
      </c>
      <c r="F88" s="13"/>
      <c r="G88" s="13" t="s">
        <v>223</v>
      </c>
      <c r="H88" s="14" t="s">
        <v>224</v>
      </c>
      <c r="I88" s="26" t="str">
        <f t="shared" ref="I88:I119" si="4">CONCATENATE("`",LOWER(PROPER(C88)),"`  ",D88,,CONCATENATE(IF(LEN(E88)&gt;0," DEFAULT ",""),IF(LEN(E88)&gt;0," '",""),E88,IF(LEN(E88)&gt;0,"'","")),IF(G88="N"," NOT NULL ",""),IF(F88="Y"," AUTO_INCREMENT ",""),IF(LEN(H88)&gt;0,CONCATENATE(" COMMENT '",H88,"'"),""),",")</f>
        <v>`tenant_p_id`  bigint(20) DEFAULT  '0' NOT NULL  COMMENT '关联组织ID，默认为0',</v>
      </c>
    </row>
    <row r="89" spans="2:9" s="2" customFormat="1" ht="30" customHeight="1">
      <c r="B89" s="13">
        <v>2</v>
      </c>
      <c r="C89" s="16" t="s">
        <v>225</v>
      </c>
      <c r="D89" s="15" t="s">
        <v>222</v>
      </c>
      <c r="E89" s="13"/>
      <c r="F89" s="13"/>
      <c r="G89" s="13" t="s">
        <v>223</v>
      </c>
      <c r="H89" s="16" t="s">
        <v>226</v>
      </c>
      <c r="I89" s="26" t="str">
        <f t="shared" si="4"/>
        <v>`tenant_id`  bigint(20) NOT NULL  COMMENT '组织ID',</v>
      </c>
    </row>
    <row r="90" spans="2:9" s="2" customFormat="1" ht="30" customHeight="1">
      <c r="B90" s="13">
        <v>3</v>
      </c>
      <c r="C90" s="14" t="s">
        <v>513</v>
      </c>
      <c r="D90" s="15" t="s">
        <v>231</v>
      </c>
      <c r="E90" s="13"/>
      <c r="F90" s="13"/>
      <c r="G90" s="13" t="s">
        <v>223</v>
      </c>
      <c r="H90" s="30" t="s">
        <v>514</v>
      </c>
      <c r="I90" s="26" t="str">
        <f t="shared" si="4"/>
        <v>`enquiry_id`  Varchar(50) NOT NULL  COMMENT '询价id:来源于:scm_im_enquiry.id',</v>
      </c>
    </row>
    <row r="91" spans="2:9" s="2" customFormat="1" ht="30" customHeight="1">
      <c r="B91" s="13">
        <v>4</v>
      </c>
      <c r="C91" s="16" t="s">
        <v>227</v>
      </c>
      <c r="D91" s="15" t="s">
        <v>222</v>
      </c>
      <c r="E91" s="13"/>
      <c r="F91" s="13" t="s">
        <v>228</v>
      </c>
      <c r="G91" s="13" t="s">
        <v>223</v>
      </c>
      <c r="H91" s="14" t="s">
        <v>505</v>
      </c>
      <c r="I91" s="26" t="str">
        <f t="shared" si="4"/>
        <v>`id`  bigint(20) NOT NULL  AUTO_INCREMENT  COMMENT '主键ID',</v>
      </c>
    </row>
    <row r="92" spans="2:9" s="2" customFormat="1" ht="30" customHeight="1">
      <c r="B92" s="13">
        <v>5</v>
      </c>
      <c r="C92" s="14" t="s">
        <v>442</v>
      </c>
      <c r="D92" s="15" t="s">
        <v>222</v>
      </c>
      <c r="E92" s="13"/>
      <c r="F92" s="13"/>
      <c r="G92" s="13" t="s">
        <v>223</v>
      </c>
      <c r="H92" s="30" t="s">
        <v>443</v>
      </c>
      <c r="I92" s="26" t="str">
        <f t="shared" si="4"/>
        <v>`goods_id`  bigint(20) NOT NULL  COMMENT '料品id:来源于:scm_bas_goods.id',</v>
      </c>
    </row>
    <row r="93" spans="2:9" s="2" customFormat="1" ht="30" customHeight="1">
      <c r="B93" s="13">
        <v>6</v>
      </c>
      <c r="C93" s="14" t="s">
        <v>233</v>
      </c>
      <c r="D93" s="15" t="s">
        <v>231</v>
      </c>
      <c r="E93" s="13"/>
      <c r="F93" s="13"/>
      <c r="G93" s="13" t="s">
        <v>223</v>
      </c>
      <c r="H93" s="30" t="s">
        <v>444</v>
      </c>
      <c r="I93" s="26" t="str">
        <f t="shared" si="4"/>
        <v>`goods_erp_code`  Varchar(50) NOT NULL  COMMENT '冗余字段-料品ERP品号:来源于:scm_bas_goods.goods_erp_code',</v>
      </c>
    </row>
    <row r="94" spans="2:9" s="2" customFormat="1" ht="30" customHeight="1">
      <c r="B94" s="13">
        <v>7</v>
      </c>
      <c r="C94" s="14" t="s">
        <v>230</v>
      </c>
      <c r="D94" s="15" t="s">
        <v>231</v>
      </c>
      <c r="E94" s="13"/>
      <c r="F94" s="13"/>
      <c r="G94" s="13" t="s">
        <v>223</v>
      </c>
      <c r="H94" s="30" t="s">
        <v>445</v>
      </c>
      <c r="I94" s="26" t="str">
        <f t="shared" si="4"/>
        <v>`goods_code`  Varchar(50) NOT NULL  COMMENT '冗余字段-料品供应商品号:来源于:scm_bas_goods.goods_code',</v>
      </c>
    </row>
    <row r="95" spans="2:9" s="2" customFormat="1" ht="30" customHeight="1">
      <c r="B95" s="13">
        <v>8</v>
      </c>
      <c r="C95" s="14" t="s">
        <v>235</v>
      </c>
      <c r="D95" s="19" t="s">
        <v>236</v>
      </c>
      <c r="E95" s="13"/>
      <c r="F95" s="13"/>
      <c r="G95" s="13" t="s">
        <v>223</v>
      </c>
      <c r="H95" s="30" t="s">
        <v>446</v>
      </c>
      <c r="I95" s="26" t="str">
        <f t="shared" si="4"/>
        <v>`goods_name`  Varchar(100) NOT NULL  COMMENT '冗余字段-料品供应商品名:来源于:scm_bas_goods.goods_name',</v>
      </c>
    </row>
    <row r="96" spans="2:9" s="2" customFormat="1" ht="30" customHeight="1">
      <c r="B96" s="13">
        <v>9</v>
      </c>
      <c r="C96" s="14" t="s">
        <v>238</v>
      </c>
      <c r="D96" s="19" t="s">
        <v>236</v>
      </c>
      <c r="E96" s="13"/>
      <c r="F96" s="13"/>
      <c r="G96" s="13" t="s">
        <v>223</v>
      </c>
      <c r="H96" s="30" t="s">
        <v>447</v>
      </c>
      <c r="I96" s="26" t="str">
        <f t="shared" si="4"/>
        <v>`goods_model`  Varchar(100) NOT NULL  COMMENT '冗余字段-料品供应商品号:来源于:scm_bas_goods.goods_model',</v>
      </c>
    </row>
    <row r="97" spans="2:9" s="2" customFormat="1" ht="30" customHeight="1">
      <c r="B97" s="13">
        <v>10</v>
      </c>
      <c r="C97" s="14" t="s">
        <v>448</v>
      </c>
      <c r="D97" s="15" t="s">
        <v>222</v>
      </c>
      <c r="E97" s="13"/>
      <c r="F97" s="13"/>
      <c r="G97" s="13" t="s">
        <v>223</v>
      </c>
      <c r="H97" s="14" t="s">
        <v>449</v>
      </c>
      <c r="I97" s="26" t="str">
        <f t="shared" si="4"/>
        <v>`uom_id`  bigint(20) NOT NULL  COMMENT '计量单位ID;来源于scm_bas_uom.id',</v>
      </c>
    </row>
    <row r="98" spans="2:9" s="2" customFormat="1" ht="30" customHeight="1">
      <c r="B98" s="13">
        <v>11</v>
      </c>
      <c r="C98" s="14" t="s">
        <v>276</v>
      </c>
      <c r="D98" s="15" t="s">
        <v>231</v>
      </c>
      <c r="E98" s="13"/>
      <c r="F98" s="13"/>
      <c r="G98" s="13" t="s">
        <v>223</v>
      </c>
      <c r="H98" s="14" t="s">
        <v>450</v>
      </c>
      <c r="I98" s="26" t="str">
        <f t="shared" si="4"/>
        <v>`uom_name`  Varchar(50) NOT NULL  COMMENT '冗余字段-计量单位名称;来源于scm_bas_uom.uom_name',</v>
      </c>
    </row>
    <row r="99" spans="2:9" s="3" customFormat="1" ht="30" customHeight="1">
      <c r="B99" s="13">
        <v>12</v>
      </c>
      <c r="C99" s="14" t="s">
        <v>351</v>
      </c>
      <c r="D99" s="19" t="s">
        <v>222</v>
      </c>
      <c r="E99" s="25"/>
      <c r="F99" s="25"/>
      <c r="G99" s="25" t="s">
        <v>228</v>
      </c>
      <c r="H99" s="14" t="s">
        <v>352</v>
      </c>
      <c r="I99" s="28" t="str">
        <f t="shared" si="4"/>
        <v>`rate_id`  bigint(20) COMMENT '交易税率;来源于scm_bas_rate.id',</v>
      </c>
    </row>
    <row r="100" spans="2:9" s="2" customFormat="1" ht="30" customHeight="1">
      <c r="B100" s="13">
        <v>13</v>
      </c>
      <c r="C100" s="14" t="s">
        <v>286</v>
      </c>
      <c r="D100" s="19" t="s">
        <v>231</v>
      </c>
      <c r="E100" s="13"/>
      <c r="F100" s="13"/>
      <c r="G100" s="13" t="s">
        <v>223</v>
      </c>
      <c r="H100" s="14" t="s">
        <v>353</v>
      </c>
      <c r="I100" s="26" t="str">
        <f t="shared" si="4"/>
        <v>`rate_name`  Varchar(50) NOT NULL  COMMENT '冗余字段-税率名称;来源于scm_bas_rate.rate_name',</v>
      </c>
    </row>
    <row r="101" spans="2:9" s="3" customFormat="1" ht="30" customHeight="1">
      <c r="B101" s="13">
        <v>14</v>
      </c>
      <c r="C101" s="14" t="s">
        <v>288</v>
      </c>
      <c r="D101" s="44" t="s">
        <v>354</v>
      </c>
      <c r="E101" s="25"/>
      <c r="F101" s="25"/>
      <c r="G101" s="25" t="s">
        <v>228</v>
      </c>
      <c r="H101" s="14" t="s">
        <v>355</v>
      </c>
      <c r="I101" s="28" t="str">
        <f t="shared" si="4"/>
        <v>`rate_val`  bigint(20,6) COMMENT '冗余字段-税率值;来源于scm_bas_rate.rate_val',</v>
      </c>
    </row>
    <row r="102" spans="2:9" s="2" customFormat="1" ht="30" customHeight="1">
      <c r="B102" s="13">
        <v>15</v>
      </c>
      <c r="C102" s="14" t="s">
        <v>348</v>
      </c>
      <c r="D102" s="15" t="s">
        <v>222</v>
      </c>
      <c r="E102" s="13"/>
      <c r="F102" s="13"/>
      <c r="G102" s="13" t="s">
        <v>223</v>
      </c>
      <c r="H102" s="14" t="s">
        <v>453</v>
      </c>
      <c r="I102" s="26" t="str">
        <f t="shared" si="4"/>
        <v>`currency_id`  bigint(20) NOT NULL  COMMENT '冗余字段币别ID;来源于scm_bas_currency.id',</v>
      </c>
    </row>
    <row r="103" spans="2:9" s="2" customFormat="1" ht="30" customHeight="1">
      <c r="B103" s="13">
        <v>16</v>
      </c>
      <c r="C103" s="14" t="s">
        <v>315</v>
      </c>
      <c r="D103" s="15" t="s">
        <v>231</v>
      </c>
      <c r="E103" s="13"/>
      <c r="F103" s="13"/>
      <c r="G103" s="13" t="s">
        <v>223</v>
      </c>
      <c r="H103" s="14" t="s">
        <v>454</v>
      </c>
      <c r="I103" s="26" t="str">
        <f t="shared" si="4"/>
        <v>`currency_name`  Varchar(50) NOT NULL  COMMENT '冗余字段-币别名称;来源于scm_bas_currency.currency_name',</v>
      </c>
    </row>
    <row r="104" spans="2:9" s="2" customFormat="1" ht="30" customHeight="1">
      <c r="B104" s="13">
        <v>17</v>
      </c>
      <c r="C104" s="14" t="s">
        <v>519</v>
      </c>
      <c r="D104" s="19" t="s">
        <v>246</v>
      </c>
      <c r="E104" s="13">
        <v>0</v>
      </c>
      <c r="F104" s="13"/>
      <c r="G104" s="13" t="s">
        <v>223</v>
      </c>
      <c r="H104" s="14" t="s">
        <v>520</v>
      </c>
      <c r="I104" s="26" t="str">
        <f t="shared" si="4"/>
        <v>`taxes_type`  Int(1) DEFAULT  '0' NOT NULL  COMMENT '税种类型;0-无;1-应税内含;2-应税外加',</v>
      </c>
    </row>
    <row r="105" spans="2:9" s="2" customFormat="1" ht="30" customHeight="1">
      <c r="B105" s="13">
        <v>18</v>
      </c>
      <c r="C105" s="14" t="s">
        <v>358</v>
      </c>
      <c r="D105" s="19" t="s">
        <v>246</v>
      </c>
      <c r="E105" s="25"/>
      <c r="F105" s="25"/>
      <c r="G105" s="13" t="s">
        <v>223</v>
      </c>
      <c r="H105" s="14" t="s">
        <v>359</v>
      </c>
      <c r="I105" s="26" t="str">
        <f t="shared" si="4"/>
        <v>`invoice_type`  Int(1) NOT NULL  COMMENT '发票类型;1-增值税专用发票;2-普通发票;3-专业发票',</v>
      </c>
    </row>
    <row r="106" spans="2:9" s="2" customFormat="1" ht="30" customHeight="1">
      <c r="B106" s="13">
        <v>19</v>
      </c>
      <c r="C106" s="14" t="s">
        <v>521</v>
      </c>
      <c r="D106" s="44" t="s">
        <v>354</v>
      </c>
      <c r="E106" s="25"/>
      <c r="F106" s="25"/>
      <c r="G106" s="13" t="s">
        <v>223</v>
      </c>
      <c r="H106" s="14" t="s">
        <v>522</v>
      </c>
      <c r="I106" s="26" t="str">
        <f t="shared" si="4"/>
        <v>`gst_price`  bigint(20,6) NOT NULL  COMMENT '含税单价',</v>
      </c>
    </row>
    <row r="107" spans="2:9" s="2" customFormat="1" ht="30" customHeight="1">
      <c r="B107" s="13">
        <v>20</v>
      </c>
      <c r="C107" s="14" t="s">
        <v>523</v>
      </c>
      <c r="D107" s="44" t="s">
        <v>354</v>
      </c>
      <c r="E107" s="25"/>
      <c r="F107" s="25"/>
      <c r="G107" s="13" t="s">
        <v>223</v>
      </c>
      <c r="H107" s="14" t="s">
        <v>524</v>
      </c>
      <c r="I107" s="26" t="str">
        <f t="shared" si="4"/>
        <v>`tax_price`  bigint(20,6) NOT NULL  COMMENT '不含税单价',</v>
      </c>
    </row>
    <row r="108" spans="2:9" s="3" customFormat="1" ht="30" customHeight="1">
      <c r="B108" s="13">
        <v>21</v>
      </c>
      <c r="C108" s="14" t="s">
        <v>409</v>
      </c>
      <c r="D108" s="19" t="s">
        <v>255</v>
      </c>
      <c r="E108" s="25"/>
      <c r="F108" s="25"/>
      <c r="G108" s="25" t="s">
        <v>228</v>
      </c>
      <c r="H108" s="14" t="s">
        <v>410</v>
      </c>
      <c r="I108" s="28" t="str">
        <f t="shared" si="4"/>
        <v>`invalid_date`  Datetime COMMENT '生效日期',</v>
      </c>
    </row>
    <row r="109" spans="2:9" s="3" customFormat="1" ht="30" customHeight="1">
      <c r="B109" s="13">
        <v>22</v>
      </c>
      <c r="C109" s="14" t="s">
        <v>376</v>
      </c>
      <c r="D109" s="19" t="s">
        <v>255</v>
      </c>
      <c r="E109" s="25"/>
      <c r="F109" s="25"/>
      <c r="G109" s="25" t="s">
        <v>223</v>
      </c>
      <c r="H109" s="14" t="s">
        <v>411</v>
      </c>
      <c r="I109" s="28" t="str">
        <f t="shared" si="4"/>
        <v>`expire_date`  Datetime NOT NULL  COMMENT '失效日期',</v>
      </c>
    </row>
    <row r="110" spans="2:9" s="2" customFormat="1" ht="30" customHeight="1">
      <c r="B110" s="13">
        <v>23</v>
      </c>
      <c r="C110" s="16" t="s">
        <v>248</v>
      </c>
      <c r="D110" s="15" t="s">
        <v>249</v>
      </c>
      <c r="E110" s="13"/>
      <c r="F110" s="13"/>
      <c r="G110" s="13" t="s">
        <v>228</v>
      </c>
      <c r="H110" s="14" t="s">
        <v>28</v>
      </c>
      <c r="I110" s="26" t="str">
        <f t="shared" si="4"/>
        <v>`remark`  Varchar(500) COMMENT '备注',</v>
      </c>
    </row>
    <row r="111" spans="2:9" s="3" customFormat="1" ht="30" customHeight="1">
      <c r="B111" s="43">
        <v>8</v>
      </c>
      <c r="C111" s="14" t="s">
        <v>250</v>
      </c>
      <c r="D111" s="19" t="s">
        <v>236</v>
      </c>
      <c r="E111" s="25"/>
      <c r="F111" s="25"/>
      <c r="G111" s="25" t="s">
        <v>228</v>
      </c>
      <c r="H111" s="14" t="s">
        <v>251</v>
      </c>
      <c r="I111" s="28" t="str">
        <f t="shared" si="4"/>
        <v>`created_by_name`  Varchar(100) COMMENT '创建人名称',</v>
      </c>
    </row>
    <row r="112" spans="2:9" s="3" customFormat="1" ht="30" customHeight="1">
      <c r="B112" s="43">
        <v>8</v>
      </c>
      <c r="C112" s="14" t="s">
        <v>252</v>
      </c>
      <c r="D112" s="19" t="s">
        <v>236</v>
      </c>
      <c r="E112" s="25"/>
      <c r="F112" s="25"/>
      <c r="G112" s="25" t="s">
        <v>228</v>
      </c>
      <c r="H112" s="14" t="s">
        <v>253</v>
      </c>
      <c r="I112" s="28" t="str">
        <f t="shared" si="4"/>
        <v>`last_updated_by_name`  Varchar(100) COMMENT '更新人名称',</v>
      </c>
    </row>
    <row r="113" spans="2:9" s="2" customFormat="1" ht="30" customHeight="1">
      <c r="B113" s="13">
        <v>24</v>
      </c>
      <c r="C113" s="16" t="s">
        <v>254</v>
      </c>
      <c r="D113" s="15" t="s">
        <v>255</v>
      </c>
      <c r="E113" s="13"/>
      <c r="F113" s="13"/>
      <c r="G113" s="13" t="s">
        <v>228</v>
      </c>
      <c r="H113" s="16" t="s">
        <v>256</v>
      </c>
      <c r="I113" s="26" t="str">
        <f t="shared" si="4"/>
        <v>`creation_date`  Datetime COMMENT '创建时间',</v>
      </c>
    </row>
    <row r="114" spans="2:9" s="2" customFormat="1" ht="30" customHeight="1">
      <c r="B114" s="13">
        <v>25</v>
      </c>
      <c r="C114" s="16" t="s">
        <v>257</v>
      </c>
      <c r="D114" s="15" t="s">
        <v>222</v>
      </c>
      <c r="E114" s="13"/>
      <c r="F114" s="13"/>
      <c r="G114" s="13" t="s">
        <v>228</v>
      </c>
      <c r="H114" s="16" t="s">
        <v>258</v>
      </c>
      <c r="I114" s="26" t="str">
        <f t="shared" si="4"/>
        <v>`created_by`  bigint(20) COMMENT '创建人',</v>
      </c>
    </row>
    <row r="115" spans="2:9" s="2" customFormat="1" ht="30" customHeight="1">
      <c r="B115" s="13">
        <v>26</v>
      </c>
      <c r="C115" s="16" t="s">
        <v>259</v>
      </c>
      <c r="D115" s="15" t="s">
        <v>255</v>
      </c>
      <c r="E115" s="13"/>
      <c r="F115" s="13"/>
      <c r="G115" s="13" t="s">
        <v>228</v>
      </c>
      <c r="H115" s="16" t="s">
        <v>260</v>
      </c>
      <c r="I115" s="26" t="str">
        <f t="shared" si="4"/>
        <v>`last_update_date`  Datetime COMMENT '更新时间',</v>
      </c>
    </row>
    <row r="116" spans="2:9" s="2" customFormat="1" ht="30" customHeight="1">
      <c r="B116" s="13">
        <v>27</v>
      </c>
      <c r="C116" s="16" t="s">
        <v>261</v>
      </c>
      <c r="D116" s="15" t="s">
        <v>222</v>
      </c>
      <c r="E116" s="13"/>
      <c r="F116" s="13"/>
      <c r="G116" s="13" t="s">
        <v>228</v>
      </c>
      <c r="H116" s="16" t="s">
        <v>262</v>
      </c>
      <c r="I116" s="26" t="str">
        <f t="shared" si="4"/>
        <v>`last_updated_by`  bigint(20) COMMENT '更新人',</v>
      </c>
    </row>
    <row r="117" spans="2:9" s="2" customFormat="1" ht="30" customHeight="1">
      <c r="B117" s="13">
        <v>28</v>
      </c>
      <c r="C117" s="16" t="s">
        <v>263</v>
      </c>
      <c r="D117" s="15" t="s">
        <v>222</v>
      </c>
      <c r="E117" s="13"/>
      <c r="F117" s="13"/>
      <c r="G117" s="13" t="s">
        <v>228</v>
      </c>
      <c r="H117" s="16" t="s">
        <v>264</v>
      </c>
      <c r="I117" s="26" t="str">
        <f t="shared" si="4"/>
        <v>`last_update_login`  bigint(20) COMMENT '最后登录人',</v>
      </c>
    </row>
    <row r="118" spans="2:9" s="2" customFormat="1" ht="30" customHeight="1">
      <c r="B118" s="13">
        <v>29</v>
      </c>
      <c r="C118" s="16" t="s">
        <v>265</v>
      </c>
      <c r="D118" s="15" t="s">
        <v>241</v>
      </c>
      <c r="E118" s="13"/>
      <c r="F118" s="13">
        <v>0</v>
      </c>
      <c r="G118" s="13" t="s">
        <v>228</v>
      </c>
      <c r="H118" s="16" t="s">
        <v>266</v>
      </c>
      <c r="I118" s="26" t="str">
        <f t="shared" si="4"/>
        <v>`delete_flag`  Int(10) COMMENT '删除标志:0-否-NO;1-是-YES',</v>
      </c>
    </row>
    <row r="119" spans="2:9" s="2" customFormat="1" ht="30" customHeight="1">
      <c r="B119" s="13">
        <v>30</v>
      </c>
      <c r="C119" s="16" t="s">
        <v>267</v>
      </c>
      <c r="D119" s="15" t="s">
        <v>241</v>
      </c>
      <c r="E119" s="13"/>
      <c r="F119" s="13">
        <v>1</v>
      </c>
      <c r="G119" s="13" t="s">
        <v>228</v>
      </c>
      <c r="H119" s="16" t="s">
        <v>268</v>
      </c>
      <c r="I119" s="26" t="str">
        <f t="shared" si="4"/>
        <v>`version_num`  Int(10) COMMENT '版本号',</v>
      </c>
    </row>
    <row r="120" spans="2:9" ht="30" customHeight="1">
      <c r="B120" s="143"/>
      <c r="C120" s="144"/>
      <c r="D120" s="144"/>
      <c r="E120" s="144"/>
      <c r="F120" s="144"/>
      <c r="G120" s="144"/>
      <c r="H120" s="145"/>
      <c r="I120" s="15" t="str">
        <f>LOWER(CONCATENATE(IF(F91="Y",CONCATENATE(" Primary Key  (`",C91,"`)")," "),CONCATENATE(")ENGINE=INNODB AUTO_INCREMENT=9 DEFAULT CHARSET=utf8"," COMMENT='",MID(C86,FIND("|",C86)+1,LEN(C86)),"';")))</f>
        <v xml:space="preserve"> primary key  (`id`))engine=innodb auto_increment=9 default charset=utf8 comment='采购方询价料品';</v>
      </c>
    </row>
    <row r="121" spans="2:9" ht="30" customHeight="1">
      <c r="B121" s="140" t="s">
        <v>269</v>
      </c>
      <c r="C121" s="16"/>
      <c r="D121" s="59"/>
      <c r="E121" s="60"/>
      <c r="F121" s="58"/>
      <c r="G121" s="58"/>
      <c r="H121" s="59"/>
      <c r="I121" s="61"/>
    </row>
    <row r="122" spans="2:9" ht="30" customHeight="1">
      <c r="B122" s="141"/>
      <c r="C122" s="16"/>
      <c r="D122" s="60"/>
      <c r="E122" s="60"/>
      <c r="F122" s="60"/>
      <c r="G122" s="60"/>
      <c r="H122" s="60"/>
      <c r="I122" s="61"/>
    </row>
    <row r="123" spans="2:9" ht="30" customHeight="1">
      <c r="B123" s="141"/>
      <c r="C123" s="16"/>
      <c r="D123" s="60"/>
      <c r="E123" s="60"/>
      <c r="F123" s="60"/>
      <c r="G123" s="60"/>
      <c r="H123" s="60"/>
      <c r="I123" s="61"/>
    </row>
    <row r="124" spans="2:9" ht="30" customHeight="1">
      <c r="B124" s="142"/>
      <c r="C124" s="16"/>
      <c r="D124" s="60"/>
      <c r="E124" s="60"/>
      <c r="F124" s="60"/>
      <c r="G124" s="60"/>
      <c r="H124" s="60"/>
      <c r="I124" s="61"/>
    </row>
    <row r="125" spans="2:9" ht="30" customHeight="1"/>
    <row r="127" spans="2:9" s="2" customFormat="1" ht="30" customHeight="1">
      <c r="B127" s="49" t="s">
        <v>25</v>
      </c>
      <c r="C127" s="39" t="s">
        <v>547</v>
      </c>
      <c r="D127" s="50"/>
      <c r="E127" s="50"/>
      <c r="F127" s="50"/>
      <c r="G127" s="50"/>
      <c r="H127" s="50"/>
      <c r="I127" s="51" t="s">
        <v>214</v>
      </c>
    </row>
    <row r="128" spans="2:9" s="2" customFormat="1" ht="30" customHeight="1">
      <c r="B128" s="51" t="s">
        <v>23</v>
      </c>
      <c r="C128" s="52" t="s">
        <v>215</v>
      </c>
      <c r="D128" s="51" t="s">
        <v>216</v>
      </c>
      <c r="E128" s="51" t="s">
        <v>217</v>
      </c>
      <c r="F128" s="51" t="s">
        <v>218</v>
      </c>
      <c r="G128" s="51" t="s">
        <v>219</v>
      </c>
      <c r="H128" s="52" t="s">
        <v>220</v>
      </c>
      <c r="I128" s="15" t="str">
        <f>LOWER(CONCATENATE("Create Table  `",MID(C127,1,FIND("|",C127)-1),"` ("))</f>
        <v>create table  `scm_im_enquiry_vendor` (</v>
      </c>
    </row>
    <row r="129" spans="2:9" s="2" customFormat="1" ht="30" customHeight="1">
      <c r="B129" s="13">
        <v>1</v>
      </c>
      <c r="C129" s="14" t="s">
        <v>221</v>
      </c>
      <c r="D129" s="15" t="s">
        <v>222</v>
      </c>
      <c r="E129" s="13">
        <v>0</v>
      </c>
      <c r="F129" s="13"/>
      <c r="G129" s="13" t="s">
        <v>223</v>
      </c>
      <c r="H129" s="14" t="s">
        <v>224</v>
      </c>
      <c r="I129" s="26" t="str">
        <f t="shared" ref="I129:I150" si="5">CONCATENATE("`",LOWER(PROPER(C129)),"`  ",D129,,CONCATENATE(IF(LEN(E129)&gt;0," DEFAULT ",""),IF(LEN(E129)&gt;0," '",""),E129,IF(LEN(E129)&gt;0,"'","")),IF(G129="N"," NOT NULL ",""),IF(F129="Y"," AUTO_INCREMENT ",""),IF(LEN(H129)&gt;0,CONCATENATE(" COMMENT '",H129,"'"),""),",")</f>
        <v>`tenant_p_id`  bigint(20) DEFAULT  '0' NOT NULL  COMMENT '关联组织ID，默认为0',</v>
      </c>
    </row>
    <row r="130" spans="2:9" s="2" customFormat="1" ht="30" customHeight="1">
      <c r="B130" s="13">
        <v>2</v>
      </c>
      <c r="C130" s="16" t="s">
        <v>225</v>
      </c>
      <c r="D130" s="15" t="s">
        <v>222</v>
      </c>
      <c r="E130" s="13"/>
      <c r="F130" s="13"/>
      <c r="G130" s="13" t="s">
        <v>223</v>
      </c>
      <c r="H130" s="16" t="s">
        <v>226</v>
      </c>
      <c r="I130" s="26" t="str">
        <f t="shared" si="5"/>
        <v>`tenant_id`  bigint(20) NOT NULL  COMMENT '组织ID',</v>
      </c>
    </row>
    <row r="131" spans="2:9" s="2" customFormat="1" ht="30" customHeight="1">
      <c r="B131" s="13">
        <v>3</v>
      </c>
      <c r="C131" s="14" t="s">
        <v>513</v>
      </c>
      <c r="D131" s="15" t="s">
        <v>231</v>
      </c>
      <c r="E131" s="13"/>
      <c r="F131" s="13"/>
      <c r="G131" s="13" t="s">
        <v>223</v>
      </c>
      <c r="H131" s="30" t="s">
        <v>514</v>
      </c>
      <c r="I131" s="26" t="str">
        <f t="shared" si="5"/>
        <v>`enquiry_id`  Varchar(50) NOT NULL  COMMENT '询价id:来源于:scm_im_enquiry.id',</v>
      </c>
    </row>
    <row r="132" spans="2:9" s="2" customFormat="1" ht="30" customHeight="1">
      <c r="B132" s="13">
        <v>4</v>
      </c>
      <c r="C132" s="16" t="s">
        <v>227</v>
      </c>
      <c r="D132" s="15" t="s">
        <v>222</v>
      </c>
      <c r="E132" s="13"/>
      <c r="F132" s="13" t="s">
        <v>228</v>
      </c>
      <c r="G132" s="13" t="s">
        <v>223</v>
      </c>
      <c r="H132" s="14" t="s">
        <v>505</v>
      </c>
      <c r="I132" s="26" t="str">
        <f t="shared" si="5"/>
        <v>`id`  bigint(20) NOT NULL  AUTO_INCREMENT  COMMENT '主键ID',</v>
      </c>
    </row>
    <row r="133" spans="2:9" s="2" customFormat="1" ht="30" customHeight="1">
      <c r="B133" s="13">
        <v>5</v>
      </c>
      <c r="C133" s="14" t="s">
        <v>392</v>
      </c>
      <c r="D133" s="15" t="s">
        <v>222</v>
      </c>
      <c r="E133" s="13"/>
      <c r="F133" s="13"/>
      <c r="G133" s="13" t="s">
        <v>223</v>
      </c>
      <c r="H133" s="30" t="s">
        <v>439</v>
      </c>
      <c r="I133" s="26" t="str">
        <f t="shared" si="5"/>
        <v>`vendor_id`  bigint(20) NOT NULL  COMMENT '供应商表id:来源于:scm_bas_vendor.id',</v>
      </c>
    </row>
    <row r="134" spans="2:9" s="2" customFormat="1" ht="30" customHeight="1">
      <c r="B134" s="13">
        <v>6</v>
      </c>
      <c r="C134" s="14" t="s">
        <v>323</v>
      </c>
      <c r="D134" s="15" t="s">
        <v>231</v>
      </c>
      <c r="E134" s="13"/>
      <c r="F134" s="13"/>
      <c r="G134" s="13" t="s">
        <v>223</v>
      </c>
      <c r="H134" s="30" t="s">
        <v>440</v>
      </c>
      <c r="I134" s="26" t="str">
        <f t="shared" si="5"/>
        <v>`vendor_code`  Varchar(50) NOT NULL  COMMENT '冗余字段-供应商表编码:来源于:scm_bas_vendor.vendor_name',</v>
      </c>
    </row>
    <row r="135" spans="2:9" s="2" customFormat="1" ht="30" customHeight="1">
      <c r="B135" s="13">
        <v>7</v>
      </c>
      <c r="C135" s="14" t="s">
        <v>325</v>
      </c>
      <c r="D135" s="19" t="s">
        <v>236</v>
      </c>
      <c r="E135" s="13"/>
      <c r="F135" s="13"/>
      <c r="G135" s="13" t="s">
        <v>223</v>
      </c>
      <c r="H135" s="30" t="s">
        <v>441</v>
      </c>
      <c r="I135" s="26" t="str">
        <f t="shared" si="5"/>
        <v>`vendor_name`  Varchar(100) NOT NULL  COMMENT '冗余字段-供应商表名称:来源于:scm_bas_vendor.vendor_name',</v>
      </c>
    </row>
    <row r="136" spans="2:9" s="2" customFormat="1" ht="30" customHeight="1">
      <c r="B136" s="13">
        <v>8</v>
      </c>
      <c r="C136" s="14" t="s">
        <v>548</v>
      </c>
      <c r="D136" s="19" t="s">
        <v>236</v>
      </c>
      <c r="E136" s="25">
        <v>0</v>
      </c>
      <c r="F136" s="25"/>
      <c r="G136" s="13" t="s">
        <v>223</v>
      </c>
      <c r="H136" s="30" t="s">
        <v>549</v>
      </c>
      <c r="I136" s="26" t="str">
        <f t="shared" si="5"/>
        <v>`vendor_email`  Varchar(100) DEFAULT  '0' NOT NULL  COMMENT '供应商Email账号',</v>
      </c>
    </row>
    <row r="137" spans="2:9" s="2" customFormat="1" ht="30" customHeight="1">
      <c r="B137" s="13">
        <v>9</v>
      </c>
      <c r="C137" s="14" t="s">
        <v>550</v>
      </c>
      <c r="D137" s="15" t="s">
        <v>222</v>
      </c>
      <c r="E137" s="13"/>
      <c r="F137" s="13"/>
      <c r="G137" s="13" t="s">
        <v>223</v>
      </c>
      <c r="H137" s="30" t="s">
        <v>551</v>
      </c>
      <c r="I137" s="26" t="str">
        <f t="shared" si="5"/>
        <v>`vendor_user_id`  bigint(20) NOT NULL  COMMENT '供应商用户Id',</v>
      </c>
    </row>
    <row r="138" spans="2:9" s="2" customFormat="1" ht="30" customHeight="1">
      <c r="B138" s="13">
        <v>10</v>
      </c>
      <c r="C138" s="14" t="s">
        <v>552</v>
      </c>
      <c r="D138" s="19" t="s">
        <v>236</v>
      </c>
      <c r="E138" s="25">
        <v>0</v>
      </c>
      <c r="F138" s="25"/>
      <c r="G138" s="13" t="s">
        <v>223</v>
      </c>
      <c r="H138" s="30" t="s">
        <v>553</v>
      </c>
      <c r="I138" s="26" t="str">
        <f t="shared" si="5"/>
        <v>`vendor_user_name`  Varchar(100) DEFAULT  '0' NOT NULL  COMMENT '供应商用户名乐',</v>
      </c>
    </row>
    <row r="139" spans="2:9" s="2" customFormat="1" ht="30" customHeight="1">
      <c r="B139" s="13">
        <v>11</v>
      </c>
      <c r="C139" s="14" t="s">
        <v>554</v>
      </c>
      <c r="D139" s="19" t="s">
        <v>246</v>
      </c>
      <c r="E139" s="25">
        <v>0</v>
      </c>
      <c r="F139" s="25"/>
      <c r="G139" s="13" t="s">
        <v>223</v>
      </c>
      <c r="H139" s="14" t="s">
        <v>555</v>
      </c>
      <c r="I139" s="26" t="str">
        <f t="shared" si="5"/>
        <v>`enquiry_vendor_stat`  Int(1) DEFAULT  '0' NOT NULL  COMMENT '供应商是否接受;0-待接受;1-已接受;2-已报价',</v>
      </c>
    </row>
    <row r="140" spans="2:9" s="2" customFormat="1" ht="30" customHeight="1">
      <c r="B140" s="13">
        <v>12</v>
      </c>
      <c r="C140" s="14" t="s">
        <v>556</v>
      </c>
      <c r="D140" s="19" t="s">
        <v>246</v>
      </c>
      <c r="E140" s="25">
        <v>0</v>
      </c>
      <c r="F140" s="25"/>
      <c r="G140" s="25" t="s">
        <v>228</v>
      </c>
      <c r="H140" s="14" t="s">
        <v>557</v>
      </c>
      <c r="I140" s="26" t="str">
        <f t="shared" si="5"/>
        <v>`is_send_msg`  Int(1) DEFAULT  '0' COMMENT '是否推送邮件消息通知;0-未推送;1-已推送',</v>
      </c>
    </row>
    <row r="141" spans="2:9" s="2" customFormat="1" ht="30" customHeight="1">
      <c r="B141" s="13">
        <v>13</v>
      </c>
      <c r="C141" s="16" t="s">
        <v>248</v>
      </c>
      <c r="D141" s="15" t="s">
        <v>249</v>
      </c>
      <c r="E141" s="13"/>
      <c r="F141" s="13"/>
      <c r="G141" s="13" t="s">
        <v>228</v>
      </c>
      <c r="H141" s="14" t="s">
        <v>28</v>
      </c>
      <c r="I141" s="26" t="str">
        <f t="shared" si="5"/>
        <v>`remark`  Varchar(500) COMMENT '备注',</v>
      </c>
    </row>
    <row r="142" spans="2:9" s="3" customFormat="1" ht="30" customHeight="1">
      <c r="B142" s="43">
        <v>8</v>
      </c>
      <c r="C142" s="14" t="s">
        <v>250</v>
      </c>
      <c r="D142" s="19" t="s">
        <v>236</v>
      </c>
      <c r="E142" s="25"/>
      <c r="F142" s="25"/>
      <c r="G142" s="25" t="s">
        <v>228</v>
      </c>
      <c r="H142" s="14" t="s">
        <v>251</v>
      </c>
      <c r="I142" s="28" t="str">
        <f t="shared" si="5"/>
        <v>`created_by_name`  Varchar(100) COMMENT '创建人名称',</v>
      </c>
    </row>
    <row r="143" spans="2:9" s="3" customFormat="1" ht="30" customHeight="1">
      <c r="B143" s="43">
        <v>8</v>
      </c>
      <c r="C143" s="14" t="s">
        <v>252</v>
      </c>
      <c r="D143" s="19" t="s">
        <v>236</v>
      </c>
      <c r="E143" s="25"/>
      <c r="F143" s="25"/>
      <c r="G143" s="25" t="s">
        <v>228</v>
      </c>
      <c r="H143" s="14" t="s">
        <v>253</v>
      </c>
      <c r="I143" s="28" t="str">
        <f t="shared" si="5"/>
        <v>`last_updated_by_name`  Varchar(100) COMMENT '更新人名称',</v>
      </c>
    </row>
    <row r="144" spans="2:9" s="2" customFormat="1" ht="30" customHeight="1">
      <c r="B144" s="13">
        <v>14</v>
      </c>
      <c r="C144" s="16" t="s">
        <v>254</v>
      </c>
      <c r="D144" s="15" t="s">
        <v>255</v>
      </c>
      <c r="E144" s="13"/>
      <c r="F144" s="13"/>
      <c r="G144" s="13" t="s">
        <v>228</v>
      </c>
      <c r="H144" s="16" t="s">
        <v>256</v>
      </c>
      <c r="I144" s="26" t="str">
        <f t="shared" si="5"/>
        <v>`creation_date`  Datetime COMMENT '创建时间',</v>
      </c>
    </row>
    <row r="145" spans="2:9" s="2" customFormat="1" ht="30" customHeight="1">
      <c r="B145" s="13">
        <v>15</v>
      </c>
      <c r="C145" s="16" t="s">
        <v>257</v>
      </c>
      <c r="D145" s="15" t="s">
        <v>222</v>
      </c>
      <c r="E145" s="13"/>
      <c r="F145" s="13"/>
      <c r="G145" s="13" t="s">
        <v>228</v>
      </c>
      <c r="H145" s="16" t="s">
        <v>258</v>
      </c>
      <c r="I145" s="26" t="str">
        <f t="shared" si="5"/>
        <v>`created_by`  bigint(20) COMMENT '创建人',</v>
      </c>
    </row>
    <row r="146" spans="2:9" s="2" customFormat="1" ht="30" customHeight="1">
      <c r="B146" s="13">
        <v>16</v>
      </c>
      <c r="C146" s="16" t="s">
        <v>259</v>
      </c>
      <c r="D146" s="15" t="s">
        <v>255</v>
      </c>
      <c r="E146" s="13"/>
      <c r="F146" s="13"/>
      <c r="G146" s="13" t="s">
        <v>228</v>
      </c>
      <c r="H146" s="16" t="s">
        <v>260</v>
      </c>
      <c r="I146" s="26" t="str">
        <f t="shared" si="5"/>
        <v>`last_update_date`  Datetime COMMENT '更新时间',</v>
      </c>
    </row>
    <row r="147" spans="2:9" s="2" customFormat="1" ht="30" customHeight="1">
      <c r="B147" s="13">
        <v>17</v>
      </c>
      <c r="C147" s="16" t="s">
        <v>261</v>
      </c>
      <c r="D147" s="15" t="s">
        <v>222</v>
      </c>
      <c r="E147" s="13"/>
      <c r="F147" s="13"/>
      <c r="G147" s="13" t="s">
        <v>228</v>
      </c>
      <c r="H147" s="16" t="s">
        <v>262</v>
      </c>
      <c r="I147" s="26" t="str">
        <f t="shared" si="5"/>
        <v>`last_updated_by`  bigint(20) COMMENT '更新人',</v>
      </c>
    </row>
    <row r="148" spans="2:9" s="2" customFormat="1" ht="30" customHeight="1">
      <c r="B148" s="13">
        <v>18</v>
      </c>
      <c r="C148" s="16" t="s">
        <v>263</v>
      </c>
      <c r="D148" s="15" t="s">
        <v>222</v>
      </c>
      <c r="E148" s="13"/>
      <c r="F148" s="13"/>
      <c r="G148" s="13" t="s">
        <v>228</v>
      </c>
      <c r="H148" s="16" t="s">
        <v>264</v>
      </c>
      <c r="I148" s="26" t="str">
        <f t="shared" si="5"/>
        <v>`last_update_login`  bigint(20) COMMENT '最后登录人',</v>
      </c>
    </row>
    <row r="149" spans="2:9" s="2" customFormat="1" ht="30" customHeight="1">
      <c r="B149" s="13">
        <v>19</v>
      </c>
      <c r="C149" s="16" t="s">
        <v>265</v>
      </c>
      <c r="D149" s="15" t="s">
        <v>241</v>
      </c>
      <c r="E149" s="13"/>
      <c r="F149" s="13">
        <v>0</v>
      </c>
      <c r="G149" s="13" t="s">
        <v>228</v>
      </c>
      <c r="H149" s="16" t="s">
        <v>266</v>
      </c>
      <c r="I149" s="26" t="str">
        <f t="shared" si="5"/>
        <v>`delete_flag`  Int(10) COMMENT '删除标志:0-否-NO;1-是-YES',</v>
      </c>
    </row>
    <row r="150" spans="2:9" s="2" customFormat="1" ht="30" customHeight="1">
      <c r="B150" s="13">
        <v>20</v>
      </c>
      <c r="C150" s="16" t="s">
        <v>267</v>
      </c>
      <c r="D150" s="15" t="s">
        <v>241</v>
      </c>
      <c r="E150" s="13"/>
      <c r="F150" s="13">
        <v>1</v>
      </c>
      <c r="G150" s="13" t="s">
        <v>228</v>
      </c>
      <c r="H150" s="16" t="s">
        <v>268</v>
      </c>
      <c r="I150" s="26" t="str">
        <f t="shared" si="5"/>
        <v>`version_num`  Int(10) COMMENT '版本号',</v>
      </c>
    </row>
    <row r="151" spans="2:9" ht="30" customHeight="1">
      <c r="B151" s="143"/>
      <c r="C151" s="144"/>
      <c r="D151" s="144"/>
      <c r="E151" s="144"/>
      <c r="F151" s="144"/>
      <c r="G151" s="144"/>
      <c r="H151" s="145"/>
      <c r="I151" s="15" t="str">
        <f>LOWER(CONCATENATE(IF(F132="Y",CONCATENATE(" Primary Key  (`",C132,"`)")," "),CONCATENATE(")ENGINE=INNODB AUTO_INCREMENT=9 DEFAULT CHARSET=utf8"," COMMENT='",MID(C127,FIND("|",C127)+1,LEN(C127)),"';")))</f>
        <v xml:space="preserve"> primary key  (`id`))engine=innodb auto_increment=9 default charset=utf8 comment='采购方询价单供应商';</v>
      </c>
    </row>
    <row r="152" spans="2:9" ht="30" customHeight="1">
      <c r="B152" s="140" t="s">
        <v>269</v>
      </c>
      <c r="C152" s="16"/>
      <c r="D152" s="59"/>
      <c r="E152" s="60"/>
      <c r="F152" s="58"/>
      <c r="G152" s="58"/>
      <c r="H152" s="59"/>
      <c r="I152" s="61"/>
    </row>
    <row r="153" spans="2:9" ht="30" customHeight="1">
      <c r="B153" s="141"/>
      <c r="C153" s="16"/>
      <c r="D153" s="60"/>
      <c r="E153" s="60"/>
      <c r="F153" s="60"/>
      <c r="G153" s="60"/>
      <c r="H153" s="60"/>
      <c r="I153" s="61"/>
    </row>
    <row r="154" spans="2:9" ht="30" customHeight="1">
      <c r="B154" s="141"/>
      <c r="C154" s="16"/>
      <c r="D154" s="60"/>
      <c r="E154" s="60"/>
      <c r="F154" s="60"/>
      <c r="G154" s="60"/>
      <c r="H154" s="60"/>
      <c r="I154" s="61"/>
    </row>
    <row r="155" spans="2:9" ht="30" customHeight="1">
      <c r="B155" s="142"/>
      <c r="C155" s="16"/>
      <c r="D155" s="60"/>
      <c r="E155" s="60"/>
      <c r="F155" s="60"/>
      <c r="G155" s="60"/>
      <c r="H155" s="60"/>
      <c r="I155" s="61"/>
    </row>
    <row r="156" spans="2:9" ht="30" customHeight="1"/>
    <row r="158" spans="2:9" s="2" customFormat="1" ht="30" customHeight="1">
      <c r="B158" s="49" t="s">
        <v>25</v>
      </c>
      <c r="C158" s="39" t="s">
        <v>558</v>
      </c>
      <c r="D158" s="50"/>
      <c r="E158" s="50"/>
      <c r="F158" s="50"/>
      <c r="G158" s="50"/>
      <c r="H158" s="50"/>
      <c r="I158" s="51" t="s">
        <v>214</v>
      </c>
    </row>
    <row r="159" spans="2:9" s="2" customFormat="1" ht="30" customHeight="1">
      <c r="B159" s="51" t="s">
        <v>23</v>
      </c>
      <c r="C159" s="52" t="s">
        <v>215</v>
      </c>
      <c r="D159" s="51" t="s">
        <v>216</v>
      </c>
      <c r="E159" s="51" t="s">
        <v>217</v>
      </c>
      <c r="F159" s="51" t="s">
        <v>218</v>
      </c>
      <c r="G159" s="51" t="s">
        <v>219</v>
      </c>
      <c r="H159" s="52" t="s">
        <v>220</v>
      </c>
      <c r="I159" s="15" t="str">
        <f>LOWER(CONCATENATE("Create Table  `",MID(C158,1,FIND("|",C158)-1),"` ("))</f>
        <v>create table  `scm_im_quotation` (</v>
      </c>
    </row>
    <row r="160" spans="2:9" s="2" customFormat="1" ht="30" customHeight="1">
      <c r="B160" s="13">
        <v>1</v>
      </c>
      <c r="C160" s="14" t="s">
        <v>221</v>
      </c>
      <c r="D160" s="15" t="s">
        <v>222</v>
      </c>
      <c r="E160" s="13">
        <v>0</v>
      </c>
      <c r="F160" s="13"/>
      <c r="G160" s="13" t="s">
        <v>223</v>
      </c>
      <c r="H160" s="14" t="s">
        <v>224</v>
      </c>
      <c r="I160" s="26" t="str">
        <f t="shared" ref="I160:I186" si="6">CONCATENATE("`",LOWER(PROPER(C160)),"`  ",D160,,CONCATENATE(IF(LEN(E160)&gt;0," DEFAULT ",""),IF(LEN(E160)&gt;0," '",""),E160,IF(LEN(E160)&gt;0,"'","")),IF(G160="N"," NOT NULL ",""),IF(F160="Y"," AUTO_INCREMENT ",""),IF(LEN(H160)&gt;0,CONCATENATE(" COMMENT '",H160,"'"),""),",")</f>
        <v>`tenant_p_id`  bigint(20) DEFAULT  '0' NOT NULL  COMMENT '关联组织ID，默认为0',</v>
      </c>
    </row>
    <row r="161" spans="2:9" s="2" customFormat="1" ht="30" customHeight="1">
      <c r="B161" s="13">
        <v>2</v>
      </c>
      <c r="C161" s="16" t="s">
        <v>225</v>
      </c>
      <c r="D161" s="15" t="s">
        <v>222</v>
      </c>
      <c r="E161" s="13"/>
      <c r="F161" s="13"/>
      <c r="G161" s="13" t="s">
        <v>223</v>
      </c>
      <c r="H161" s="16" t="s">
        <v>226</v>
      </c>
      <c r="I161" s="26" t="str">
        <f t="shared" si="6"/>
        <v>`tenant_id`  bigint(20) NOT NULL  COMMENT '组织ID',</v>
      </c>
    </row>
    <row r="162" spans="2:9" s="2" customFormat="1" ht="30" customHeight="1">
      <c r="B162" s="13">
        <v>3</v>
      </c>
      <c r="C162" s="16" t="s">
        <v>227</v>
      </c>
      <c r="D162" s="15" t="s">
        <v>222</v>
      </c>
      <c r="E162" s="13"/>
      <c r="F162" s="13" t="s">
        <v>228</v>
      </c>
      <c r="G162" s="13" t="s">
        <v>223</v>
      </c>
      <c r="H162" s="14" t="s">
        <v>505</v>
      </c>
      <c r="I162" s="26" t="str">
        <f t="shared" si="6"/>
        <v>`id`  bigint(20) NOT NULL  AUTO_INCREMENT  COMMENT '主键ID',</v>
      </c>
    </row>
    <row r="163" spans="2:9" s="2" customFormat="1" ht="30" customHeight="1">
      <c r="B163" s="13">
        <v>4</v>
      </c>
      <c r="C163" s="14" t="s">
        <v>513</v>
      </c>
      <c r="D163" s="15" t="s">
        <v>231</v>
      </c>
      <c r="E163" s="13"/>
      <c r="F163" s="13"/>
      <c r="G163" s="13" t="s">
        <v>223</v>
      </c>
      <c r="H163" s="30" t="s">
        <v>514</v>
      </c>
      <c r="I163" s="26" t="str">
        <f t="shared" si="6"/>
        <v>`enquiry_id`  Varchar(50) NOT NULL  COMMENT '询价id:来源于:scm_im_enquiry.id',</v>
      </c>
    </row>
    <row r="164" spans="2:9" s="2" customFormat="1" ht="30" customHeight="1">
      <c r="B164" s="13">
        <v>5</v>
      </c>
      <c r="C164" s="14" t="s">
        <v>515</v>
      </c>
      <c r="D164" s="15" t="s">
        <v>231</v>
      </c>
      <c r="E164" s="13"/>
      <c r="F164" s="13"/>
      <c r="G164" s="13" t="s">
        <v>223</v>
      </c>
      <c r="H164" s="30" t="s">
        <v>516</v>
      </c>
      <c r="I164" s="26" t="str">
        <f t="shared" si="6"/>
        <v>`enquiry_no`  Varchar(50) NOT NULL  COMMENT '询价单号:来源于:scm_im_enquiry.enquiry_code',</v>
      </c>
    </row>
    <row r="165" spans="2:9" s="2" customFormat="1" ht="30" customHeight="1">
      <c r="B165" s="13">
        <v>6</v>
      </c>
      <c r="C165" s="14" t="s">
        <v>559</v>
      </c>
      <c r="D165" s="15" t="s">
        <v>231</v>
      </c>
      <c r="E165" s="13"/>
      <c r="F165" s="13"/>
      <c r="G165" s="13" t="s">
        <v>223</v>
      </c>
      <c r="H165" s="30" t="s">
        <v>560</v>
      </c>
      <c r="I165" s="26" t="str">
        <f t="shared" si="6"/>
        <v>`quotation_no`  Varchar(50) NOT NULL  COMMENT '报价单号:系统自动生成',</v>
      </c>
    </row>
    <row r="166" spans="2:9" s="2" customFormat="1" ht="30" customHeight="1">
      <c r="B166" s="13">
        <v>7</v>
      </c>
      <c r="C166" s="14" t="s">
        <v>392</v>
      </c>
      <c r="D166" s="15" t="s">
        <v>222</v>
      </c>
      <c r="E166" s="13"/>
      <c r="F166" s="13"/>
      <c r="G166" s="13" t="s">
        <v>223</v>
      </c>
      <c r="H166" s="30" t="s">
        <v>439</v>
      </c>
      <c r="I166" s="26" t="str">
        <f t="shared" si="6"/>
        <v>`vendor_id`  bigint(20) NOT NULL  COMMENT '供应商表id:来源于:scm_bas_vendor.id',</v>
      </c>
    </row>
    <row r="167" spans="2:9" s="2" customFormat="1" ht="30" customHeight="1">
      <c r="B167" s="13">
        <v>8</v>
      </c>
      <c r="C167" s="14" t="s">
        <v>323</v>
      </c>
      <c r="D167" s="15" t="s">
        <v>231</v>
      </c>
      <c r="E167" s="13"/>
      <c r="F167" s="13"/>
      <c r="G167" s="13" t="s">
        <v>223</v>
      </c>
      <c r="H167" s="30" t="s">
        <v>440</v>
      </c>
      <c r="I167" s="26" t="str">
        <f t="shared" si="6"/>
        <v>`vendor_code`  Varchar(50) NOT NULL  COMMENT '冗余字段-供应商表编码:来源于:scm_bas_vendor.vendor_name',</v>
      </c>
    </row>
    <row r="168" spans="2:9" s="2" customFormat="1" ht="30" customHeight="1">
      <c r="B168" s="13">
        <v>9</v>
      </c>
      <c r="C168" s="14" t="s">
        <v>325</v>
      </c>
      <c r="D168" s="19" t="s">
        <v>236</v>
      </c>
      <c r="E168" s="13"/>
      <c r="F168" s="13"/>
      <c r="G168" s="13" t="s">
        <v>223</v>
      </c>
      <c r="H168" s="30" t="s">
        <v>441</v>
      </c>
      <c r="I168" s="26" t="str">
        <f t="shared" si="6"/>
        <v>`vendor_name`  Varchar(100) NOT NULL  COMMENT '冗余字段-供应商表名称:来源于:scm_bas_vendor.vendor_name',</v>
      </c>
    </row>
    <row r="169" spans="2:9" s="2" customFormat="1" ht="30" customHeight="1">
      <c r="B169" s="13">
        <v>10</v>
      </c>
      <c r="C169" s="14" t="s">
        <v>534</v>
      </c>
      <c r="D169" s="19" t="s">
        <v>438</v>
      </c>
      <c r="E169" s="13"/>
      <c r="F169" s="13"/>
      <c r="G169" s="13" t="s">
        <v>223</v>
      </c>
      <c r="H169" s="30" t="s">
        <v>561</v>
      </c>
      <c r="I169" s="26" t="str">
        <f t="shared" si="6"/>
        <v>`enquiry_explain`  Varchar(20) NOT NULL  COMMENT '报价说明;来源于scm_im_enquiry.enquiry_explain',</v>
      </c>
    </row>
    <row r="170" spans="2:9" s="2" customFormat="1" ht="30" customHeight="1">
      <c r="B170" s="13">
        <v>11</v>
      </c>
      <c r="C170" s="14" t="s">
        <v>536</v>
      </c>
      <c r="D170" s="19" t="s">
        <v>236</v>
      </c>
      <c r="E170" s="25"/>
      <c r="F170" s="25"/>
      <c r="G170" s="13" t="s">
        <v>223</v>
      </c>
      <c r="H170" s="14" t="s">
        <v>562</v>
      </c>
      <c r="I170" s="26" t="str">
        <f t="shared" si="6"/>
        <v>`dept_name`  Varchar(100) NOT NULL  COMMENT '业务部门;来源于scm_im_enquiry.enquiry_dept_name',</v>
      </c>
    </row>
    <row r="171" spans="2:9" s="2" customFormat="1" ht="30" customHeight="1">
      <c r="B171" s="13">
        <v>12</v>
      </c>
      <c r="C171" s="14" t="s">
        <v>538</v>
      </c>
      <c r="D171" s="15" t="s">
        <v>246</v>
      </c>
      <c r="E171" s="13">
        <v>1</v>
      </c>
      <c r="F171" s="25"/>
      <c r="G171" s="13" t="s">
        <v>223</v>
      </c>
      <c r="H171" s="87" t="s">
        <v>563</v>
      </c>
      <c r="I171" s="26" t="str">
        <f t="shared" si="6"/>
        <v>`enquiry_type`  Int(1) DEFAULT  '1' NOT NULL  COMMENT '报价类型;1-要求时间结束后比价 2-所有报价完成后比价;3-不比价;;来源于scm_im_enquiry.enquiry_type',</v>
      </c>
    </row>
    <row r="172" spans="2:9" s="2" customFormat="1" ht="30" customHeight="1">
      <c r="B172" s="13">
        <v>13</v>
      </c>
      <c r="C172" s="14" t="s">
        <v>540</v>
      </c>
      <c r="D172" s="15" t="s">
        <v>246</v>
      </c>
      <c r="E172" s="13">
        <v>1</v>
      </c>
      <c r="F172" s="25"/>
      <c r="G172" s="13" t="s">
        <v>223</v>
      </c>
      <c r="H172" s="88" t="s">
        <v>564</v>
      </c>
      <c r="I172" s="26" t="str">
        <f t="shared" si="6"/>
        <v>`enquiry_mode`  Int(1) DEFAULT  '1' NOT NULL  COMMENT '报价方式;1-采购方报价;2-供应商报价(自动审核发布并成报价单);来源于scm_im_enquiry.enquiry_mode',</v>
      </c>
    </row>
    <row r="173" spans="2:9" s="2" customFormat="1" ht="30" customHeight="1">
      <c r="B173" s="13">
        <v>14</v>
      </c>
      <c r="C173" s="14" t="s">
        <v>394</v>
      </c>
      <c r="D173" s="19" t="s">
        <v>255</v>
      </c>
      <c r="E173" s="25"/>
      <c r="F173" s="25"/>
      <c r="G173" s="13" t="s">
        <v>223</v>
      </c>
      <c r="H173" s="14" t="s">
        <v>565</v>
      </c>
      <c r="I173" s="26" t="str">
        <f t="shared" ref="I173:I174" si="7">CONCATENATE("`",LOWER(PROPER(C173)),"`  ",D173,,CONCATENATE(IF(LEN(E173)&gt;0," DEFAULT ",""),IF(LEN(E173)&gt;0," '",""),E173,IF(LEN(E173)&gt;0,"'","")),IF(G173="N"," NOT NULL ",""),IF(F173="Y"," AUTO_INCREMENT ",""),IF(LEN(H173)&gt;0,CONCATENATE(" COMMENT '",H173,"'"),""),",")</f>
        <v>`ask_date`  Datetime NOT NULL  COMMENT '要求日期;来源于scm_im_enquiry.ask_date',</v>
      </c>
    </row>
    <row r="174" spans="2:9" s="2" customFormat="1" ht="30" customHeight="1">
      <c r="B174" s="13">
        <v>15</v>
      </c>
      <c r="C174" s="14" t="s">
        <v>396</v>
      </c>
      <c r="D174" s="19" t="s">
        <v>255</v>
      </c>
      <c r="E174" s="25"/>
      <c r="F174" s="25"/>
      <c r="G174" s="13" t="s">
        <v>228</v>
      </c>
      <c r="H174" s="14" t="s">
        <v>566</v>
      </c>
      <c r="I174" s="26" t="str">
        <f t="shared" si="7"/>
        <v>`complete_date`  Datetime COMMENT '完成日期;来源于scm_im_enquiry.complete_date',</v>
      </c>
    </row>
    <row r="175" spans="2:9" s="2" customFormat="1" ht="30" customHeight="1">
      <c r="B175" s="13">
        <v>16</v>
      </c>
      <c r="C175" s="14" t="s">
        <v>542</v>
      </c>
      <c r="D175" s="15" t="s">
        <v>246</v>
      </c>
      <c r="E175" s="13">
        <v>1</v>
      </c>
      <c r="F175" s="25"/>
      <c r="G175" s="13" t="s">
        <v>223</v>
      </c>
      <c r="H175" s="14" t="s">
        <v>567</v>
      </c>
      <c r="I175" s="26" t="str">
        <f t="shared" si="6"/>
        <v>`enquiry_stat`  Int(1) DEFAULT  '1' NOT NULL  COMMENT '询价单状态;1-待接受;2-已接受;3-已报价',</v>
      </c>
    </row>
    <row r="176" spans="2:9" s="2" customFormat="1" ht="30" customHeight="1">
      <c r="B176" s="13">
        <v>17</v>
      </c>
      <c r="C176" s="14" t="s">
        <v>544</v>
      </c>
      <c r="D176" s="15" t="s">
        <v>246</v>
      </c>
      <c r="E176" s="13">
        <v>0</v>
      </c>
      <c r="F176" s="25"/>
      <c r="G176" s="13" t="s">
        <v>223</v>
      </c>
      <c r="H176" s="14" t="s">
        <v>568</v>
      </c>
      <c r="I176" s="26" t="str">
        <f t="shared" si="6"/>
        <v>`is_urgent`  Int(1) DEFAULT  '0' NOT NULL  COMMENT '是否加急;0-否;1-是;来源于scm_im_enquiry.is_urgent',</v>
      </c>
    </row>
    <row r="177" spans="2:9" s="2" customFormat="1" ht="30" customHeight="1">
      <c r="B177" s="13">
        <v>18</v>
      </c>
      <c r="C177" s="16" t="s">
        <v>248</v>
      </c>
      <c r="D177" s="15" t="s">
        <v>249</v>
      </c>
      <c r="E177" s="13"/>
      <c r="F177" s="13"/>
      <c r="G177" s="13" t="s">
        <v>228</v>
      </c>
      <c r="H177" s="16" t="s">
        <v>28</v>
      </c>
      <c r="I177" s="26" t="str">
        <f t="shared" si="6"/>
        <v>`remark`  Varchar(500) COMMENT '备注',</v>
      </c>
    </row>
    <row r="178" spans="2:9" s="3" customFormat="1" ht="30" customHeight="1">
      <c r="B178" s="43">
        <v>8</v>
      </c>
      <c r="C178" s="14" t="s">
        <v>250</v>
      </c>
      <c r="D178" s="19" t="s">
        <v>236</v>
      </c>
      <c r="E178" s="25"/>
      <c r="F178" s="25"/>
      <c r="G178" s="25" t="s">
        <v>228</v>
      </c>
      <c r="H178" s="14" t="s">
        <v>251</v>
      </c>
      <c r="I178" s="28" t="str">
        <f t="shared" si="6"/>
        <v>`created_by_name`  Varchar(100) COMMENT '创建人名称',</v>
      </c>
    </row>
    <row r="179" spans="2:9" s="3" customFormat="1" ht="30" customHeight="1">
      <c r="B179" s="43">
        <v>8</v>
      </c>
      <c r="C179" s="14" t="s">
        <v>252</v>
      </c>
      <c r="D179" s="19" t="s">
        <v>236</v>
      </c>
      <c r="E179" s="25"/>
      <c r="F179" s="25"/>
      <c r="G179" s="25" t="s">
        <v>228</v>
      </c>
      <c r="H179" s="14" t="s">
        <v>253</v>
      </c>
      <c r="I179" s="28" t="str">
        <f t="shared" si="6"/>
        <v>`last_updated_by_name`  Varchar(100) COMMENT '更新人名称',</v>
      </c>
    </row>
    <row r="180" spans="2:9" s="2" customFormat="1" ht="30" customHeight="1">
      <c r="B180" s="13">
        <v>19</v>
      </c>
      <c r="C180" s="16" t="s">
        <v>254</v>
      </c>
      <c r="D180" s="15" t="s">
        <v>255</v>
      </c>
      <c r="E180" s="13"/>
      <c r="F180" s="13"/>
      <c r="G180" s="13" t="s">
        <v>228</v>
      </c>
      <c r="H180" s="16" t="s">
        <v>256</v>
      </c>
      <c r="I180" s="26" t="str">
        <f t="shared" si="6"/>
        <v>`creation_date`  Datetime COMMENT '创建时间',</v>
      </c>
    </row>
    <row r="181" spans="2:9" s="2" customFormat="1" ht="30" customHeight="1">
      <c r="B181" s="13">
        <v>20</v>
      </c>
      <c r="C181" s="16" t="s">
        <v>257</v>
      </c>
      <c r="D181" s="15" t="s">
        <v>222</v>
      </c>
      <c r="E181" s="13"/>
      <c r="F181" s="13"/>
      <c r="G181" s="13" t="s">
        <v>228</v>
      </c>
      <c r="H181" s="16" t="s">
        <v>258</v>
      </c>
      <c r="I181" s="26" t="str">
        <f t="shared" si="6"/>
        <v>`created_by`  bigint(20) COMMENT '创建人',</v>
      </c>
    </row>
    <row r="182" spans="2:9" s="2" customFormat="1" ht="30" customHeight="1">
      <c r="B182" s="13">
        <v>21</v>
      </c>
      <c r="C182" s="16" t="s">
        <v>259</v>
      </c>
      <c r="D182" s="15" t="s">
        <v>255</v>
      </c>
      <c r="E182" s="13"/>
      <c r="F182" s="13"/>
      <c r="G182" s="13" t="s">
        <v>228</v>
      </c>
      <c r="H182" s="16" t="s">
        <v>260</v>
      </c>
      <c r="I182" s="26" t="str">
        <f t="shared" si="6"/>
        <v>`last_update_date`  Datetime COMMENT '更新时间',</v>
      </c>
    </row>
    <row r="183" spans="2:9" s="2" customFormat="1" ht="30" customHeight="1">
      <c r="B183" s="13">
        <v>22</v>
      </c>
      <c r="C183" s="16" t="s">
        <v>261</v>
      </c>
      <c r="D183" s="15" t="s">
        <v>222</v>
      </c>
      <c r="E183" s="13"/>
      <c r="F183" s="13"/>
      <c r="G183" s="13" t="s">
        <v>228</v>
      </c>
      <c r="H183" s="16" t="s">
        <v>262</v>
      </c>
      <c r="I183" s="26" t="str">
        <f t="shared" si="6"/>
        <v>`last_updated_by`  bigint(20) COMMENT '更新人',</v>
      </c>
    </row>
    <row r="184" spans="2:9" s="2" customFormat="1" ht="30" customHeight="1">
      <c r="B184" s="13">
        <v>23</v>
      </c>
      <c r="C184" s="16" t="s">
        <v>263</v>
      </c>
      <c r="D184" s="15" t="s">
        <v>222</v>
      </c>
      <c r="E184" s="13"/>
      <c r="F184" s="13"/>
      <c r="G184" s="13" t="s">
        <v>228</v>
      </c>
      <c r="H184" s="16" t="s">
        <v>264</v>
      </c>
      <c r="I184" s="26" t="str">
        <f t="shared" si="6"/>
        <v>`last_update_login`  bigint(20) COMMENT '最后登录人',</v>
      </c>
    </row>
    <row r="185" spans="2:9" s="2" customFormat="1" ht="30" customHeight="1">
      <c r="B185" s="13">
        <v>24</v>
      </c>
      <c r="C185" s="16" t="s">
        <v>265</v>
      </c>
      <c r="D185" s="15" t="s">
        <v>241</v>
      </c>
      <c r="E185" s="13"/>
      <c r="F185" s="13">
        <v>0</v>
      </c>
      <c r="G185" s="13" t="s">
        <v>228</v>
      </c>
      <c r="H185" s="16" t="s">
        <v>266</v>
      </c>
      <c r="I185" s="26" t="str">
        <f t="shared" si="6"/>
        <v>`delete_flag`  Int(10) COMMENT '删除标志:0-否-NO;1-是-YES',</v>
      </c>
    </row>
    <row r="186" spans="2:9" s="2" customFormat="1" ht="30" customHeight="1">
      <c r="B186" s="13">
        <v>25</v>
      </c>
      <c r="C186" s="16" t="s">
        <v>267</v>
      </c>
      <c r="D186" s="15" t="s">
        <v>241</v>
      </c>
      <c r="E186" s="13"/>
      <c r="F186" s="13">
        <v>1</v>
      </c>
      <c r="G186" s="13" t="s">
        <v>228</v>
      </c>
      <c r="H186" s="16" t="s">
        <v>268</v>
      </c>
      <c r="I186" s="26" t="str">
        <f t="shared" si="6"/>
        <v>`version_num`  Int(10) COMMENT '版本号',</v>
      </c>
    </row>
    <row r="187" spans="2:9" ht="30" customHeight="1">
      <c r="B187" s="143"/>
      <c r="C187" s="144"/>
      <c r="D187" s="144"/>
      <c r="E187" s="144"/>
      <c r="F187" s="144"/>
      <c r="G187" s="144"/>
      <c r="H187" s="145"/>
      <c r="I187" s="15" t="str">
        <f>LOWER(CONCATENATE(IF(F162="Y",CONCATENATE(" Primary Key  (`",C162,"`)")," "),CONCATENATE(")ENGINE=INNODB AUTO_INCREMENT=9 DEFAULT CHARSET=utf8"," COMMENT='",MID(C158,FIND("|",C158)+1,LEN(C158)),"';")))</f>
        <v xml:space="preserve"> primary key  (`id`))engine=innodb auto_increment=9 default charset=utf8 comment='供应商报价单';</v>
      </c>
    </row>
    <row r="188" spans="2:9" ht="30" customHeight="1">
      <c r="B188" s="140" t="s">
        <v>269</v>
      </c>
      <c r="C188" s="16"/>
      <c r="D188" s="59"/>
      <c r="E188" s="60"/>
      <c r="F188" s="58"/>
      <c r="G188" s="58"/>
      <c r="H188" s="59"/>
      <c r="I188" s="61"/>
    </row>
    <row r="189" spans="2:9" ht="30" customHeight="1">
      <c r="B189" s="141"/>
      <c r="C189" s="16"/>
      <c r="D189" s="60"/>
      <c r="E189" s="60"/>
      <c r="F189" s="60"/>
      <c r="G189" s="60"/>
      <c r="H189" s="60"/>
      <c r="I189" s="61"/>
    </row>
    <row r="190" spans="2:9" ht="30" customHeight="1">
      <c r="B190" s="141"/>
      <c r="C190" s="16"/>
      <c r="D190" s="60"/>
      <c r="E190" s="60"/>
      <c r="F190" s="60"/>
      <c r="G190" s="60"/>
      <c r="H190" s="60"/>
      <c r="I190" s="61"/>
    </row>
    <row r="191" spans="2:9" ht="30" customHeight="1">
      <c r="B191" s="142"/>
      <c r="C191" s="16"/>
      <c r="D191" s="60"/>
      <c r="E191" s="60"/>
      <c r="F191" s="60"/>
      <c r="G191" s="60"/>
      <c r="H191" s="60"/>
      <c r="I191" s="61"/>
    </row>
    <row r="192" spans="2:9" ht="30" customHeight="1"/>
    <row r="193" spans="2:9" s="2" customFormat="1" ht="30" customHeight="1">
      <c r="B193" s="49" t="s">
        <v>25</v>
      </c>
      <c r="C193" s="39" t="s">
        <v>569</v>
      </c>
      <c r="D193" s="50"/>
      <c r="E193" s="50"/>
      <c r="F193" s="50"/>
      <c r="G193" s="50"/>
      <c r="H193" s="50"/>
      <c r="I193" s="51" t="s">
        <v>214</v>
      </c>
    </row>
    <row r="194" spans="2:9" s="2" customFormat="1" ht="30" customHeight="1">
      <c r="B194" s="51" t="s">
        <v>23</v>
      </c>
      <c r="C194" s="52" t="s">
        <v>215</v>
      </c>
      <c r="D194" s="51" t="s">
        <v>216</v>
      </c>
      <c r="E194" s="51" t="s">
        <v>217</v>
      </c>
      <c r="F194" s="51" t="s">
        <v>218</v>
      </c>
      <c r="G194" s="51" t="s">
        <v>219</v>
      </c>
      <c r="H194" s="52" t="s">
        <v>220</v>
      </c>
      <c r="I194" s="15" t="str">
        <f>LOWER(CONCATENATE("Create Table  `",MID(C193,1,FIND("|",C193)-1),"` ("))</f>
        <v>create table  `scm_im_quotation_item` (</v>
      </c>
    </row>
    <row r="195" spans="2:9" s="2" customFormat="1" ht="30" customHeight="1">
      <c r="B195" s="13">
        <v>1</v>
      </c>
      <c r="C195" s="14" t="s">
        <v>221</v>
      </c>
      <c r="D195" s="15" t="s">
        <v>222</v>
      </c>
      <c r="E195" s="13">
        <v>0</v>
      </c>
      <c r="F195" s="13"/>
      <c r="G195" s="13" t="s">
        <v>223</v>
      </c>
      <c r="H195" s="14" t="s">
        <v>224</v>
      </c>
      <c r="I195" s="26" t="str">
        <f t="shared" ref="I195:I229" si="8">CONCATENATE("`",LOWER(PROPER(C195)),"`  ",D195,,CONCATENATE(IF(LEN(E195)&gt;0," DEFAULT ",""),IF(LEN(E195)&gt;0," '",""),E195,IF(LEN(E195)&gt;0,"'","")),IF(G195="N"," NOT NULL ",""),IF(F195="Y"," AUTO_INCREMENT ",""),IF(LEN(H195)&gt;0,CONCATENATE(" COMMENT '",H195,"'"),""),",")</f>
        <v>`tenant_p_id`  bigint(20) DEFAULT  '0' NOT NULL  COMMENT '关联组织ID，默认为0',</v>
      </c>
    </row>
    <row r="196" spans="2:9" s="2" customFormat="1" ht="30" customHeight="1">
      <c r="B196" s="13">
        <v>2</v>
      </c>
      <c r="C196" s="16" t="s">
        <v>225</v>
      </c>
      <c r="D196" s="15" t="s">
        <v>222</v>
      </c>
      <c r="E196" s="13"/>
      <c r="F196" s="13"/>
      <c r="G196" s="13" t="s">
        <v>223</v>
      </c>
      <c r="H196" s="16" t="s">
        <v>226</v>
      </c>
      <c r="I196" s="26" t="str">
        <f t="shared" si="8"/>
        <v>`tenant_id`  bigint(20) NOT NULL  COMMENT '组织ID',</v>
      </c>
    </row>
    <row r="197" spans="2:9" s="2" customFormat="1" ht="30" customHeight="1">
      <c r="B197" s="13">
        <v>3</v>
      </c>
      <c r="C197" s="14" t="s">
        <v>513</v>
      </c>
      <c r="D197" s="15" t="s">
        <v>231</v>
      </c>
      <c r="E197" s="13"/>
      <c r="F197" s="13"/>
      <c r="G197" s="13" t="s">
        <v>223</v>
      </c>
      <c r="H197" s="30" t="s">
        <v>514</v>
      </c>
      <c r="I197" s="26" t="str">
        <f t="shared" si="8"/>
        <v>`enquiry_id`  Varchar(50) NOT NULL  COMMENT '询价id:来源于:scm_im_enquiry.id',</v>
      </c>
    </row>
    <row r="198" spans="2:9" s="2" customFormat="1" ht="30" customHeight="1">
      <c r="B198" s="13">
        <v>4</v>
      </c>
      <c r="C198" s="16" t="s">
        <v>227</v>
      </c>
      <c r="D198" s="15" t="s">
        <v>222</v>
      </c>
      <c r="E198" s="13"/>
      <c r="F198" s="13" t="s">
        <v>228</v>
      </c>
      <c r="G198" s="13" t="s">
        <v>223</v>
      </c>
      <c r="H198" s="14" t="s">
        <v>505</v>
      </c>
      <c r="I198" s="26" t="str">
        <f t="shared" si="8"/>
        <v>`id`  bigint(20) NOT NULL  AUTO_INCREMENT  COMMENT '主键ID',</v>
      </c>
    </row>
    <row r="199" spans="2:9" s="2" customFormat="1" ht="30" customHeight="1">
      <c r="B199" s="13">
        <v>5</v>
      </c>
      <c r="C199" s="14" t="s">
        <v>442</v>
      </c>
      <c r="D199" s="15" t="s">
        <v>222</v>
      </c>
      <c r="E199" s="13"/>
      <c r="F199" s="13"/>
      <c r="G199" s="13" t="s">
        <v>223</v>
      </c>
      <c r="H199" s="30" t="s">
        <v>443</v>
      </c>
      <c r="I199" s="26" t="str">
        <f t="shared" si="8"/>
        <v>`goods_id`  bigint(20) NOT NULL  COMMENT '料品id:来源于:scm_bas_goods.id',</v>
      </c>
    </row>
    <row r="200" spans="2:9" s="2" customFormat="1" ht="30" customHeight="1">
      <c r="B200" s="13">
        <v>6</v>
      </c>
      <c r="C200" s="14" t="s">
        <v>233</v>
      </c>
      <c r="D200" s="15" t="s">
        <v>231</v>
      </c>
      <c r="E200" s="13"/>
      <c r="F200" s="13"/>
      <c r="G200" s="13" t="s">
        <v>223</v>
      </c>
      <c r="H200" s="30" t="s">
        <v>444</v>
      </c>
      <c r="I200" s="26" t="str">
        <f t="shared" si="8"/>
        <v>`goods_erp_code`  Varchar(50) NOT NULL  COMMENT '冗余字段-料品ERP品号:来源于:scm_bas_goods.goods_erp_code',</v>
      </c>
    </row>
    <row r="201" spans="2:9" s="2" customFormat="1" ht="30" customHeight="1">
      <c r="B201" s="13">
        <v>7</v>
      </c>
      <c r="C201" s="14" t="s">
        <v>230</v>
      </c>
      <c r="D201" s="15" t="s">
        <v>231</v>
      </c>
      <c r="E201" s="13"/>
      <c r="F201" s="13"/>
      <c r="G201" s="13" t="s">
        <v>223</v>
      </c>
      <c r="H201" s="30" t="s">
        <v>445</v>
      </c>
      <c r="I201" s="26" t="str">
        <f t="shared" si="8"/>
        <v>`goods_code`  Varchar(50) NOT NULL  COMMENT '冗余字段-料品供应商品号:来源于:scm_bas_goods.goods_code',</v>
      </c>
    </row>
    <row r="202" spans="2:9" s="2" customFormat="1" ht="30" customHeight="1">
      <c r="B202" s="13">
        <v>8</v>
      </c>
      <c r="C202" s="14" t="s">
        <v>235</v>
      </c>
      <c r="D202" s="19" t="s">
        <v>236</v>
      </c>
      <c r="E202" s="13"/>
      <c r="F202" s="13"/>
      <c r="G202" s="13" t="s">
        <v>223</v>
      </c>
      <c r="H202" s="30" t="s">
        <v>446</v>
      </c>
      <c r="I202" s="26" t="str">
        <f t="shared" si="8"/>
        <v>`goods_name`  Varchar(100) NOT NULL  COMMENT '冗余字段-料品供应商品名:来源于:scm_bas_goods.goods_name',</v>
      </c>
    </row>
    <row r="203" spans="2:9" s="2" customFormat="1" ht="30" customHeight="1">
      <c r="B203" s="13">
        <v>9</v>
      </c>
      <c r="C203" s="14" t="s">
        <v>238</v>
      </c>
      <c r="D203" s="19" t="s">
        <v>236</v>
      </c>
      <c r="E203" s="13"/>
      <c r="F203" s="13"/>
      <c r="G203" s="13" t="s">
        <v>223</v>
      </c>
      <c r="H203" s="30" t="s">
        <v>447</v>
      </c>
      <c r="I203" s="26" t="str">
        <f t="shared" si="8"/>
        <v>`goods_model`  Varchar(100) NOT NULL  COMMENT '冗余字段-料品供应商品号:来源于:scm_bas_goods.goods_model',</v>
      </c>
    </row>
    <row r="204" spans="2:9" s="2" customFormat="1" ht="30" customHeight="1">
      <c r="B204" s="13">
        <v>10</v>
      </c>
      <c r="C204" s="14" t="s">
        <v>448</v>
      </c>
      <c r="D204" s="15" t="s">
        <v>222</v>
      </c>
      <c r="E204" s="13"/>
      <c r="F204" s="13"/>
      <c r="G204" s="13" t="s">
        <v>223</v>
      </c>
      <c r="H204" s="14" t="s">
        <v>449</v>
      </c>
      <c r="I204" s="26" t="str">
        <f t="shared" si="8"/>
        <v>`uom_id`  bigint(20) NOT NULL  COMMENT '计量单位ID;来源于scm_bas_uom.id',</v>
      </c>
    </row>
    <row r="205" spans="2:9" s="2" customFormat="1" ht="30" customHeight="1">
      <c r="B205" s="13">
        <v>11</v>
      </c>
      <c r="C205" s="14" t="s">
        <v>276</v>
      </c>
      <c r="D205" s="15" t="s">
        <v>231</v>
      </c>
      <c r="E205" s="13"/>
      <c r="F205" s="13"/>
      <c r="G205" s="13" t="s">
        <v>223</v>
      </c>
      <c r="H205" s="14" t="s">
        <v>450</v>
      </c>
      <c r="I205" s="26" t="str">
        <f t="shared" si="8"/>
        <v>`uom_name`  Varchar(50) NOT NULL  COMMENT '冗余字段-计量单位名称;来源于scm_bas_uom.uom_name',</v>
      </c>
    </row>
    <row r="206" spans="2:9" s="3" customFormat="1" ht="30" customHeight="1">
      <c r="B206" s="13">
        <v>12</v>
      </c>
      <c r="C206" s="14" t="s">
        <v>351</v>
      </c>
      <c r="D206" s="19" t="s">
        <v>222</v>
      </c>
      <c r="E206" s="25"/>
      <c r="F206" s="25"/>
      <c r="G206" s="25" t="s">
        <v>228</v>
      </c>
      <c r="H206" s="14" t="s">
        <v>352</v>
      </c>
      <c r="I206" s="28" t="str">
        <f t="shared" si="8"/>
        <v>`rate_id`  bigint(20) COMMENT '交易税率;来源于scm_bas_rate.id',</v>
      </c>
    </row>
    <row r="207" spans="2:9" s="2" customFormat="1" ht="30" customHeight="1">
      <c r="B207" s="13">
        <v>13</v>
      </c>
      <c r="C207" s="14" t="s">
        <v>286</v>
      </c>
      <c r="D207" s="19" t="s">
        <v>231</v>
      </c>
      <c r="E207" s="13"/>
      <c r="F207" s="13"/>
      <c r="G207" s="13" t="s">
        <v>223</v>
      </c>
      <c r="H207" s="14" t="s">
        <v>353</v>
      </c>
      <c r="I207" s="26" t="str">
        <f t="shared" si="8"/>
        <v>`rate_name`  Varchar(50) NOT NULL  COMMENT '冗余字段-税率名称;来源于scm_bas_rate.rate_name',</v>
      </c>
    </row>
    <row r="208" spans="2:9" s="3" customFormat="1" ht="30" customHeight="1">
      <c r="B208" s="13">
        <v>14</v>
      </c>
      <c r="C208" s="14" t="s">
        <v>288</v>
      </c>
      <c r="D208" s="44" t="s">
        <v>354</v>
      </c>
      <c r="E208" s="25"/>
      <c r="F208" s="25"/>
      <c r="G208" s="25" t="s">
        <v>228</v>
      </c>
      <c r="H208" s="14" t="s">
        <v>355</v>
      </c>
      <c r="I208" s="28" t="str">
        <f t="shared" si="8"/>
        <v>`rate_val`  bigint(20,6) COMMENT '冗余字段-税率值;来源于scm_bas_rate.rate_val',</v>
      </c>
    </row>
    <row r="209" spans="2:9" s="2" customFormat="1" ht="30" customHeight="1">
      <c r="B209" s="13">
        <v>15</v>
      </c>
      <c r="C209" s="14" t="s">
        <v>348</v>
      </c>
      <c r="D209" s="15" t="s">
        <v>222</v>
      </c>
      <c r="E209" s="13"/>
      <c r="F209" s="13"/>
      <c r="G209" s="13" t="s">
        <v>223</v>
      </c>
      <c r="H209" s="14" t="s">
        <v>453</v>
      </c>
      <c r="I209" s="26" t="str">
        <f t="shared" si="8"/>
        <v>`currency_id`  bigint(20) NOT NULL  COMMENT '冗余字段币别ID;来源于scm_bas_currency.id',</v>
      </c>
    </row>
    <row r="210" spans="2:9" s="2" customFormat="1" ht="30" customHeight="1">
      <c r="B210" s="13">
        <v>16</v>
      </c>
      <c r="C210" s="14" t="s">
        <v>315</v>
      </c>
      <c r="D210" s="15" t="s">
        <v>231</v>
      </c>
      <c r="E210" s="13"/>
      <c r="F210" s="13"/>
      <c r="G210" s="13" t="s">
        <v>223</v>
      </c>
      <c r="H210" s="14" t="s">
        <v>454</v>
      </c>
      <c r="I210" s="26" t="str">
        <f t="shared" si="8"/>
        <v>`currency_name`  Varchar(50) NOT NULL  COMMENT '冗余字段-币别名称;来源于scm_bas_currency.currency_name',</v>
      </c>
    </row>
    <row r="211" spans="2:9" s="2" customFormat="1" ht="30" customHeight="1">
      <c r="B211" s="13">
        <v>17</v>
      </c>
      <c r="C211" s="14" t="s">
        <v>519</v>
      </c>
      <c r="D211" s="19" t="s">
        <v>246</v>
      </c>
      <c r="E211" s="13">
        <v>0</v>
      </c>
      <c r="F211" s="13"/>
      <c r="G211" s="13" t="s">
        <v>223</v>
      </c>
      <c r="H211" s="14" t="s">
        <v>520</v>
      </c>
      <c r="I211" s="26" t="str">
        <f t="shared" si="8"/>
        <v>`taxes_type`  Int(1) DEFAULT  '0' NOT NULL  COMMENT '税种类型;0-无;1-应税内含;2-应税外加',</v>
      </c>
    </row>
    <row r="212" spans="2:9" s="2" customFormat="1" ht="30" customHeight="1">
      <c r="B212" s="13">
        <v>18</v>
      </c>
      <c r="C212" s="14" t="s">
        <v>358</v>
      </c>
      <c r="D212" s="19" t="s">
        <v>246</v>
      </c>
      <c r="E212" s="25"/>
      <c r="F212" s="25"/>
      <c r="G212" s="13" t="s">
        <v>223</v>
      </c>
      <c r="H212" s="14" t="s">
        <v>359</v>
      </c>
      <c r="I212" s="26" t="str">
        <f t="shared" si="8"/>
        <v>`invoice_type`  Int(1) NOT NULL  COMMENT '发票类型;1-增值税专用发票;2-普通发票;3-专业发票',</v>
      </c>
    </row>
    <row r="213" spans="2:9" s="2" customFormat="1" ht="30" customHeight="1">
      <c r="B213" s="13">
        <v>19</v>
      </c>
      <c r="C213" s="14" t="s">
        <v>521</v>
      </c>
      <c r="D213" s="44" t="s">
        <v>354</v>
      </c>
      <c r="E213" s="25"/>
      <c r="F213" s="25"/>
      <c r="G213" s="13" t="s">
        <v>223</v>
      </c>
      <c r="H213" s="14" t="s">
        <v>522</v>
      </c>
      <c r="I213" s="26" t="str">
        <f t="shared" si="8"/>
        <v>`gst_price`  bigint(20,6) NOT NULL  COMMENT '含税单价',</v>
      </c>
    </row>
    <row r="214" spans="2:9" s="2" customFormat="1" ht="30" customHeight="1">
      <c r="B214" s="13">
        <v>20</v>
      </c>
      <c r="C214" s="14" t="s">
        <v>521</v>
      </c>
      <c r="D214" s="44" t="s">
        <v>354</v>
      </c>
      <c r="E214" s="25"/>
      <c r="F214" s="25"/>
      <c r="G214" s="13" t="s">
        <v>223</v>
      </c>
      <c r="H214" s="14" t="s">
        <v>522</v>
      </c>
      <c r="I214" s="26" t="str">
        <f t="shared" si="8"/>
        <v>`gst_price`  bigint(20,6) NOT NULL  COMMENT '含税单价',</v>
      </c>
    </row>
    <row r="215" spans="2:9" s="2" customFormat="1" ht="30" customHeight="1">
      <c r="B215" s="13">
        <v>21</v>
      </c>
      <c r="C215" s="14" t="s">
        <v>523</v>
      </c>
      <c r="D215" s="44" t="s">
        <v>354</v>
      </c>
      <c r="E215" s="25"/>
      <c r="F215" s="25"/>
      <c r="G215" s="13" t="s">
        <v>223</v>
      </c>
      <c r="H215" s="14" t="s">
        <v>524</v>
      </c>
      <c r="I215" s="26" t="str">
        <f t="shared" si="8"/>
        <v>`tax_price`  bigint(20,6) NOT NULL  COMMENT '不含税单价',</v>
      </c>
    </row>
    <row r="216" spans="2:9" s="3" customFormat="1" ht="30" customHeight="1">
      <c r="B216" s="13">
        <v>22</v>
      </c>
      <c r="C216" s="14" t="s">
        <v>409</v>
      </c>
      <c r="D216" s="19" t="s">
        <v>255</v>
      </c>
      <c r="E216" s="25"/>
      <c r="F216" s="25"/>
      <c r="G216" s="13" t="s">
        <v>223</v>
      </c>
      <c r="H216" s="14" t="s">
        <v>410</v>
      </c>
      <c r="I216" s="28" t="str">
        <f t="shared" si="8"/>
        <v>`invalid_date`  Datetime NOT NULL  COMMENT '生效日期',</v>
      </c>
    </row>
    <row r="217" spans="2:9" s="3" customFormat="1" ht="30" customHeight="1">
      <c r="B217" s="13">
        <v>23</v>
      </c>
      <c r="C217" s="14" t="s">
        <v>376</v>
      </c>
      <c r="D217" s="19" t="s">
        <v>255</v>
      </c>
      <c r="E217" s="25"/>
      <c r="F217" s="25"/>
      <c r="G217" s="25" t="s">
        <v>223</v>
      </c>
      <c r="H217" s="14" t="s">
        <v>411</v>
      </c>
      <c r="I217" s="28" t="str">
        <f t="shared" si="8"/>
        <v>`expire_date`  Datetime NOT NULL  COMMENT '失效日期',</v>
      </c>
    </row>
    <row r="218" spans="2:9" s="2" customFormat="1" ht="30" customHeight="1">
      <c r="B218" s="13">
        <v>24</v>
      </c>
      <c r="C218" s="14" t="s">
        <v>570</v>
      </c>
      <c r="D218" s="44" t="s">
        <v>354</v>
      </c>
      <c r="E218" s="25"/>
      <c r="F218" s="25"/>
      <c r="G218" s="25" t="s">
        <v>228</v>
      </c>
      <c r="H218" s="14" t="s">
        <v>571</v>
      </c>
      <c r="I218" s="26" t="str">
        <f t="shared" si="8"/>
        <v>`quoted_price`  bigint(20,6) COMMENT '供方报价(含税单价)',</v>
      </c>
    </row>
    <row r="219" spans="2:9" s="2" customFormat="1" ht="30" customHeight="1">
      <c r="B219" s="13">
        <v>25</v>
      </c>
      <c r="C219" s="14" t="s">
        <v>572</v>
      </c>
      <c r="D219" s="19" t="s">
        <v>246</v>
      </c>
      <c r="E219" s="25"/>
      <c r="F219" s="25">
        <v>1</v>
      </c>
      <c r="G219" s="13" t="s">
        <v>223</v>
      </c>
      <c r="H219" s="14" t="s">
        <v>573</v>
      </c>
      <c r="I219" s="26" t="str">
        <f t="shared" si="8"/>
        <v>`item_stat`  Int(1) NOT NULL  COMMENT '行状态;1-未提交;2-比价退回;3-提交',</v>
      </c>
    </row>
    <row r="220" spans="2:9" s="2" customFormat="1" ht="30" customHeight="1">
      <c r="B220" s="13">
        <v>26</v>
      </c>
      <c r="C220" s="16" t="s">
        <v>248</v>
      </c>
      <c r="D220" s="15" t="s">
        <v>249</v>
      </c>
      <c r="E220" s="13"/>
      <c r="F220" s="13"/>
      <c r="G220" s="13" t="s">
        <v>228</v>
      </c>
      <c r="H220" s="14" t="s">
        <v>28</v>
      </c>
      <c r="I220" s="26" t="str">
        <f t="shared" si="8"/>
        <v>`remark`  Varchar(500) COMMENT '备注',</v>
      </c>
    </row>
    <row r="221" spans="2:9" s="3" customFormat="1" ht="30" customHeight="1">
      <c r="B221" s="43">
        <v>8</v>
      </c>
      <c r="C221" s="14" t="s">
        <v>250</v>
      </c>
      <c r="D221" s="19" t="s">
        <v>236</v>
      </c>
      <c r="E221" s="25"/>
      <c r="F221" s="25"/>
      <c r="G221" s="25" t="s">
        <v>228</v>
      </c>
      <c r="H221" s="14" t="s">
        <v>251</v>
      </c>
      <c r="I221" s="28" t="str">
        <f t="shared" si="8"/>
        <v>`created_by_name`  Varchar(100) COMMENT '创建人名称',</v>
      </c>
    </row>
    <row r="222" spans="2:9" s="3" customFormat="1" ht="30" customHeight="1">
      <c r="B222" s="43">
        <v>8</v>
      </c>
      <c r="C222" s="14" t="s">
        <v>252</v>
      </c>
      <c r="D222" s="19" t="s">
        <v>236</v>
      </c>
      <c r="E222" s="25"/>
      <c r="F222" s="25"/>
      <c r="G222" s="25" t="s">
        <v>228</v>
      </c>
      <c r="H222" s="14" t="s">
        <v>253</v>
      </c>
      <c r="I222" s="28" t="str">
        <f t="shared" si="8"/>
        <v>`last_updated_by_name`  Varchar(100) COMMENT '更新人名称',</v>
      </c>
    </row>
    <row r="223" spans="2:9" s="2" customFormat="1" ht="30" customHeight="1">
      <c r="B223" s="13">
        <v>27</v>
      </c>
      <c r="C223" s="16" t="s">
        <v>254</v>
      </c>
      <c r="D223" s="15" t="s">
        <v>255</v>
      </c>
      <c r="E223" s="13"/>
      <c r="F223" s="13"/>
      <c r="G223" s="13" t="s">
        <v>228</v>
      </c>
      <c r="H223" s="16" t="s">
        <v>256</v>
      </c>
      <c r="I223" s="26" t="str">
        <f t="shared" si="8"/>
        <v>`creation_date`  Datetime COMMENT '创建时间',</v>
      </c>
    </row>
    <row r="224" spans="2:9" s="2" customFormat="1" ht="30" customHeight="1">
      <c r="B224" s="13">
        <v>28</v>
      </c>
      <c r="C224" s="16" t="s">
        <v>257</v>
      </c>
      <c r="D224" s="15" t="s">
        <v>222</v>
      </c>
      <c r="E224" s="13"/>
      <c r="F224" s="13"/>
      <c r="G224" s="13" t="s">
        <v>228</v>
      </c>
      <c r="H224" s="16" t="s">
        <v>258</v>
      </c>
      <c r="I224" s="26" t="str">
        <f t="shared" si="8"/>
        <v>`created_by`  bigint(20) COMMENT '创建人',</v>
      </c>
    </row>
    <row r="225" spans="2:9" s="2" customFormat="1" ht="30" customHeight="1">
      <c r="B225" s="13">
        <v>29</v>
      </c>
      <c r="C225" s="16" t="s">
        <v>259</v>
      </c>
      <c r="D225" s="15" t="s">
        <v>255</v>
      </c>
      <c r="E225" s="13"/>
      <c r="F225" s="13"/>
      <c r="G225" s="13" t="s">
        <v>228</v>
      </c>
      <c r="H225" s="16" t="s">
        <v>260</v>
      </c>
      <c r="I225" s="26" t="str">
        <f t="shared" si="8"/>
        <v>`last_update_date`  Datetime COMMENT '更新时间',</v>
      </c>
    </row>
    <row r="226" spans="2:9" s="2" customFormat="1" ht="30" customHeight="1">
      <c r="B226" s="13">
        <v>30</v>
      </c>
      <c r="C226" s="16" t="s">
        <v>261</v>
      </c>
      <c r="D226" s="15" t="s">
        <v>222</v>
      </c>
      <c r="E226" s="13"/>
      <c r="F226" s="13"/>
      <c r="G226" s="13" t="s">
        <v>228</v>
      </c>
      <c r="H226" s="16" t="s">
        <v>262</v>
      </c>
      <c r="I226" s="26" t="str">
        <f t="shared" si="8"/>
        <v>`last_updated_by`  bigint(20) COMMENT '更新人',</v>
      </c>
    </row>
    <row r="227" spans="2:9" s="2" customFormat="1" ht="30" customHeight="1">
      <c r="B227" s="13">
        <v>31</v>
      </c>
      <c r="C227" s="16" t="s">
        <v>263</v>
      </c>
      <c r="D227" s="15" t="s">
        <v>222</v>
      </c>
      <c r="E227" s="13"/>
      <c r="F227" s="13"/>
      <c r="G227" s="13" t="s">
        <v>228</v>
      </c>
      <c r="H227" s="16" t="s">
        <v>264</v>
      </c>
      <c r="I227" s="26" t="str">
        <f t="shared" si="8"/>
        <v>`last_update_login`  bigint(20) COMMENT '最后登录人',</v>
      </c>
    </row>
    <row r="228" spans="2:9" s="2" customFormat="1" ht="30" customHeight="1">
      <c r="B228" s="13">
        <v>32</v>
      </c>
      <c r="C228" s="16" t="s">
        <v>265</v>
      </c>
      <c r="D228" s="15" t="s">
        <v>241</v>
      </c>
      <c r="E228" s="13"/>
      <c r="F228" s="13">
        <v>0</v>
      </c>
      <c r="G228" s="13" t="s">
        <v>228</v>
      </c>
      <c r="H228" s="16" t="s">
        <v>266</v>
      </c>
      <c r="I228" s="26" t="str">
        <f t="shared" si="8"/>
        <v>`delete_flag`  Int(10) COMMENT '删除标志:0-否-NO;1-是-YES',</v>
      </c>
    </row>
    <row r="229" spans="2:9" s="2" customFormat="1" ht="30" customHeight="1">
      <c r="B229" s="13">
        <v>33</v>
      </c>
      <c r="C229" s="16" t="s">
        <v>267</v>
      </c>
      <c r="D229" s="15" t="s">
        <v>241</v>
      </c>
      <c r="E229" s="13"/>
      <c r="F229" s="13">
        <v>1</v>
      </c>
      <c r="G229" s="13" t="s">
        <v>228</v>
      </c>
      <c r="H229" s="16" t="s">
        <v>268</v>
      </c>
      <c r="I229" s="26" t="str">
        <f t="shared" si="8"/>
        <v>`version_num`  Int(10) COMMENT '版本号',</v>
      </c>
    </row>
    <row r="230" spans="2:9" ht="30" customHeight="1">
      <c r="B230" s="143"/>
      <c r="C230" s="144"/>
      <c r="D230" s="144"/>
      <c r="E230" s="144"/>
      <c r="F230" s="144"/>
      <c r="G230" s="144"/>
      <c r="H230" s="145"/>
      <c r="I230" s="15" t="str">
        <f>LOWER(CONCATENATE(IF(F198="Y",CONCATENATE(" Primary Key  (`",C198,"`)")," "),CONCATENATE(")ENGINE=INNODB AUTO_INCREMENT=9 DEFAULT CHARSET=utf8"," COMMENT='",MID(C193,FIND("|",C193)+1,LEN(C193)),"';")))</f>
        <v xml:space="preserve"> primary key  (`id`))engine=innodb auto_increment=9 default charset=utf8 comment='供应方报价料品';</v>
      </c>
    </row>
    <row r="231" spans="2:9" ht="30" customHeight="1">
      <c r="B231" s="140" t="s">
        <v>269</v>
      </c>
      <c r="C231" s="16"/>
      <c r="D231" s="59"/>
      <c r="E231" s="60"/>
      <c r="F231" s="58"/>
      <c r="G231" s="58"/>
      <c r="H231" s="59"/>
      <c r="I231" s="61"/>
    </row>
    <row r="232" spans="2:9" ht="30" customHeight="1">
      <c r="B232" s="141"/>
      <c r="C232" s="16"/>
      <c r="D232" s="60"/>
      <c r="E232" s="60"/>
      <c r="F232" s="60"/>
      <c r="G232" s="60"/>
      <c r="H232" s="60"/>
      <c r="I232" s="61"/>
    </row>
    <row r="233" spans="2:9" ht="30" customHeight="1">
      <c r="B233" s="141"/>
      <c r="C233" s="16"/>
      <c r="D233" s="60"/>
      <c r="E233" s="60"/>
      <c r="F233" s="60"/>
      <c r="G233" s="60"/>
      <c r="H233" s="60"/>
      <c r="I233" s="61"/>
    </row>
    <row r="234" spans="2:9" ht="30" customHeight="1">
      <c r="B234" s="142"/>
      <c r="C234" s="16"/>
      <c r="D234" s="60"/>
      <c r="E234" s="60"/>
      <c r="F234" s="60"/>
      <c r="G234" s="60"/>
      <c r="H234" s="60"/>
      <c r="I234" s="61"/>
    </row>
    <row r="235" spans="2:9" ht="30" customHeight="1"/>
    <row r="240" spans="2:9" s="2" customFormat="1" ht="30" customHeight="1">
      <c r="B240" s="49" t="s">
        <v>25</v>
      </c>
      <c r="C240" s="39" t="s">
        <v>574</v>
      </c>
      <c r="D240" s="50"/>
      <c r="E240" s="50"/>
      <c r="F240" s="50"/>
      <c r="G240" s="50"/>
      <c r="H240" s="50"/>
      <c r="I240" s="51" t="s">
        <v>214</v>
      </c>
    </row>
    <row r="241" spans="2:9" s="2" customFormat="1" ht="30" customHeight="1">
      <c r="B241" s="51" t="s">
        <v>23</v>
      </c>
      <c r="C241" s="52" t="s">
        <v>215</v>
      </c>
      <c r="D241" s="51" t="s">
        <v>216</v>
      </c>
      <c r="E241" s="51" t="s">
        <v>217</v>
      </c>
      <c r="F241" s="51" t="s">
        <v>218</v>
      </c>
      <c r="G241" s="51" t="s">
        <v>219</v>
      </c>
      <c r="H241" s="52" t="s">
        <v>220</v>
      </c>
      <c r="I241" s="15" t="str">
        <f>LOWER(CONCATENATE("Create Table  `",MID(C240,1,FIND("|",C240)-1),"` ("))</f>
        <v>create table  `scm_im_trad` (</v>
      </c>
    </row>
    <row r="242" spans="2:9" s="2" customFormat="1" ht="30" customHeight="1">
      <c r="B242" s="13">
        <v>1</v>
      </c>
      <c r="C242" s="14" t="s">
        <v>221</v>
      </c>
      <c r="D242" s="15" t="s">
        <v>222</v>
      </c>
      <c r="E242" s="13">
        <v>0</v>
      </c>
      <c r="F242" s="13"/>
      <c r="G242" s="13" t="s">
        <v>223</v>
      </c>
      <c r="H242" s="14" t="s">
        <v>224</v>
      </c>
      <c r="I242" s="26" t="str">
        <f t="shared" ref="I242:I265" si="9">CONCATENATE("`",LOWER(PROPER(C242)),"`  ",D242,,CONCATENATE(IF(LEN(E242)&gt;0," DEFAULT ",""),IF(LEN(E242)&gt;0," '",""),E242,IF(LEN(E242)&gt;0,"'","")),IF(G242="N"," NOT NULL ",""),IF(F242="Y"," AUTO_INCREMENT ",""),IF(LEN(H242)&gt;0,CONCATENATE(" COMMENT '",H242,"'"),""),",")</f>
        <v>`tenant_p_id`  bigint(20) DEFAULT  '0' NOT NULL  COMMENT '关联组织ID，默认为0',</v>
      </c>
    </row>
    <row r="243" spans="2:9" s="2" customFormat="1" ht="30" customHeight="1">
      <c r="B243" s="13">
        <v>2</v>
      </c>
      <c r="C243" s="16" t="s">
        <v>225</v>
      </c>
      <c r="D243" s="15" t="s">
        <v>222</v>
      </c>
      <c r="E243" s="13"/>
      <c r="F243" s="13"/>
      <c r="G243" s="13" t="s">
        <v>223</v>
      </c>
      <c r="H243" s="16" t="s">
        <v>226</v>
      </c>
      <c r="I243" s="26" t="str">
        <f t="shared" si="9"/>
        <v>`tenant_id`  bigint(20) NOT NULL  COMMENT '组织ID',</v>
      </c>
    </row>
    <row r="244" spans="2:9" s="2" customFormat="1" ht="30" customHeight="1">
      <c r="B244" s="13">
        <v>3</v>
      </c>
      <c r="C244" s="16" t="s">
        <v>227</v>
      </c>
      <c r="D244" s="15" t="s">
        <v>222</v>
      </c>
      <c r="E244" s="13"/>
      <c r="F244" s="13" t="s">
        <v>228</v>
      </c>
      <c r="G244" s="13" t="s">
        <v>223</v>
      </c>
      <c r="H244" s="14" t="s">
        <v>505</v>
      </c>
      <c r="I244" s="26" t="str">
        <f t="shared" si="9"/>
        <v>`id`  bigint(20) NOT NULL  AUTO_INCREMENT  COMMENT '主键ID',</v>
      </c>
    </row>
    <row r="245" spans="2:9" s="2" customFormat="1" ht="30" customHeight="1">
      <c r="B245" s="13">
        <v>4</v>
      </c>
      <c r="C245" s="14" t="s">
        <v>575</v>
      </c>
      <c r="D245" s="15" t="s">
        <v>231</v>
      </c>
      <c r="E245" s="13"/>
      <c r="F245" s="13"/>
      <c r="G245" s="13" t="s">
        <v>223</v>
      </c>
      <c r="H245" s="30" t="s">
        <v>576</v>
      </c>
      <c r="I245" s="26" t="str">
        <f t="shared" si="9"/>
        <v>`trad_no`  Varchar(50) NOT NULL  COMMENT '比价单号;系统自动生成',</v>
      </c>
    </row>
    <row r="246" spans="2:9" s="2" customFormat="1" ht="30" customHeight="1">
      <c r="B246" s="13">
        <v>5</v>
      </c>
      <c r="C246" s="14" t="s">
        <v>513</v>
      </c>
      <c r="D246" s="15" t="s">
        <v>222</v>
      </c>
      <c r="E246" s="13"/>
      <c r="F246" s="13"/>
      <c r="G246" s="13" t="s">
        <v>223</v>
      </c>
      <c r="H246" s="30" t="s">
        <v>514</v>
      </c>
      <c r="I246" s="26" t="str">
        <f t="shared" si="9"/>
        <v>`enquiry_id`  bigint(20) NOT NULL  COMMENT '询价id:来源于:scm_im_enquiry.id',</v>
      </c>
    </row>
    <row r="247" spans="2:9" s="2" customFormat="1" ht="30" customHeight="1">
      <c r="B247" s="13">
        <v>6</v>
      </c>
      <c r="C247" s="14" t="s">
        <v>515</v>
      </c>
      <c r="D247" s="15" t="s">
        <v>231</v>
      </c>
      <c r="E247" s="13"/>
      <c r="F247" s="13"/>
      <c r="G247" s="13" t="s">
        <v>223</v>
      </c>
      <c r="H247" s="30" t="s">
        <v>516</v>
      </c>
      <c r="I247" s="26" t="str">
        <f t="shared" si="9"/>
        <v>`enquiry_no`  Varchar(50) NOT NULL  COMMENT '询价单号:来源于:scm_im_enquiry.enquiry_code',</v>
      </c>
    </row>
    <row r="248" spans="2:9" s="2" customFormat="1" ht="30" customHeight="1">
      <c r="B248" s="13">
        <v>7</v>
      </c>
      <c r="C248" s="14" t="s">
        <v>577</v>
      </c>
      <c r="D248" s="15" t="s">
        <v>222</v>
      </c>
      <c r="E248" s="13"/>
      <c r="F248" s="13"/>
      <c r="G248" s="13" t="s">
        <v>223</v>
      </c>
      <c r="H248" s="30" t="s">
        <v>578</v>
      </c>
      <c r="I248" s="26" t="str">
        <f t="shared" si="9"/>
        <v>`quotation_id`  bigint(20) NOT NULL  COMMENT '报价id:来源于:scm_im_quotation.id',</v>
      </c>
    </row>
    <row r="249" spans="2:9" s="2" customFormat="1" ht="30" customHeight="1">
      <c r="B249" s="13">
        <v>8</v>
      </c>
      <c r="C249" s="14" t="s">
        <v>559</v>
      </c>
      <c r="D249" s="15" t="s">
        <v>231</v>
      </c>
      <c r="E249" s="13"/>
      <c r="F249" s="13"/>
      <c r="G249" s="13" t="s">
        <v>223</v>
      </c>
      <c r="H249" s="30" t="s">
        <v>579</v>
      </c>
      <c r="I249" s="26" t="str">
        <f t="shared" si="9"/>
        <v>`quotation_no`  Varchar(50) NOT NULL  COMMENT '报价单号:来源于:scm_im_quotation.quotation_code',</v>
      </c>
    </row>
    <row r="250" spans="2:9" s="2" customFormat="1" ht="30" customHeight="1">
      <c r="B250" s="13">
        <v>9</v>
      </c>
      <c r="C250" s="14" t="s">
        <v>536</v>
      </c>
      <c r="D250" s="19" t="s">
        <v>236</v>
      </c>
      <c r="E250" s="25"/>
      <c r="F250" s="25"/>
      <c r="G250" s="13" t="s">
        <v>223</v>
      </c>
      <c r="H250" s="14" t="s">
        <v>562</v>
      </c>
      <c r="I250" s="26" t="str">
        <f t="shared" si="9"/>
        <v>`dept_name`  Varchar(100) NOT NULL  COMMENT '业务部门;来源于scm_im_enquiry.enquiry_dept_name',</v>
      </c>
    </row>
    <row r="251" spans="2:9" s="2" customFormat="1" ht="30" customHeight="1">
      <c r="B251" s="13">
        <v>10</v>
      </c>
      <c r="C251" s="14" t="s">
        <v>580</v>
      </c>
      <c r="D251" s="15" t="s">
        <v>246</v>
      </c>
      <c r="E251" s="13">
        <v>1</v>
      </c>
      <c r="F251" s="25"/>
      <c r="G251" s="13" t="s">
        <v>223</v>
      </c>
      <c r="H251" s="88" t="s">
        <v>581</v>
      </c>
      <c r="I251" s="26" t="str">
        <f t="shared" si="9"/>
        <v>`trad_stat`  Int(1) DEFAULT  '1' NOT NULL  COMMENT '报批状态;1-未送审;2-审核中;3-审核完成',</v>
      </c>
    </row>
    <row r="252" spans="2:9" s="2" customFormat="1" ht="30" customHeight="1">
      <c r="B252" s="13">
        <v>11</v>
      </c>
      <c r="C252" s="14" t="s">
        <v>582</v>
      </c>
      <c r="D252" s="19" t="s">
        <v>255</v>
      </c>
      <c r="E252" s="25"/>
      <c r="F252" s="25"/>
      <c r="G252" s="25" t="s">
        <v>228</v>
      </c>
      <c r="H252" s="14" t="s">
        <v>583</v>
      </c>
      <c r="I252" s="26" t="str">
        <f t="shared" si="9"/>
        <v>`audit_date`  Datetime COMMENT '送审日期',</v>
      </c>
    </row>
    <row r="253" spans="2:9" s="2" customFormat="1" ht="30" customHeight="1">
      <c r="B253" s="13">
        <v>12</v>
      </c>
      <c r="C253" s="14" t="s">
        <v>396</v>
      </c>
      <c r="D253" s="19" t="s">
        <v>255</v>
      </c>
      <c r="E253" s="25"/>
      <c r="F253" s="25"/>
      <c r="G253" s="25" t="s">
        <v>228</v>
      </c>
      <c r="H253" s="14" t="s">
        <v>584</v>
      </c>
      <c r="I253" s="26" t="str">
        <f t="shared" si="9"/>
        <v>`complete_date`  Datetime COMMENT '审核日期',</v>
      </c>
    </row>
    <row r="254" spans="2:9" s="2" customFormat="1" ht="30" customHeight="1">
      <c r="B254" s="13">
        <v>13</v>
      </c>
      <c r="C254" s="14" t="s">
        <v>585</v>
      </c>
      <c r="D254" s="15" t="s">
        <v>246</v>
      </c>
      <c r="E254" s="13">
        <v>0</v>
      </c>
      <c r="F254" s="25"/>
      <c r="G254" s="13" t="s">
        <v>223</v>
      </c>
      <c r="H254" s="88" t="s">
        <v>586</v>
      </c>
      <c r="I254" s="26" t="str">
        <f t="shared" si="9"/>
        <v>`is_syn`  Int(1) DEFAULT  '0' NOT NULL  COMMENT '是否同步ERP;0-未同步;1-已同步;2-同步错误',</v>
      </c>
    </row>
    <row r="255" spans="2:9" s="2" customFormat="1" ht="30" customHeight="1">
      <c r="B255" s="13">
        <v>14</v>
      </c>
      <c r="C255" s="14" t="s">
        <v>587</v>
      </c>
      <c r="D255" s="15" t="s">
        <v>255</v>
      </c>
      <c r="E255" s="13"/>
      <c r="F255" s="25"/>
      <c r="G255" s="13" t="s">
        <v>228</v>
      </c>
      <c r="H255" s="88" t="s">
        <v>588</v>
      </c>
      <c r="I255" s="26" t="str">
        <f t="shared" si="9"/>
        <v>`syn_date`  Datetime COMMENT '同步ERP时间',</v>
      </c>
    </row>
    <row r="256" spans="2:9" s="2" customFormat="1" ht="30" customHeight="1">
      <c r="B256" s="13">
        <v>15</v>
      </c>
      <c r="C256" s="16" t="s">
        <v>248</v>
      </c>
      <c r="D256" s="15" t="s">
        <v>249</v>
      </c>
      <c r="E256" s="13"/>
      <c r="F256" s="13"/>
      <c r="G256" s="13" t="s">
        <v>228</v>
      </c>
      <c r="H256" s="16" t="s">
        <v>28</v>
      </c>
      <c r="I256" s="26" t="str">
        <f t="shared" si="9"/>
        <v>`remark`  Varchar(500) COMMENT '备注',</v>
      </c>
    </row>
    <row r="257" spans="2:9" s="3" customFormat="1" ht="30" customHeight="1">
      <c r="B257" s="43">
        <v>8</v>
      </c>
      <c r="C257" s="14" t="s">
        <v>250</v>
      </c>
      <c r="D257" s="19" t="s">
        <v>236</v>
      </c>
      <c r="E257" s="25"/>
      <c r="F257" s="25"/>
      <c r="G257" s="25" t="s">
        <v>228</v>
      </c>
      <c r="H257" s="14" t="s">
        <v>251</v>
      </c>
      <c r="I257" s="28" t="str">
        <f t="shared" si="9"/>
        <v>`created_by_name`  Varchar(100) COMMENT '创建人名称',</v>
      </c>
    </row>
    <row r="258" spans="2:9" s="3" customFormat="1" ht="30" customHeight="1">
      <c r="B258" s="43">
        <v>8</v>
      </c>
      <c r="C258" s="14" t="s">
        <v>252</v>
      </c>
      <c r="D258" s="19" t="s">
        <v>236</v>
      </c>
      <c r="E258" s="25"/>
      <c r="F258" s="25"/>
      <c r="G258" s="25" t="s">
        <v>228</v>
      </c>
      <c r="H258" s="14" t="s">
        <v>253</v>
      </c>
      <c r="I258" s="28" t="str">
        <f t="shared" si="9"/>
        <v>`last_updated_by_name`  Varchar(100) COMMENT '更新人名称',</v>
      </c>
    </row>
    <row r="259" spans="2:9" s="2" customFormat="1" ht="30" customHeight="1">
      <c r="B259" s="13">
        <v>16</v>
      </c>
      <c r="C259" s="16" t="s">
        <v>254</v>
      </c>
      <c r="D259" s="15" t="s">
        <v>255</v>
      </c>
      <c r="E259" s="13"/>
      <c r="F259" s="13"/>
      <c r="G259" s="13" t="s">
        <v>228</v>
      </c>
      <c r="H259" s="16" t="s">
        <v>256</v>
      </c>
      <c r="I259" s="26" t="str">
        <f t="shared" si="9"/>
        <v>`creation_date`  Datetime COMMENT '创建时间',</v>
      </c>
    </row>
    <row r="260" spans="2:9" s="2" customFormat="1" ht="30" customHeight="1">
      <c r="B260" s="13">
        <v>17</v>
      </c>
      <c r="C260" s="16" t="s">
        <v>257</v>
      </c>
      <c r="D260" s="15" t="s">
        <v>222</v>
      </c>
      <c r="E260" s="13"/>
      <c r="F260" s="13"/>
      <c r="G260" s="13" t="s">
        <v>228</v>
      </c>
      <c r="H260" s="16" t="s">
        <v>258</v>
      </c>
      <c r="I260" s="26" t="str">
        <f t="shared" si="9"/>
        <v>`created_by`  bigint(20) COMMENT '创建人',</v>
      </c>
    </row>
    <row r="261" spans="2:9" s="2" customFormat="1" ht="30" customHeight="1">
      <c r="B261" s="13">
        <v>18</v>
      </c>
      <c r="C261" s="16" t="s">
        <v>259</v>
      </c>
      <c r="D261" s="15" t="s">
        <v>255</v>
      </c>
      <c r="E261" s="13"/>
      <c r="F261" s="13"/>
      <c r="G261" s="13" t="s">
        <v>228</v>
      </c>
      <c r="H261" s="16" t="s">
        <v>260</v>
      </c>
      <c r="I261" s="26" t="str">
        <f t="shared" si="9"/>
        <v>`last_update_date`  Datetime COMMENT '更新时间',</v>
      </c>
    </row>
    <row r="262" spans="2:9" s="2" customFormat="1" ht="30" customHeight="1">
      <c r="B262" s="13">
        <v>19</v>
      </c>
      <c r="C262" s="16" t="s">
        <v>261</v>
      </c>
      <c r="D262" s="15" t="s">
        <v>222</v>
      </c>
      <c r="E262" s="13"/>
      <c r="F262" s="13"/>
      <c r="G262" s="13" t="s">
        <v>228</v>
      </c>
      <c r="H262" s="16" t="s">
        <v>262</v>
      </c>
      <c r="I262" s="26" t="str">
        <f t="shared" si="9"/>
        <v>`last_updated_by`  bigint(20) COMMENT '更新人',</v>
      </c>
    </row>
    <row r="263" spans="2:9" s="2" customFormat="1" ht="30" customHeight="1">
      <c r="B263" s="13">
        <v>20</v>
      </c>
      <c r="C263" s="16" t="s">
        <v>263</v>
      </c>
      <c r="D263" s="15" t="s">
        <v>222</v>
      </c>
      <c r="E263" s="13"/>
      <c r="F263" s="13"/>
      <c r="G263" s="13" t="s">
        <v>228</v>
      </c>
      <c r="H263" s="16" t="s">
        <v>264</v>
      </c>
      <c r="I263" s="26" t="str">
        <f t="shared" si="9"/>
        <v>`last_update_login`  bigint(20) COMMENT '最后登录人',</v>
      </c>
    </row>
    <row r="264" spans="2:9" s="2" customFormat="1" ht="30" customHeight="1">
      <c r="B264" s="13">
        <v>21</v>
      </c>
      <c r="C264" s="16" t="s">
        <v>265</v>
      </c>
      <c r="D264" s="15" t="s">
        <v>241</v>
      </c>
      <c r="E264" s="13"/>
      <c r="F264" s="13">
        <v>0</v>
      </c>
      <c r="G264" s="13" t="s">
        <v>228</v>
      </c>
      <c r="H264" s="16" t="s">
        <v>266</v>
      </c>
      <c r="I264" s="26" t="str">
        <f t="shared" si="9"/>
        <v>`delete_flag`  Int(10) COMMENT '删除标志:0-否-NO;1-是-YES',</v>
      </c>
    </row>
    <row r="265" spans="2:9" s="2" customFormat="1" ht="30" customHeight="1">
      <c r="B265" s="13">
        <v>22</v>
      </c>
      <c r="C265" s="16" t="s">
        <v>267</v>
      </c>
      <c r="D265" s="15" t="s">
        <v>241</v>
      </c>
      <c r="E265" s="13"/>
      <c r="F265" s="13">
        <v>1</v>
      </c>
      <c r="G265" s="13" t="s">
        <v>228</v>
      </c>
      <c r="H265" s="16" t="s">
        <v>268</v>
      </c>
      <c r="I265" s="26" t="str">
        <f t="shared" si="9"/>
        <v>`version_num`  Int(10) COMMENT '版本号',</v>
      </c>
    </row>
    <row r="266" spans="2:9" ht="30" customHeight="1">
      <c r="B266" s="143"/>
      <c r="C266" s="144"/>
      <c r="D266" s="144"/>
      <c r="E266" s="144"/>
      <c r="F266" s="144"/>
      <c r="G266" s="144"/>
      <c r="H266" s="145"/>
      <c r="I266" s="15" t="str">
        <f>LOWER(CONCATENATE(IF(F244="Y",CONCATENATE(" Primary Key  (`",C244,"`)")," "),CONCATENATE(")ENGINE=INNODB AUTO_INCREMENT=9 DEFAULT CHARSET=utf8"," COMMENT='",MID(C240,FIND("|",C240)+1,LEN(C240)),"';")))</f>
        <v xml:space="preserve"> primary key  (`id`))engine=innodb auto_increment=9 default charset=utf8 comment='供应商比价单';</v>
      </c>
    </row>
    <row r="267" spans="2:9" ht="30" customHeight="1">
      <c r="B267" s="140" t="s">
        <v>269</v>
      </c>
      <c r="C267" s="16"/>
      <c r="D267" s="59"/>
      <c r="E267" s="60"/>
      <c r="F267" s="58"/>
      <c r="G267" s="58"/>
      <c r="H267" s="59"/>
      <c r="I267" s="61"/>
    </row>
    <row r="268" spans="2:9" ht="30" customHeight="1">
      <c r="B268" s="141"/>
      <c r="C268" s="16"/>
      <c r="D268" s="60"/>
      <c r="E268" s="60"/>
      <c r="F268" s="60"/>
      <c r="G268" s="60"/>
      <c r="H268" s="60"/>
      <c r="I268" s="61"/>
    </row>
    <row r="269" spans="2:9" ht="30" customHeight="1">
      <c r="B269" s="141"/>
      <c r="C269" s="16"/>
      <c r="D269" s="60"/>
      <c r="E269" s="60"/>
      <c r="F269" s="60"/>
      <c r="G269" s="60"/>
      <c r="H269" s="60"/>
      <c r="I269" s="61"/>
    </row>
    <row r="270" spans="2:9" ht="30" customHeight="1">
      <c r="B270" s="142"/>
      <c r="C270" s="16"/>
      <c r="D270" s="60"/>
      <c r="E270" s="60"/>
      <c r="F270" s="60"/>
      <c r="G270" s="60"/>
      <c r="H270" s="60"/>
      <c r="I270" s="61"/>
    </row>
    <row r="271" spans="2:9" ht="30" customHeight="1"/>
    <row r="272" spans="2:9" s="2" customFormat="1" ht="30" customHeight="1">
      <c r="B272" s="49" t="s">
        <v>25</v>
      </c>
      <c r="C272" s="39" t="s">
        <v>589</v>
      </c>
      <c r="D272" s="50"/>
      <c r="E272" s="50"/>
      <c r="F272" s="50"/>
      <c r="G272" s="50"/>
      <c r="H272" s="50"/>
      <c r="I272" s="51" t="s">
        <v>214</v>
      </c>
    </row>
    <row r="273" spans="2:9" s="2" customFormat="1" ht="30" customHeight="1">
      <c r="B273" s="51" t="s">
        <v>23</v>
      </c>
      <c r="C273" s="52" t="s">
        <v>215</v>
      </c>
      <c r="D273" s="51" t="s">
        <v>216</v>
      </c>
      <c r="E273" s="51" t="s">
        <v>217</v>
      </c>
      <c r="F273" s="51" t="s">
        <v>218</v>
      </c>
      <c r="G273" s="51" t="s">
        <v>219</v>
      </c>
      <c r="H273" s="52" t="s">
        <v>220</v>
      </c>
      <c r="I273" s="15" t="str">
        <f>LOWER(CONCATENATE("Create Table  `",MID(C272,1,FIND("|",C272)-1),"` ("))</f>
        <v>create table  `scm_im_trad_item` (</v>
      </c>
    </row>
    <row r="274" spans="2:9" s="2" customFormat="1" ht="30" customHeight="1">
      <c r="B274" s="13">
        <v>1</v>
      </c>
      <c r="C274" s="14" t="s">
        <v>221</v>
      </c>
      <c r="D274" s="15" t="s">
        <v>222</v>
      </c>
      <c r="E274" s="13">
        <v>0</v>
      </c>
      <c r="F274" s="13"/>
      <c r="G274" s="13" t="s">
        <v>223</v>
      </c>
      <c r="H274" s="14" t="s">
        <v>224</v>
      </c>
      <c r="I274" s="26" t="str">
        <f t="shared" ref="I274:I316" si="10">CONCATENATE("`",LOWER(PROPER(C274)),"`  ",D274,,CONCATENATE(IF(LEN(E274)&gt;0," DEFAULT ",""),IF(LEN(E274)&gt;0," '",""),E274,IF(LEN(E274)&gt;0,"'","")),IF(G274="N"," NOT NULL ",""),IF(F274="Y"," AUTO_INCREMENT ",""),IF(LEN(H274)&gt;0,CONCATENATE(" COMMENT '",H274,"'"),""),",")</f>
        <v>`tenant_p_id`  bigint(20) DEFAULT  '0' NOT NULL  COMMENT '关联组织ID，默认为0',</v>
      </c>
    </row>
    <row r="275" spans="2:9" s="2" customFormat="1" ht="30" customHeight="1">
      <c r="B275" s="13">
        <v>2</v>
      </c>
      <c r="C275" s="16" t="s">
        <v>225</v>
      </c>
      <c r="D275" s="15" t="s">
        <v>222</v>
      </c>
      <c r="E275" s="13"/>
      <c r="F275" s="13"/>
      <c r="G275" s="13" t="s">
        <v>223</v>
      </c>
      <c r="H275" s="16" t="s">
        <v>226</v>
      </c>
      <c r="I275" s="26" t="str">
        <f t="shared" si="10"/>
        <v>`tenant_id`  bigint(20) NOT NULL  COMMENT '组织ID',</v>
      </c>
    </row>
    <row r="276" spans="2:9" s="2" customFormat="1" ht="30" customHeight="1">
      <c r="B276" s="13">
        <v>3</v>
      </c>
      <c r="C276" s="14" t="s">
        <v>513</v>
      </c>
      <c r="D276" s="15" t="s">
        <v>222</v>
      </c>
      <c r="E276" s="13"/>
      <c r="F276" s="13"/>
      <c r="G276" s="13" t="s">
        <v>223</v>
      </c>
      <c r="H276" s="30" t="s">
        <v>514</v>
      </c>
      <c r="I276" s="26" t="str">
        <f t="shared" si="10"/>
        <v>`enquiry_id`  bigint(20) NOT NULL  COMMENT '询价id:来源于:scm_im_enquiry.id',</v>
      </c>
    </row>
    <row r="277" spans="2:9" s="2" customFormat="1" ht="30" customHeight="1">
      <c r="B277" s="13">
        <v>4</v>
      </c>
      <c r="C277" s="14" t="s">
        <v>515</v>
      </c>
      <c r="D277" s="15" t="s">
        <v>231</v>
      </c>
      <c r="E277" s="13"/>
      <c r="F277" s="13"/>
      <c r="G277" s="13" t="s">
        <v>223</v>
      </c>
      <c r="H277" s="30" t="s">
        <v>516</v>
      </c>
      <c r="I277" s="26" t="str">
        <f t="shared" si="10"/>
        <v>`enquiry_no`  Varchar(50) NOT NULL  COMMENT '询价单号:来源于:scm_im_enquiry.enquiry_code',</v>
      </c>
    </row>
    <row r="278" spans="2:9" s="2" customFormat="1" ht="30" customHeight="1">
      <c r="B278" s="13">
        <v>5</v>
      </c>
      <c r="C278" s="14" t="s">
        <v>517</v>
      </c>
      <c r="D278" s="15" t="s">
        <v>222</v>
      </c>
      <c r="E278" s="13"/>
      <c r="F278" s="13"/>
      <c r="G278" s="13" t="s">
        <v>223</v>
      </c>
      <c r="H278" s="30" t="s">
        <v>590</v>
      </c>
      <c r="I278" s="26" t="str">
        <f t="shared" si="10"/>
        <v>`enquiry_item_id`  bigint(20) NOT NULL  COMMENT '询价单号:来源于:scm_im_enquiry_item.id',</v>
      </c>
    </row>
    <row r="279" spans="2:9" s="2" customFormat="1" ht="30" customHeight="1">
      <c r="B279" s="13">
        <v>6</v>
      </c>
      <c r="C279" s="14" t="s">
        <v>577</v>
      </c>
      <c r="D279" s="15" t="s">
        <v>222</v>
      </c>
      <c r="E279" s="13"/>
      <c r="F279" s="13"/>
      <c r="G279" s="13" t="s">
        <v>223</v>
      </c>
      <c r="H279" s="30" t="s">
        <v>578</v>
      </c>
      <c r="I279" s="26" t="str">
        <f t="shared" si="10"/>
        <v>`quotation_id`  bigint(20) NOT NULL  COMMENT '报价id:来源于:scm_im_quotation.id',</v>
      </c>
    </row>
    <row r="280" spans="2:9" s="2" customFormat="1" ht="30" customHeight="1">
      <c r="B280" s="13">
        <v>7</v>
      </c>
      <c r="C280" s="14" t="s">
        <v>559</v>
      </c>
      <c r="D280" s="15" t="s">
        <v>231</v>
      </c>
      <c r="E280" s="13"/>
      <c r="F280" s="13"/>
      <c r="G280" s="13" t="s">
        <v>223</v>
      </c>
      <c r="H280" s="30" t="s">
        <v>579</v>
      </c>
      <c r="I280" s="26" t="str">
        <f t="shared" si="10"/>
        <v>`quotation_no`  Varchar(50) NOT NULL  COMMENT '报价单号:来源于:scm_im_quotation.quotation_code',</v>
      </c>
    </row>
    <row r="281" spans="2:9" s="2" customFormat="1" ht="30" customHeight="1">
      <c r="B281" s="13">
        <v>8</v>
      </c>
      <c r="C281" s="14" t="s">
        <v>591</v>
      </c>
      <c r="D281" s="15" t="s">
        <v>222</v>
      </c>
      <c r="E281" s="13"/>
      <c r="F281" s="13"/>
      <c r="G281" s="13" t="s">
        <v>223</v>
      </c>
      <c r="H281" s="30" t="s">
        <v>592</v>
      </c>
      <c r="I281" s="26" t="str">
        <f t="shared" si="10"/>
        <v>`quotation_item_id`  bigint(20) NOT NULL  COMMENT '报价单号:来源于:scm_im_quotation_item.id',</v>
      </c>
    </row>
    <row r="282" spans="2:9" s="2" customFormat="1" ht="30" customHeight="1">
      <c r="B282" s="13">
        <v>9</v>
      </c>
      <c r="C282" s="14" t="s">
        <v>593</v>
      </c>
      <c r="D282" s="15" t="s">
        <v>231</v>
      </c>
      <c r="E282" s="13"/>
      <c r="F282" s="13"/>
      <c r="G282" s="13" t="s">
        <v>223</v>
      </c>
      <c r="H282" s="30" t="s">
        <v>594</v>
      </c>
      <c r="I282" s="26" t="str">
        <f t="shared" si="10"/>
        <v>`trad_id`  Varchar(50) NOT NULL  COMMENT '比价单主表id:来源于:scm_im_trad.id',</v>
      </c>
    </row>
    <row r="283" spans="2:9" s="2" customFormat="1" ht="30" customHeight="1">
      <c r="B283" s="13">
        <v>10</v>
      </c>
      <c r="C283" s="16" t="s">
        <v>227</v>
      </c>
      <c r="D283" s="15" t="s">
        <v>222</v>
      </c>
      <c r="E283" s="13"/>
      <c r="F283" s="13" t="s">
        <v>228</v>
      </c>
      <c r="G283" s="13" t="s">
        <v>223</v>
      </c>
      <c r="H283" s="14" t="s">
        <v>505</v>
      </c>
      <c r="I283" s="26" t="str">
        <f t="shared" si="10"/>
        <v>`id`  bigint(20) NOT NULL  AUTO_INCREMENT  COMMENT '主键ID',</v>
      </c>
    </row>
    <row r="284" spans="2:9" s="2" customFormat="1" ht="30" customHeight="1">
      <c r="B284" s="13">
        <v>11</v>
      </c>
      <c r="C284" s="14" t="s">
        <v>392</v>
      </c>
      <c r="D284" s="15" t="s">
        <v>222</v>
      </c>
      <c r="E284" s="13"/>
      <c r="F284" s="13"/>
      <c r="G284" s="13" t="s">
        <v>223</v>
      </c>
      <c r="H284" s="30" t="s">
        <v>439</v>
      </c>
      <c r="I284" s="26" t="str">
        <f t="shared" si="10"/>
        <v>`vendor_id`  bigint(20) NOT NULL  COMMENT '供应商表id:来源于:scm_bas_vendor.id',</v>
      </c>
    </row>
    <row r="285" spans="2:9" s="2" customFormat="1" ht="30" customHeight="1">
      <c r="B285" s="13">
        <v>12</v>
      </c>
      <c r="C285" s="14" t="s">
        <v>323</v>
      </c>
      <c r="D285" s="15" t="s">
        <v>231</v>
      </c>
      <c r="E285" s="13"/>
      <c r="F285" s="13"/>
      <c r="G285" s="13" t="s">
        <v>223</v>
      </c>
      <c r="H285" s="30" t="s">
        <v>440</v>
      </c>
      <c r="I285" s="26" t="str">
        <f t="shared" si="10"/>
        <v>`vendor_code`  Varchar(50) NOT NULL  COMMENT '冗余字段-供应商表编码:来源于:scm_bas_vendor.vendor_name',</v>
      </c>
    </row>
    <row r="286" spans="2:9" s="2" customFormat="1" ht="30" customHeight="1">
      <c r="B286" s="13">
        <v>13</v>
      </c>
      <c r="C286" s="14" t="s">
        <v>325</v>
      </c>
      <c r="D286" s="19" t="s">
        <v>236</v>
      </c>
      <c r="E286" s="13"/>
      <c r="F286" s="13"/>
      <c r="G286" s="13" t="s">
        <v>223</v>
      </c>
      <c r="H286" s="30" t="s">
        <v>441</v>
      </c>
      <c r="I286" s="26" t="str">
        <f t="shared" si="10"/>
        <v>`vendor_name`  Varchar(100) NOT NULL  COMMENT '冗余字段-供应商表名称:来源于:scm_bas_vendor.vendor_name',</v>
      </c>
    </row>
    <row r="287" spans="2:9" s="2" customFormat="1" ht="28.95" customHeight="1">
      <c r="B287" s="13">
        <v>14</v>
      </c>
      <c r="C287" s="14" t="s">
        <v>442</v>
      </c>
      <c r="D287" s="15" t="s">
        <v>222</v>
      </c>
      <c r="E287" s="13"/>
      <c r="F287" s="13"/>
      <c r="G287" s="13" t="s">
        <v>223</v>
      </c>
      <c r="H287" s="30" t="s">
        <v>443</v>
      </c>
      <c r="I287" s="26" t="str">
        <f t="shared" si="10"/>
        <v>`goods_id`  bigint(20) NOT NULL  COMMENT '料品id:来源于:scm_bas_goods.id',</v>
      </c>
    </row>
    <row r="288" spans="2:9" s="2" customFormat="1" ht="30" customHeight="1">
      <c r="B288" s="13">
        <v>15</v>
      </c>
      <c r="C288" s="14" t="s">
        <v>233</v>
      </c>
      <c r="D288" s="15" t="s">
        <v>231</v>
      </c>
      <c r="E288" s="13"/>
      <c r="F288" s="13"/>
      <c r="G288" s="13" t="s">
        <v>223</v>
      </c>
      <c r="H288" s="30" t="s">
        <v>444</v>
      </c>
      <c r="I288" s="26" t="str">
        <f t="shared" si="10"/>
        <v>`goods_erp_code`  Varchar(50) NOT NULL  COMMENT '冗余字段-料品ERP品号:来源于:scm_bas_goods.goods_erp_code',</v>
      </c>
    </row>
    <row r="289" spans="2:9" s="2" customFormat="1" ht="30" customHeight="1">
      <c r="B289" s="13">
        <v>16</v>
      </c>
      <c r="C289" s="14" t="s">
        <v>230</v>
      </c>
      <c r="D289" s="15" t="s">
        <v>231</v>
      </c>
      <c r="E289" s="13"/>
      <c r="F289" s="13"/>
      <c r="G289" s="13" t="s">
        <v>223</v>
      </c>
      <c r="H289" s="30" t="s">
        <v>445</v>
      </c>
      <c r="I289" s="26" t="str">
        <f t="shared" si="10"/>
        <v>`goods_code`  Varchar(50) NOT NULL  COMMENT '冗余字段-料品供应商品号:来源于:scm_bas_goods.goods_code',</v>
      </c>
    </row>
    <row r="290" spans="2:9" s="2" customFormat="1" ht="30" customHeight="1">
      <c r="B290" s="13">
        <v>17</v>
      </c>
      <c r="C290" s="14" t="s">
        <v>235</v>
      </c>
      <c r="D290" s="19" t="s">
        <v>236</v>
      </c>
      <c r="E290" s="13"/>
      <c r="F290" s="13"/>
      <c r="G290" s="13" t="s">
        <v>223</v>
      </c>
      <c r="H290" s="30" t="s">
        <v>446</v>
      </c>
      <c r="I290" s="26" t="str">
        <f t="shared" si="10"/>
        <v>`goods_name`  Varchar(100) NOT NULL  COMMENT '冗余字段-料品供应商品名:来源于:scm_bas_goods.goods_name',</v>
      </c>
    </row>
    <row r="291" spans="2:9" s="2" customFormat="1" ht="30" customHeight="1">
      <c r="B291" s="13">
        <v>18</v>
      </c>
      <c r="C291" s="14" t="s">
        <v>238</v>
      </c>
      <c r="D291" s="19" t="s">
        <v>236</v>
      </c>
      <c r="E291" s="13"/>
      <c r="F291" s="13"/>
      <c r="G291" s="13" t="s">
        <v>223</v>
      </c>
      <c r="H291" s="30" t="s">
        <v>447</v>
      </c>
      <c r="I291" s="26" t="str">
        <f t="shared" si="10"/>
        <v>`goods_model`  Varchar(100) NOT NULL  COMMENT '冗余字段-料品供应商品号:来源于:scm_bas_goods.goods_model',</v>
      </c>
    </row>
    <row r="292" spans="2:9" s="2" customFormat="1" ht="30" customHeight="1">
      <c r="B292" s="13">
        <v>19</v>
      </c>
      <c r="C292" s="14" t="s">
        <v>448</v>
      </c>
      <c r="D292" s="15" t="s">
        <v>222</v>
      </c>
      <c r="E292" s="13"/>
      <c r="F292" s="13"/>
      <c r="G292" s="13" t="s">
        <v>223</v>
      </c>
      <c r="H292" s="14" t="s">
        <v>449</v>
      </c>
      <c r="I292" s="26" t="str">
        <f t="shared" si="10"/>
        <v>`uom_id`  bigint(20) NOT NULL  COMMENT '计量单位ID;来源于scm_bas_uom.id',</v>
      </c>
    </row>
    <row r="293" spans="2:9" s="2" customFormat="1" ht="30" customHeight="1">
      <c r="B293" s="13">
        <v>20</v>
      </c>
      <c r="C293" s="14" t="s">
        <v>276</v>
      </c>
      <c r="D293" s="15" t="s">
        <v>231</v>
      </c>
      <c r="E293" s="13"/>
      <c r="F293" s="13"/>
      <c r="G293" s="13" t="s">
        <v>223</v>
      </c>
      <c r="H293" s="14" t="s">
        <v>450</v>
      </c>
      <c r="I293" s="26" t="str">
        <f t="shared" si="10"/>
        <v>`uom_name`  Varchar(50) NOT NULL  COMMENT '冗余字段-计量单位名称;来源于scm_bas_uom.uom_name',</v>
      </c>
    </row>
    <row r="294" spans="2:9" s="3" customFormat="1" ht="30" customHeight="1">
      <c r="B294" s="13">
        <v>21</v>
      </c>
      <c r="C294" s="14" t="s">
        <v>351</v>
      </c>
      <c r="D294" s="19" t="s">
        <v>222</v>
      </c>
      <c r="E294" s="25"/>
      <c r="F294" s="25"/>
      <c r="G294" s="25" t="s">
        <v>228</v>
      </c>
      <c r="H294" s="14" t="s">
        <v>352</v>
      </c>
      <c r="I294" s="28" t="str">
        <f t="shared" si="10"/>
        <v>`rate_id`  bigint(20) COMMENT '交易税率;来源于scm_bas_rate.id',</v>
      </c>
    </row>
    <row r="295" spans="2:9" s="2" customFormat="1" ht="30" customHeight="1">
      <c r="B295" s="13">
        <v>22</v>
      </c>
      <c r="C295" s="14" t="s">
        <v>286</v>
      </c>
      <c r="D295" s="19" t="s">
        <v>231</v>
      </c>
      <c r="E295" s="13"/>
      <c r="F295" s="13"/>
      <c r="G295" s="13" t="s">
        <v>223</v>
      </c>
      <c r="H295" s="14" t="s">
        <v>353</v>
      </c>
      <c r="I295" s="26" t="str">
        <f t="shared" si="10"/>
        <v>`rate_name`  Varchar(50) NOT NULL  COMMENT '冗余字段-税率名称;来源于scm_bas_rate.rate_name',</v>
      </c>
    </row>
    <row r="296" spans="2:9" s="3" customFormat="1" ht="30" customHeight="1">
      <c r="B296" s="13">
        <v>23</v>
      </c>
      <c r="C296" s="14" t="s">
        <v>288</v>
      </c>
      <c r="D296" s="44" t="s">
        <v>354</v>
      </c>
      <c r="E296" s="25"/>
      <c r="F296" s="25"/>
      <c r="G296" s="25" t="s">
        <v>228</v>
      </c>
      <c r="H296" s="14" t="s">
        <v>355</v>
      </c>
      <c r="I296" s="28" t="str">
        <f t="shared" si="10"/>
        <v>`rate_val`  bigint(20,6) COMMENT '冗余字段-税率值;来源于scm_bas_rate.rate_val',</v>
      </c>
    </row>
    <row r="297" spans="2:9" s="2" customFormat="1" ht="30" customHeight="1">
      <c r="B297" s="13">
        <v>24</v>
      </c>
      <c r="C297" s="14" t="s">
        <v>348</v>
      </c>
      <c r="D297" s="15" t="s">
        <v>222</v>
      </c>
      <c r="E297" s="13"/>
      <c r="F297" s="13"/>
      <c r="G297" s="13" t="s">
        <v>223</v>
      </c>
      <c r="H297" s="14" t="s">
        <v>453</v>
      </c>
      <c r="I297" s="26" t="str">
        <f t="shared" si="10"/>
        <v>`currency_id`  bigint(20) NOT NULL  COMMENT '冗余字段币别ID;来源于scm_bas_currency.id',</v>
      </c>
    </row>
    <row r="298" spans="2:9" s="2" customFormat="1" ht="30" customHeight="1">
      <c r="B298" s="13">
        <v>25</v>
      </c>
      <c r="C298" s="14" t="s">
        <v>315</v>
      </c>
      <c r="D298" s="15" t="s">
        <v>231</v>
      </c>
      <c r="E298" s="13"/>
      <c r="F298" s="13"/>
      <c r="G298" s="13" t="s">
        <v>223</v>
      </c>
      <c r="H298" s="14" t="s">
        <v>454</v>
      </c>
      <c r="I298" s="26" t="str">
        <f t="shared" si="10"/>
        <v>`currency_name`  Varchar(50) NOT NULL  COMMENT '冗余字段-币别名称;来源于scm_bas_currency.currency_name',</v>
      </c>
    </row>
    <row r="299" spans="2:9" s="2" customFormat="1" ht="30" customHeight="1">
      <c r="B299" s="13">
        <v>26</v>
      </c>
      <c r="C299" s="14" t="s">
        <v>519</v>
      </c>
      <c r="D299" s="19" t="s">
        <v>246</v>
      </c>
      <c r="E299" s="13">
        <v>0</v>
      </c>
      <c r="F299" s="13"/>
      <c r="G299" s="13" t="s">
        <v>223</v>
      </c>
      <c r="H299" s="14" t="s">
        <v>520</v>
      </c>
      <c r="I299" s="26" t="str">
        <f t="shared" si="10"/>
        <v>`taxes_type`  Int(1) DEFAULT  '0' NOT NULL  COMMENT '税种类型;0-无;1-应税内含;2-应税外加',</v>
      </c>
    </row>
    <row r="300" spans="2:9" s="2" customFormat="1" ht="30" customHeight="1">
      <c r="B300" s="13">
        <v>27</v>
      </c>
      <c r="C300" s="14" t="s">
        <v>358</v>
      </c>
      <c r="D300" s="19" t="s">
        <v>246</v>
      </c>
      <c r="E300" s="25"/>
      <c r="F300" s="25"/>
      <c r="G300" s="13" t="s">
        <v>223</v>
      </c>
      <c r="H300" s="14" t="s">
        <v>359</v>
      </c>
      <c r="I300" s="26" t="str">
        <f t="shared" si="10"/>
        <v>`invoice_type`  Int(1) NOT NULL  COMMENT '发票类型;1-增值税专用发票;2-普通发票;3-专业发票',</v>
      </c>
    </row>
    <row r="301" spans="2:9" s="2" customFormat="1" ht="30" customHeight="1">
      <c r="B301" s="13">
        <v>28</v>
      </c>
      <c r="C301" s="14" t="s">
        <v>521</v>
      </c>
      <c r="D301" s="44" t="s">
        <v>354</v>
      </c>
      <c r="E301" s="25"/>
      <c r="F301" s="25"/>
      <c r="G301" s="13" t="s">
        <v>223</v>
      </c>
      <c r="H301" s="14" t="s">
        <v>522</v>
      </c>
      <c r="I301" s="26" t="str">
        <f t="shared" si="10"/>
        <v>`gst_price`  bigint(20,6) NOT NULL  COMMENT '含税单价',</v>
      </c>
    </row>
    <row r="302" spans="2:9" s="2" customFormat="1" ht="30" customHeight="1">
      <c r="B302" s="13">
        <v>29</v>
      </c>
      <c r="C302" s="14" t="s">
        <v>523</v>
      </c>
      <c r="D302" s="44" t="s">
        <v>354</v>
      </c>
      <c r="E302" s="25"/>
      <c r="F302" s="25"/>
      <c r="G302" s="13" t="s">
        <v>223</v>
      </c>
      <c r="H302" s="14" t="s">
        <v>524</v>
      </c>
      <c r="I302" s="26" t="str">
        <f t="shared" si="10"/>
        <v>`tax_price`  bigint(20,6) NOT NULL  COMMENT '不含税单价',</v>
      </c>
    </row>
    <row r="303" spans="2:9" s="3" customFormat="1" ht="30" customHeight="1">
      <c r="B303" s="13">
        <v>30</v>
      </c>
      <c r="C303" s="14" t="s">
        <v>409</v>
      </c>
      <c r="D303" s="19" t="s">
        <v>255</v>
      </c>
      <c r="E303" s="25"/>
      <c r="F303" s="25"/>
      <c r="G303" s="13" t="s">
        <v>223</v>
      </c>
      <c r="H303" s="14" t="s">
        <v>410</v>
      </c>
      <c r="I303" s="28" t="str">
        <f t="shared" si="10"/>
        <v>`invalid_date`  Datetime NOT NULL  COMMENT '生效日期',</v>
      </c>
    </row>
    <row r="304" spans="2:9" s="3" customFormat="1" ht="30" customHeight="1">
      <c r="B304" s="13">
        <v>31</v>
      </c>
      <c r="C304" s="14" t="s">
        <v>376</v>
      </c>
      <c r="D304" s="19" t="s">
        <v>255</v>
      </c>
      <c r="E304" s="25"/>
      <c r="F304" s="25"/>
      <c r="G304" s="13" t="s">
        <v>223</v>
      </c>
      <c r="H304" s="14" t="s">
        <v>411</v>
      </c>
      <c r="I304" s="28" t="str">
        <f t="shared" si="10"/>
        <v>`expire_date`  Datetime NOT NULL  COMMENT '失效日期',</v>
      </c>
    </row>
    <row r="305" spans="2:9" s="2" customFormat="1" ht="30" customHeight="1">
      <c r="B305" s="13">
        <v>32</v>
      </c>
      <c r="C305" s="14" t="s">
        <v>570</v>
      </c>
      <c r="D305" s="44" t="s">
        <v>354</v>
      </c>
      <c r="E305" s="25"/>
      <c r="F305" s="25"/>
      <c r="G305" s="13" t="s">
        <v>223</v>
      </c>
      <c r="H305" s="14" t="s">
        <v>571</v>
      </c>
      <c r="I305" s="26" t="str">
        <f t="shared" si="10"/>
        <v>`quoted_price`  bigint(20,6) NOT NULL  COMMENT '供方报价(含税单价)',</v>
      </c>
    </row>
    <row r="306" spans="2:9" s="2" customFormat="1" ht="30" customHeight="1">
      <c r="B306" s="13">
        <v>33</v>
      </c>
      <c r="C306" s="14" t="s">
        <v>595</v>
      </c>
      <c r="D306" s="15" t="s">
        <v>249</v>
      </c>
      <c r="E306" s="13"/>
      <c r="F306" s="13"/>
      <c r="G306" s="13" t="s">
        <v>228</v>
      </c>
      <c r="H306" s="14" t="s">
        <v>596</v>
      </c>
      <c r="I306" s="26" t="str">
        <f t="shared" si="10"/>
        <v>`vendor_remark`  Varchar(500) COMMENT '供应商报价备注;来源scm_im_quotation_item.remark',</v>
      </c>
    </row>
    <row r="307" spans="2:9" s="2" customFormat="1" ht="30" customHeight="1">
      <c r="B307" s="13">
        <v>34</v>
      </c>
      <c r="C307" s="16" t="s">
        <v>248</v>
      </c>
      <c r="D307" s="15" t="s">
        <v>249</v>
      </c>
      <c r="E307" s="13"/>
      <c r="F307" s="13"/>
      <c r="G307" s="13" t="s">
        <v>228</v>
      </c>
      <c r="H307" s="14" t="s">
        <v>28</v>
      </c>
      <c r="I307" s="26" t="str">
        <f t="shared" si="10"/>
        <v>`remark`  Varchar(500) COMMENT '备注',</v>
      </c>
    </row>
    <row r="308" spans="2:9" s="3" customFormat="1" ht="30" customHeight="1">
      <c r="B308" s="43">
        <v>8</v>
      </c>
      <c r="C308" s="14" t="s">
        <v>250</v>
      </c>
      <c r="D308" s="19" t="s">
        <v>236</v>
      </c>
      <c r="E308" s="25"/>
      <c r="F308" s="25"/>
      <c r="G308" s="25" t="s">
        <v>228</v>
      </c>
      <c r="H308" s="14" t="s">
        <v>251</v>
      </c>
      <c r="I308" s="28" t="str">
        <f t="shared" si="10"/>
        <v>`created_by_name`  Varchar(100) COMMENT '创建人名称',</v>
      </c>
    </row>
    <row r="309" spans="2:9" s="3" customFormat="1" ht="30" customHeight="1">
      <c r="B309" s="43">
        <v>8</v>
      </c>
      <c r="C309" s="14" t="s">
        <v>252</v>
      </c>
      <c r="D309" s="19" t="s">
        <v>236</v>
      </c>
      <c r="E309" s="25"/>
      <c r="F309" s="25"/>
      <c r="G309" s="25" t="s">
        <v>228</v>
      </c>
      <c r="H309" s="14" t="s">
        <v>253</v>
      </c>
      <c r="I309" s="28" t="str">
        <f t="shared" si="10"/>
        <v>`last_updated_by_name`  Varchar(100) COMMENT '更新人名称',</v>
      </c>
    </row>
    <row r="310" spans="2:9" s="2" customFormat="1" ht="30" customHeight="1">
      <c r="B310" s="13">
        <v>35</v>
      </c>
      <c r="C310" s="16" t="s">
        <v>254</v>
      </c>
      <c r="D310" s="15" t="s">
        <v>255</v>
      </c>
      <c r="E310" s="13"/>
      <c r="F310" s="13"/>
      <c r="G310" s="13" t="s">
        <v>228</v>
      </c>
      <c r="H310" s="16" t="s">
        <v>256</v>
      </c>
      <c r="I310" s="26" t="str">
        <f t="shared" si="10"/>
        <v>`creation_date`  Datetime COMMENT '创建时间',</v>
      </c>
    </row>
    <row r="311" spans="2:9" s="2" customFormat="1" ht="30" customHeight="1">
      <c r="B311" s="13">
        <v>36</v>
      </c>
      <c r="C311" s="16" t="s">
        <v>257</v>
      </c>
      <c r="D311" s="15" t="s">
        <v>222</v>
      </c>
      <c r="E311" s="13"/>
      <c r="F311" s="13"/>
      <c r="G311" s="13" t="s">
        <v>228</v>
      </c>
      <c r="H311" s="16" t="s">
        <v>258</v>
      </c>
      <c r="I311" s="26" t="str">
        <f t="shared" si="10"/>
        <v>`created_by`  bigint(20) COMMENT '创建人',</v>
      </c>
    </row>
    <row r="312" spans="2:9" s="2" customFormat="1" ht="30" customHeight="1">
      <c r="B312" s="13">
        <v>37</v>
      </c>
      <c r="C312" s="16" t="s">
        <v>259</v>
      </c>
      <c r="D312" s="15" t="s">
        <v>255</v>
      </c>
      <c r="E312" s="13"/>
      <c r="F312" s="13"/>
      <c r="G312" s="13" t="s">
        <v>228</v>
      </c>
      <c r="H312" s="16" t="s">
        <v>260</v>
      </c>
      <c r="I312" s="26" t="str">
        <f t="shared" si="10"/>
        <v>`last_update_date`  Datetime COMMENT '更新时间',</v>
      </c>
    </row>
    <row r="313" spans="2:9" s="2" customFormat="1" ht="30" customHeight="1">
      <c r="B313" s="13">
        <v>38</v>
      </c>
      <c r="C313" s="16" t="s">
        <v>261</v>
      </c>
      <c r="D313" s="15" t="s">
        <v>222</v>
      </c>
      <c r="E313" s="13"/>
      <c r="F313" s="13"/>
      <c r="G313" s="13" t="s">
        <v>228</v>
      </c>
      <c r="H313" s="16" t="s">
        <v>262</v>
      </c>
      <c r="I313" s="26" t="str">
        <f t="shared" si="10"/>
        <v>`last_updated_by`  bigint(20) COMMENT '更新人',</v>
      </c>
    </row>
    <row r="314" spans="2:9" s="2" customFormat="1" ht="30" customHeight="1">
      <c r="B314" s="13">
        <v>39</v>
      </c>
      <c r="C314" s="16" t="s">
        <v>263</v>
      </c>
      <c r="D314" s="15" t="s">
        <v>222</v>
      </c>
      <c r="E314" s="13"/>
      <c r="F314" s="13"/>
      <c r="G314" s="13" t="s">
        <v>228</v>
      </c>
      <c r="H314" s="16" t="s">
        <v>264</v>
      </c>
      <c r="I314" s="26" t="str">
        <f t="shared" si="10"/>
        <v>`last_update_login`  bigint(20) COMMENT '最后登录人',</v>
      </c>
    </row>
    <row r="315" spans="2:9" s="2" customFormat="1" ht="30" customHeight="1">
      <c r="B315" s="13">
        <v>40</v>
      </c>
      <c r="C315" s="16" t="s">
        <v>265</v>
      </c>
      <c r="D315" s="15" t="s">
        <v>241</v>
      </c>
      <c r="E315" s="13"/>
      <c r="F315" s="13">
        <v>0</v>
      </c>
      <c r="G315" s="13" t="s">
        <v>228</v>
      </c>
      <c r="H315" s="16" t="s">
        <v>266</v>
      </c>
      <c r="I315" s="26" t="str">
        <f t="shared" si="10"/>
        <v>`delete_flag`  Int(10) COMMENT '删除标志:0-否-NO;1-是-YES',</v>
      </c>
    </row>
    <row r="316" spans="2:9" s="2" customFormat="1" ht="30" customHeight="1">
      <c r="B316" s="13">
        <v>41</v>
      </c>
      <c r="C316" s="16" t="s">
        <v>267</v>
      </c>
      <c r="D316" s="15" t="s">
        <v>241</v>
      </c>
      <c r="E316" s="13"/>
      <c r="F316" s="13">
        <v>1</v>
      </c>
      <c r="G316" s="13" t="s">
        <v>228</v>
      </c>
      <c r="H316" s="16" t="s">
        <v>268</v>
      </c>
      <c r="I316" s="26" t="str">
        <f t="shared" si="10"/>
        <v>`version_num`  Int(10) COMMENT '版本号',</v>
      </c>
    </row>
    <row r="317" spans="2:9" ht="30" customHeight="1">
      <c r="B317" s="143"/>
      <c r="C317" s="144"/>
      <c r="D317" s="144"/>
      <c r="E317" s="144"/>
      <c r="F317" s="144"/>
      <c r="G317" s="144"/>
      <c r="H317" s="145"/>
      <c r="I317" s="15" t="str">
        <f>LOWER(CONCATENATE(IF(F283="Y",CONCATENATE(" Primary Key  (`",C283,"`)")," "),CONCATENATE(")ENGINE=INNODB AUTO_INCREMENT=9 DEFAULT CHARSET=utf8"," COMMENT='",MID(C272,FIND("|",C272)+1,LEN(C272)),"';")))</f>
        <v xml:space="preserve"> primary key  (`id`))engine=innodb auto_increment=9 default charset=utf8 comment='供应商比价单料品';</v>
      </c>
    </row>
    <row r="318" spans="2:9" ht="30" customHeight="1">
      <c r="B318" s="140" t="s">
        <v>269</v>
      </c>
      <c r="C318" s="16"/>
      <c r="D318" s="59"/>
      <c r="E318" s="60"/>
      <c r="F318" s="58"/>
      <c r="G318" s="58"/>
      <c r="H318" s="59"/>
      <c r="I318" s="61"/>
    </row>
    <row r="319" spans="2:9" ht="30" customHeight="1">
      <c r="B319" s="141"/>
      <c r="C319" s="16"/>
      <c r="D319" s="60"/>
      <c r="E319" s="60"/>
      <c r="F319" s="60"/>
      <c r="G319" s="60"/>
      <c r="H319" s="60"/>
      <c r="I319" s="61"/>
    </row>
    <row r="320" spans="2:9" ht="30" customHeight="1">
      <c r="B320" s="141"/>
      <c r="C320" s="16"/>
      <c r="D320" s="60"/>
      <c r="E320" s="60"/>
      <c r="F320" s="60"/>
      <c r="G320" s="60"/>
      <c r="H320" s="60"/>
      <c r="I320" s="61"/>
    </row>
    <row r="321" spans="2:9" ht="30" customHeight="1">
      <c r="B321" s="142"/>
      <c r="C321" s="16"/>
      <c r="D321" s="60"/>
      <c r="E321" s="60"/>
      <c r="F321" s="60"/>
      <c r="G321" s="60"/>
      <c r="H321" s="60"/>
      <c r="I321" s="61"/>
    </row>
    <row r="322" spans="2:9" ht="30" customHeight="1"/>
  </sheetData>
  <sheetProtection formatCells="0" formatColumns="0" formatRows="0" insertColumns="0" insertRows="0" insertHyperlinks="0" deleteColumns="0" deleteRows="0" sort="0" autoFilter="0" pivotTables="0"/>
  <mergeCells count="16">
    <mergeCell ref="B45:H45"/>
    <mergeCell ref="B79:H79"/>
    <mergeCell ref="B120:H120"/>
    <mergeCell ref="B151:H151"/>
    <mergeCell ref="B187:H187"/>
    <mergeCell ref="B318:B321"/>
    <mergeCell ref="B230:H230"/>
    <mergeCell ref="B266:H266"/>
    <mergeCell ref="B317:H317"/>
    <mergeCell ref="B46:B49"/>
    <mergeCell ref="B80:B83"/>
    <mergeCell ref="B121:B124"/>
    <mergeCell ref="B152:B155"/>
    <mergeCell ref="B188:B191"/>
    <mergeCell ref="B231:B234"/>
    <mergeCell ref="B267:B270"/>
  </mergeCells>
  <phoneticPr fontId="30" type="noConversion"/>
  <hyperlinks>
    <hyperlink ref="A1" location="目录!A1" display="返回目录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mergeFile xmlns="https://web.wps.cn/et/2018/main" xmlns:s="http://schemas.openxmlformats.org/spreadsheetml/2006/main">
  <listFile/>
</mergeFile>
</file>

<file path=customXml/item2.xml><?xml version="1.0" encoding="utf-8"?>
<pixelators xmlns="https://web.wps.cn/et/2018/main" xmlns:s="http://schemas.openxmlformats.org/spreadsheetml/2006/main">
  <pixelatorList sheetStid="2"/>
  <pixelatorList sheetStid="9"/>
  <pixelatorList sheetStid="10"/>
  <pixelatorList sheetStid="11"/>
  <pixelatorList sheetStid="14"/>
  <pixelatorList sheetStid="24"/>
  <pixelatorList sheetStid="18"/>
  <pixelatorList sheetStid="40"/>
  <pixelatorList sheetStid="46"/>
  <pixelatorList sheetStid="47"/>
  <pixelatorList sheetStid="48"/>
  <pixelatorList sheetStid="49"/>
  <pixelatorList sheetStid="53"/>
  <pixelatorList sheetStid="50"/>
  <pixelatorList sheetStid="13"/>
  <pixelatorList sheetStid="54"/>
</pixelators>
</file>

<file path=customXml/item3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4.xml><?xml version="1.0" encoding="utf-8"?>
<comments xmlns="https://web.wps.cn/et/2018/main" xmlns:s="http://schemas.openxmlformats.org/spreadsheetml/2006/main"/>
</file>

<file path=customXml/item5.xml><?xml version="1.0" encoding="utf-8"?>
<sheetInterline xmlns="https://web.wps.cn/et/2018/main" xmlns:s="http://schemas.openxmlformats.org/spreadsheetml/2006/main">
  <interlineItem sheetStid="2" interlineOnOff="0" interlineColor="0"/>
  <interlineItem sheetStid="9" interlineOnOff="0" interlineColor="0"/>
  <interlineItem sheetStid="10" interlineOnOff="0" interlineColor="0"/>
  <interlineItem sheetStid="11" interlineOnOff="0" interlineColor="0"/>
  <interlineItem sheetStid="14" interlineOnOff="0" interlineColor="0"/>
  <interlineItem sheetStid="24" interlineOnOff="0" interlineColor="0"/>
  <interlineItem sheetStid="18" interlineOnOff="0" interlineColor="0"/>
  <interlineItem sheetStid="40" interlineOnOff="0" interlineColor="0"/>
  <interlineItem sheetStid="46" interlineOnOff="0" interlineColor="0"/>
  <interlineItem sheetStid="47" interlineOnOff="0" interlineColor="0"/>
  <interlineItem sheetStid="48" interlineOnOff="0" interlineColor="0"/>
  <interlineItem sheetStid="49" interlineOnOff="0" interlineColor="0"/>
  <interlineItem sheetStid="53" interlineOnOff="0" interlineColor="0"/>
  <interlineItem sheetStid="50" interlineOnOff="0" interlineColor="0"/>
  <interlineItem sheetStid="13" interlineOnOff="0" interlineColor="0"/>
  <interlineItem sheetStid="54" interlineOnOff="0" interlineColor="0"/>
</sheetInterline>
</file>

<file path=customXml/item6.xml><?xml version="1.0" encoding="utf-8"?>
<allowEditUser xmlns="https://web.wps.cn/et/2018/main" xmlns:s="http://schemas.openxmlformats.org/spreadsheetml/2006/main" hasInvisiblePropRange="0">
  <rangeList sheetStid="2" master=""/>
  <rangeList sheetStid="9" master=""/>
  <rangeList sheetStid="10" master=""/>
  <rangeList sheetStid="11" master=""/>
  <rangeList sheetStid="14" master=""/>
  <rangeList sheetStid="24" master=""/>
  <rangeList sheetStid="18" master=""/>
  <rangeList sheetStid="40" master=""/>
  <rangeList sheetStid="46" master=""/>
  <rangeList sheetStid="47" master=""/>
  <rangeList sheetStid="48" master=""/>
  <rangeList sheetStid="49" master=""/>
  <rangeList sheetStid="53" master=""/>
  <rangeList sheetStid="50" master=""/>
  <rangeList sheetStid="13" master=""/>
</allowEditUser>
</file>

<file path=customXml/itemProps1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U-P0101BAK</vt:lpstr>
      <vt:lpstr>界面布局(一)</vt:lpstr>
      <vt:lpstr>界面布局(二)</vt:lpstr>
      <vt:lpstr>界面布局(三)</vt:lpstr>
      <vt:lpstr>界面布局(四)</vt:lpstr>
      <vt:lpstr>表结构目录</vt:lpstr>
      <vt:lpstr>数据库命名规范</vt:lpstr>
      <vt:lpstr>基础管理(Bas)</vt:lpstr>
      <vt:lpstr>询价管理(Im)</vt:lpstr>
      <vt:lpstr>采购管理(Order) </vt:lpstr>
      <vt:lpstr>送货管理(Dm)</vt:lpstr>
      <vt:lpstr>对账管理(Sm)</vt:lpstr>
      <vt:lpstr>绩效管理(Ach)</vt:lpstr>
      <vt:lpstr>系统管理(Sys)</vt:lpstr>
      <vt:lpstr>视图(View)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斯伯丁</dc:title>
  <dc:creator>肖来</dc:creator>
  <cp:lastModifiedBy>MECHREVO</cp:lastModifiedBy>
  <dcterms:created xsi:type="dcterms:W3CDTF">2006-09-13T19:21:00Z</dcterms:created>
  <dcterms:modified xsi:type="dcterms:W3CDTF">2021-05-26T10:02:40Z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