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ev/Downloads/"/>
    </mc:Choice>
  </mc:AlternateContent>
  <xr:revisionPtr revIDLastSave="0" documentId="13_ncr:1_{E9D0D888-AA2C-3B43-A21B-21C30E4E6A21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Mango-Office_400268308_28_12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23" i="1" l="1"/>
  <c r="A970" i="1"/>
  <c r="A1636" i="1"/>
  <c r="A2628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993"/>
  <sheetViews>
    <sheetView tabSelected="1" topLeftCell="A3301" workbookViewId="0">
      <selection activeCell="A3323" sqref="A3323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" t="str">
        <f>"79029254331"</f>
        <v>79029254331</v>
      </c>
    </row>
    <row r="2" spans="1:1" ht="15.75" customHeight="1" x14ac:dyDescent="0.15">
      <c r="A2" s="1" t="str">
        <f>"79891615991"</f>
        <v>79891615991</v>
      </c>
    </row>
    <row r="3" spans="1:1" ht="15.75" customHeight="1" x14ac:dyDescent="0.15">
      <c r="A3" s="1" t="str">
        <f>"79030740861"</f>
        <v>79030740861</v>
      </c>
    </row>
    <row r="4" spans="1:1" ht="15.75" customHeight="1" x14ac:dyDescent="0.15">
      <c r="A4" s="1" t="str">
        <f>"79386980499"</f>
        <v>79386980499</v>
      </c>
    </row>
    <row r="5" spans="1:1" ht="15.75" customHeight="1" x14ac:dyDescent="0.15">
      <c r="A5" s="1" t="str">
        <f>"79629023731"</f>
        <v>79629023731</v>
      </c>
    </row>
    <row r="6" spans="1:1" ht="15.75" customHeight="1" x14ac:dyDescent="0.15">
      <c r="A6" s="1" t="str">
        <f>"79016217784"</f>
        <v>79016217784</v>
      </c>
    </row>
    <row r="7" spans="1:1" ht="15.75" customHeight="1" x14ac:dyDescent="0.15">
      <c r="A7" s="1" t="str">
        <f>"79682061402"</f>
        <v>79682061402</v>
      </c>
    </row>
    <row r="8" spans="1:1" ht="15.75" customHeight="1" x14ac:dyDescent="0.15">
      <c r="A8" s="1" t="str">
        <f>"79629020954"</f>
        <v>79629020954</v>
      </c>
    </row>
    <row r="9" spans="1:1" ht="15.75" customHeight="1" x14ac:dyDescent="0.15">
      <c r="A9" s="1" t="str">
        <f>"79629018562"</f>
        <v>79629018562</v>
      </c>
    </row>
    <row r="10" spans="1:1" ht="15.75" customHeight="1" x14ac:dyDescent="0.15">
      <c r="A10" s="1" t="str">
        <f>"79242172827"</f>
        <v>79242172827</v>
      </c>
    </row>
    <row r="11" spans="1:1" ht="15.75" customHeight="1" x14ac:dyDescent="0.15">
      <c r="A11" s="1" t="str">
        <f>"79530793848"</f>
        <v>79530793848</v>
      </c>
    </row>
    <row r="12" spans="1:1" ht="15.75" customHeight="1" x14ac:dyDescent="0.15">
      <c r="A12" s="1" t="str">
        <f>"79069241133"</f>
        <v>79069241133</v>
      </c>
    </row>
    <row r="13" spans="1:1" ht="15.75" customHeight="1" x14ac:dyDescent="0.15">
      <c r="A13" s="1" t="str">
        <f>"79014997784"</f>
        <v>79014997784</v>
      </c>
    </row>
    <row r="14" spans="1:1" ht="15.75" customHeight="1" x14ac:dyDescent="0.15">
      <c r="A14" s="1" t="str">
        <f>"79629055256"</f>
        <v>79629055256</v>
      </c>
    </row>
    <row r="15" spans="1:1" ht="15.75" customHeight="1" x14ac:dyDescent="0.15">
      <c r="A15" s="1" t="str">
        <f>"79029493977"</f>
        <v>79029493977</v>
      </c>
    </row>
    <row r="16" spans="1:1" ht="15.75" customHeight="1" x14ac:dyDescent="0.15">
      <c r="A16" s="1" t="str">
        <f>"79050911777"</f>
        <v>79050911777</v>
      </c>
    </row>
    <row r="17" spans="1:1" ht="15.75" customHeight="1" x14ac:dyDescent="0.15">
      <c r="A17" s="1" t="str">
        <f>"79659162797"</f>
        <v>79659162797</v>
      </c>
    </row>
    <row r="18" spans="1:1" ht="15.75" customHeight="1" x14ac:dyDescent="0.15">
      <c r="A18" s="1" t="str">
        <f>"79029446919"</f>
        <v>79029446919</v>
      </c>
    </row>
    <row r="19" spans="1:1" ht="15.75" customHeight="1" x14ac:dyDescent="0.15">
      <c r="A19" s="1" t="str">
        <f>"79131689299"</f>
        <v>79131689299</v>
      </c>
    </row>
    <row r="20" spans="1:1" ht="15.75" customHeight="1" x14ac:dyDescent="0.15">
      <c r="A20" s="1" t="str">
        <f>"79112201186"</f>
        <v>79112201186</v>
      </c>
    </row>
    <row r="21" spans="1:1" ht="15.75" customHeight="1" x14ac:dyDescent="0.15">
      <c r="A21" s="1" t="str">
        <f>"79835082718"</f>
        <v>79835082718</v>
      </c>
    </row>
    <row r="22" spans="1:1" ht="15.75" customHeight="1" x14ac:dyDescent="0.15">
      <c r="A22" s="1" t="str">
        <f>"79915165284"</f>
        <v>79915165284</v>
      </c>
    </row>
    <row r="23" spans="1:1" ht="15.75" customHeight="1" x14ac:dyDescent="0.15">
      <c r="A23" s="1" t="str">
        <f>"79630013404"</f>
        <v>79630013404</v>
      </c>
    </row>
    <row r="24" spans="1:1" ht="15.75" customHeight="1" x14ac:dyDescent="0.15">
      <c r="A24" s="1" t="str">
        <f>"79632639192"</f>
        <v>79632639192</v>
      </c>
    </row>
    <row r="25" spans="1:1" ht="15.75" customHeight="1" x14ac:dyDescent="0.15">
      <c r="A25" s="1" t="str">
        <f>"79209423121"</f>
        <v>79209423121</v>
      </c>
    </row>
    <row r="26" spans="1:1" ht="15.75" customHeight="1" x14ac:dyDescent="0.15">
      <c r="A26" s="1" t="str">
        <f>"79059996696"</f>
        <v>79059996696</v>
      </c>
    </row>
    <row r="27" spans="1:1" ht="15.75" customHeight="1" x14ac:dyDescent="0.15">
      <c r="A27" s="1" t="str">
        <f>"79885550455"</f>
        <v>79885550455</v>
      </c>
    </row>
    <row r="28" spans="1:1" ht="15.75" customHeight="1" x14ac:dyDescent="0.15">
      <c r="A28" s="1" t="str">
        <f>"79328882217"</f>
        <v>79328882217</v>
      </c>
    </row>
    <row r="29" spans="1:1" ht="15.75" customHeight="1" x14ac:dyDescent="0.15">
      <c r="A29" s="1" t="str">
        <f>"79059716722"</f>
        <v>79059716722</v>
      </c>
    </row>
    <row r="30" spans="1:1" ht="15.75" customHeight="1" x14ac:dyDescent="0.15">
      <c r="A30" s="1" t="str">
        <f>"79285238181"</f>
        <v>79285238181</v>
      </c>
    </row>
    <row r="31" spans="1:1" ht="15.75" customHeight="1" x14ac:dyDescent="0.15">
      <c r="A31" s="1" t="str">
        <f>"79131842298"</f>
        <v>79131842298</v>
      </c>
    </row>
    <row r="32" spans="1:1" ht="15.75" customHeight="1" x14ac:dyDescent="0.15">
      <c r="A32" s="1" t="str">
        <f>"79184516551"</f>
        <v>79184516551</v>
      </c>
    </row>
    <row r="33" spans="1:1" ht="15.75" customHeight="1" x14ac:dyDescent="0.15">
      <c r="A33" s="1" t="str">
        <f>"79302209947"</f>
        <v>79302209947</v>
      </c>
    </row>
    <row r="34" spans="1:1" ht="15.75" customHeight="1" x14ac:dyDescent="0.15">
      <c r="A34" s="1" t="str">
        <f>"79509672780"</f>
        <v>79509672780</v>
      </c>
    </row>
    <row r="35" spans="1:1" ht="15.75" customHeight="1" x14ac:dyDescent="0.15">
      <c r="A35" s="1" t="str">
        <f>"79640249564"</f>
        <v>79640249564</v>
      </c>
    </row>
    <row r="36" spans="1:1" ht="15.75" customHeight="1" x14ac:dyDescent="0.15">
      <c r="A36" s="1" t="str">
        <f>"79333270941"</f>
        <v>79333270941</v>
      </c>
    </row>
    <row r="37" spans="1:1" ht="15.75" customHeight="1" x14ac:dyDescent="0.15">
      <c r="A37" s="1" t="str">
        <f>"79676711626"</f>
        <v>79676711626</v>
      </c>
    </row>
    <row r="38" spans="1:1" ht="15.75" customHeight="1" x14ac:dyDescent="0.15">
      <c r="A38" s="1" t="str">
        <f>"79131621327"</f>
        <v>79131621327</v>
      </c>
    </row>
    <row r="39" spans="1:1" ht="15.75" customHeight="1" x14ac:dyDescent="0.15">
      <c r="A39" s="1" t="str">
        <f>"79229026812"</f>
        <v>79229026812</v>
      </c>
    </row>
    <row r="40" spans="1:1" ht="15.75" customHeight="1" x14ac:dyDescent="0.15">
      <c r="A40" s="1" t="str">
        <f>"79894434266"</f>
        <v>79894434266</v>
      </c>
    </row>
    <row r="41" spans="1:1" ht="15.75" customHeight="1" x14ac:dyDescent="0.15">
      <c r="A41" s="1" t="str">
        <f>"79650051166"</f>
        <v>79650051166</v>
      </c>
    </row>
    <row r="42" spans="1:1" ht="15.75" customHeight="1" x14ac:dyDescent="0.15">
      <c r="A42" s="1" t="str">
        <f>"79304412121"</f>
        <v>79304412121</v>
      </c>
    </row>
    <row r="43" spans="1:1" ht="15.75" customHeight="1" x14ac:dyDescent="0.15">
      <c r="A43" s="1" t="str">
        <f>"79528334602"</f>
        <v>79528334602</v>
      </c>
    </row>
    <row r="44" spans="1:1" ht="15.75" customHeight="1" x14ac:dyDescent="0.15">
      <c r="A44" s="1" t="str">
        <f>"79293363970"</f>
        <v>79293363970</v>
      </c>
    </row>
    <row r="45" spans="1:1" ht="15.75" customHeight="1" x14ac:dyDescent="0.15">
      <c r="A45" s="1" t="str">
        <f>"79137338895"</f>
        <v>79137338895</v>
      </c>
    </row>
    <row r="46" spans="1:1" ht="13" x14ac:dyDescent="0.15">
      <c r="A46" s="1" t="str">
        <f>"79958980580"</f>
        <v>79958980580</v>
      </c>
    </row>
    <row r="47" spans="1:1" ht="13" x14ac:dyDescent="0.15">
      <c r="A47" s="1" t="str">
        <f>"79641891093"</f>
        <v>79641891093</v>
      </c>
    </row>
    <row r="48" spans="1:1" ht="13" x14ac:dyDescent="0.15">
      <c r="A48" s="1" t="str">
        <f>"79016216458"</f>
        <v>79016216458</v>
      </c>
    </row>
    <row r="49" spans="1:1" ht="13" x14ac:dyDescent="0.15">
      <c r="A49" s="1" t="str">
        <f>"79050932242"</f>
        <v>79050932242</v>
      </c>
    </row>
    <row r="50" spans="1:1" ht="13" x14ac:dyDescent="0.15">
      <c r="A50" s="1" t="str">
        <f>"79963826868"</f>
        <v>79963826868</v>
      </c>
    </row>
    <row r="51" spans="1:1" ht="13" x14ac:dyDescent="0.15">
      <c r="A51" s="1" t="str">
        <f>"79131660861"</f>
        <v>79131660861</v>
      </c>
    </row>
    <row r="52" spans="1:1" ht="13" x14ac:dyDescent="0.15">
      <c r="A52" s="1" t="str">
        <f>"79879871232"</f>
        <v>79879871232</v>
      </c>
    </row>
    <row r="53" spans="1:1" ht="13" x14ac:dyDescent="0.15">
      <c r="A53" s="1" t="str">
        <f>"79965422861"</f>
        <v>79965422861</v>
      </c>
    </row>
    <row r="54" spans="1:1" ht="13" x14ac:dyDescent="0.15">
      <c r="A54" s="1" t="str">
        <f>"79135302171"</f>
        <v>79135302171</v>
      </c>
    </row>
    <row r="55" spans="1:1" ht="13" x14ac:dyDescent="0.15">
      <c r="A55" s="1" t="str">
        <f>"79629057364"</f>
        <v>79629057364</v>
      </c>
    </row>
    <row r="56" spans="1:1" ht="13" x14ac:dyDescent="0.15">
      <c r="A56" s="1" t="str">
        <f>"79233466733"</f>
        <v>79233466733</v>
      </c>
    </row>
    <row r="57" spans="1:1" ht="13" x14ac:dyDescent="0.15">
      <c r="A57" s="1" t="str">
        <f>"79370956747"</f>
        <v>79370956747</v>
      </c>
    </row>
    <row r="58" spans="1:1" ht="13" x14ac:dyDescent="0.15">
      <c r="A58" s="1" t="str">
        <f>"79134912119"</f>
        <v>79134912119</v>
      </c>
    </row>
    <row r="59" spans="1:1" ht="13" x14ac:dyDescent="0.15">
      <c r="A59" s="1" t="str">
        <f>"79333203699"</f>
        <v>79333203699</v>
      </c>
    </row>
    <row r="60" spans="1:1" ht="13" x14ac:dyDescent="0.15">
      <c r="A60" s="1" t="str">
        <f>"79246068768"</f>
        <v>79246068768</v>
      </c>
    </row>
    <row r="61" spans="1:1" ht="13" x14ac:dyDescent="0.15">
      <c r="A61" s="1" t="str">
        <f>"79039890794"</f>
        <v>79039890794</v>
      </c>
    </row>
    <row r="62" spans="1:1" ht="13" x14ac:dyDescent="0.15">
      <c r="A62" s="1" t="str">
        <f>"79333496608"</f>
        <v>79333496608</v>
      </c>
    </row>
    <row r="63" spans="1:1" ht="13" x14ac:dyDescent="0.15">
      <c r="A63" s="1" t="str">
        <f>"79333325223"</f>
        <v>79333325223</v>
      </c>
    </row>
    <row r="64" spans="1:1" ht="13" x14ac:dyDescent="0.15">
      <c r="A64" s="1" t="str">
        <f>"79605553124"</f>
        <v>79605553124</v>
      </c>
    </row>
    <row r="65" spans="1:1" ht="13" x14ac:dyDescent="0.15">
      <c r="A65" s="1" t="str">
        <f>"79298524436"</f>
        <v>79298524436</v>
      </c>
    </row>
    <row r="66" spans="1:1" ht="13" x14ac:dyDescent="0.15">
      <c r="A66" s="1" t="str">
        <f>"79659314381"</f>
        <v>79659314381</v>
      </c>
    </row>
    <row r="67" spans="1:1" ht="13" x14ac:dyDescent="0.15">
      <c r="A67" s="1" t="str">
        <f>"79029499429"</f>
        <v>79029499429</v>
      </c>
    </row>
    <row r="68" spans="1:1" ht="13" x14ac:dyDescent="0.15">
      <c r="A68" s="1" t="str">
        <f>"79025901125"</f>
        <v>79025901125</v>
      </c>
    </row>
    <row r="69" spans="1:1" ht="13" x14ac:dyDescent="0.15">
      <c r="A69" s="1" t="str">
        <f>"79134980222"</f>
        <v>79134980222</v>
      </c>
    </row>
    <row r="70" spans="1:1" ht="13" x14ac:dyDescent="0.15">
      <c r="A70" s="1" t="str">
        <f>"79132039006"</f>
        <v>79132039006</v>
      </c>
    </row>
    <row r="71" spans="1:1" ht="13" x14ac:dyDescent="0.15">
      <c r="A71" s="1" t="str">
        <f>"79025503813"</f>
        <v>79025503813</v>
      </c>
    </row>
    <row r="72" spans="1:1" ht="13" x14ac:dyDescent="0.15">
      <c r="A72" s="1" t="str">
        <f>"79641617575"</f>
        <v>79641617575</v>
      </c>
    </row>
    <row r="73" spans="1:1" ht="13" x14ac:dyDescent="0.15">
      <c r="A73" s="1" t="str">
        <f>"79518960495"</f>
        <v>79518960495</v>
      </c>
    </row>
    <row r="74" spans="1:1" ht="13" x14ac:dyDescent="0.15">
      <c r="A74" s="1" t="str">
        <f>"79629055948"</f>
        <v>79629055948</v>
      </c>
    </row>
    <row r="75" spans="1:1" ht="13" x14ac:dyDescent="0.15">
      <c r="A75" s="1" t="str">
        <f>"74957822674"</f>
        <v>74957822674</v>
      </c>
    </row>
    <row r="76" spans="1:1" ht="13" x14ac:dyDescent="0.15">
      <c r="A76" s="1" t="str">
        <f>"79619600057"</f>
        <v>79619600057</v>
      </c>
    </row>
    <row r="77" spans="1:1" ht="13" x14ac:dyDescent="0.15">
      <c r="A77" s="1" t="str">
        <f>"79690899995"</f>
        <v>79690899995</v>
      </c>
    </row>
    <row r="78" spans="1:1" ht="13" x14ac:dyDescent="0.15">
      <c r="A78" s="1" t="str">
        <f>"79131960709"</f>
        <v>79131960709</v>
      </c>
    </row>
    <row r="79" spans="1:1" ht="13" x14ac:dyDescent="0.15">
      <c r="A79" s="1" t="str">
        <f>"79134901717"</f>
        <v>79134901717</v>
      </c>
    </row>
    <row r="80" spans="1:1" ht="13" x14ac:dyDescent="0.15">
      <c r="A80" s="1" t="str">
        <f>"79509960626"</f>
        <v>79509960626</v>
      </c>
    </row>
    <row r="81" spans="1:1" ht="13" x14ac:dyDescent="0.15">
      <c r="A81" s="1" t="str">
        <f>"79233666993"</f>
        <v>79233666993</v>
      </c>
    </row>
    <row r="82" spans="1:1" ht="13" x14ac:dyDescent="0.15">
      <c r="A82" s="1" t="str">
        <f>"79620841373"</f>
        <v>79620841373</v>
      </c>
    </row>
    <row r="83" spans="1:1" ht="13" x14ac:dyDescent="0.15">
      <c r="A83" s="1" t="str">
        <f>"79134918782"</f>
        <v>79134918782</v>
      </c>
    </row>
    <row r="84" spans="1:1" ht="13" x14ac:dyDescent="0.15">
      <c r="A84" s="1" t="str">
        <f>"79602487242"</f>
        <v>79602487242</v>
      </c>
    </row>
    <row r="85" spans="1:1" ht="13" x14ac:dyDescent="0.15">
      <c r="A85" s="1" t="str">
        <f>"79509652293"</f>
        <v>79509652293</v>
      </c>
    </row>
    <row r="86" spans="1:1" ht="13" x14ac:dyDescent="0.15">
      <c r="A86" s="1" t="str">
        <f>"79131688410"</f>
        <v>79131688410</v>
      </c>
    </row>
    <row r="87" spans="1:1" ht="13" x14ac:dyDescent="0.15">
      <c r="A87" s="1" t="str">
        <f>"79645441474"</f>
        <v>79645441474</v>
      </c>
    </row>
    <row r="88" spans="1:1" ht="13" x14ac:dyDescent="0.15">
      <c r="A88" s="1" t="str">
        <f>"79641168624"</f>
        <v>79641168624</v>
      </c>
    </row>
    <row r="89" spans="1:1" ht="13" x14ac:dyDescent="0.15">
      <c r="A89" s="1" t="str">
        <f>"79518023371"</f>
        <v>79518023371</v>
      </c>
    </row>
    <row r="90" spans="1:1" ht="13" x14ac:dyDescent="0.15">
      <c r="A90" s="1" t="str">
        <f>"79232021009"</f>
        <v>79232021009</v>
      </c>
    </row>
    <row r="91" spans="1:1" ht="13" x14ac:dyDescent="0.15">
      <c r="A91" s="1" t="str">
        <f>"79833380727"</f>
        <v>79833380727</v>
      </c>
    </row>
    <row r="92" spans="1:1" ht="13" x14ac:dyDescent="0.15">
      <c r="A92" s="1" t="str">
        <f>"79887003055"</f>
        <v>79887003055</v>
      </c>
    </row>
    <row r="93" spans="1:1" ht="13" x14ac:dyDescent="0.15">
      <c r="A93" s="1" t="str">
        <f>"79233654125"</f>
        <v>79233654125</v>
      </c>
    </row>
    <row r="94" spans="1:1" ht="13" x14ac:dyDescent="0.15">
      <c r="A94" s="1" t="str">
        <f>"79504301263"</f>
        <v>79504301263</v>
      </c>
    </row>
    <row r="95" spans="1:1" ht="13" x14ac:dyDescent="0.15">
      <c r="A95" s="1" t="str">
        <f>"79875886436"</f>
        <v>79875886436</v>
      </c>
    </row>
    <row r="96" spans="1:1" ht="13" x14ac:dyDescent="0.15">
      <c r="A96" s="1" t="str">
        <f>"79048993748"</f>
        <v>79048993748</v>
      </c>
    </row>
    <row r="97" spans="1:1" ht="13" x14ac:dyDescent="0.15">
      <c r="A97" s="1" t="str">
        <f>"79025519054"</f>
        <v>79025519054</v>
      </c>
    </row>
    <row r="98" spans="1:1" ht="13" x14ac:dyDescent="0.15">
      <c r="A98" s="1" t="str">
        <f>"79134920365"</f>
        <v>79134920365</v>
      </c>
    </row>
    <row r="99" spans="1:1" ht="13" x14ac:dyDescent="0.15">
      <c r="A99" s="1" t="str">
        <f>"79899246316"</f>
        <v>79899246316</v>
      </c>
    </row>
    <row r="100" spans="1:1" ht="13" x14ac:dyDescent="0.15">
      <c r="A100" s="1" t="str">
        <f>"79200008222"</f>
        <v>79200008222</v>
      </c>
    </row>
    <row r="101" spans="1:1" ht="13" x14ac:dyDescent="0.15">
      <c r="A101" s="1" t="str">
        <f>"79029463532"</f>
        <v>79029463532</v>
      </c>
    </row>
    <row r="102" spans="1:1" ht="13" x14ac:dyDescent="0.15">
      <c r="A102" s="1" t="str">
        <f>"79832994612"</f>
        <v>79832994612</v>
      </c>
    </row>
    <row r="103" spans="1:1" ht="13" x14ac:dyDescent="0.15">
      <c r="A103" s="1" t="str">
        <f>"79176756691"</f>
        <v>79176756691</v>
      </c>
    </row>
    <row r="104" spans="1:1" ht="13" x14ac:dyDescent="0.15">
      <c r="A104" s="1" t="str">
        <f>"79069045796"</f>
        <v>79069045796</v>
      </c>
    </row>
    <row r="105" spans="1:1" ht="13" x14ac:dyDescent="0.15">
      <c r="A105" s="1" t="str">
        <f>"79601731319"</f>
        <v>79601731319</v>
      </c>
    </row>
    <row r="106" spans="1:1" ht="13" x14ac:dyDescent="0.15">
      <c r="A106" s="1" t="str">
        <f>"79245353655"</f>
        <v>79245353655</v>
      </c>
    </row>
    <row r="107" spans="1:1" ht="13" x14ac:dyDescent="0.15">
      <c r="A107" s="1" t="str">
        <f>"79831647239"</f>
        <v>79831647239</v>
      </c>
    </row>
    <row r="108" spans="1:1" ht="13" x14ac:dyDescent="0.15">
      <c r="A108" s="1" t="str">
        <f>"79135302804"</f>
        <v>79135302804</v>
      </c>
    </row>
    <row r="109" spans="1:1" ht="13" x14ac:dyDescent="0.15">
      <c r="A109" s="1" t="str">
        <f>"79836117391"</f>
        <v>79836117391</v>
      </c>
    </row>
    <row r="110" spans="1:1" ht="13" x14ac:dyDescent="0.15">
      <c r="A110" s="1" t="str">
        <f>"79095916073"</f>
        <v>79095916073</v>
      </c>
    </row>
    <row r="111" spans="1:1" ht="13" x14ac:dyDescent="0.15">
      <c r="A111" s="1" t="str">
        <f>"79080348709"</f>
        <v>79080348709</v>
      </c>
    </row>
    <row r="112" spans="1:1" ht="13" x14ac:dyDescent="0.15">
      <c r="A112" s="1" t="str">
        <f>"79135007025"</f>
        <v>79135007025</v>
      </c>
    </row>
    <row r="113" spans="1:1" ht="13" x14ac:dyDescent="0.15">
      <c r="A113" s="1" t="str">
        <f>"79029710706"</f>
        <v>79029710706</v>
      </c>
    </row>
    <row r="114" spans="1:1" ht="13" x14ac:dyDescent="0.15">
      <c r="A114" s="1" t="str">
        <f>"79080349224"</f>
        <v>79080349224</v>
      </c>
    </row>
    <row r="115" spans="1:1" ht="13" x14ac:dyDescent="0.15">
      <c r="A115" s="1" t="str">
        <f>"79504115651"</f>
        <v>79504115651</v>
      </c>
    </row>
    <row r="116" spans="1:1" ht="13" x14ac:dyDescent="0.15">
      <c r="A116" s="1" t="str">
        <f>"79177123577"</f>
        <v>79177123577</v>
      </c>
    </row>
    <row r="117" spans="1:1" ht="13" x14ac:dyDescent="0.15">
      <c r="A117" s="1" t="str">
        <f>"79080327445"</f>
        <v>79080327445</v>
      </c>
    </row>
    <row r="118" spans="1:1" ht="13" x14ac:dyDescent="0.15">
      <c r="A118" s="1" t="str">
        <f>"79857429646"</f>
        <v>79857429646</v>
      </c>
    </row>
    <row r="119" spans="1:1" ht="13" x14ac:dyDescent="0.15">
      <c r="A119" s="1" t="str">
        <f>"79082109995"</f>
        <v>79082109995</v>
      </c>
    </row>
    <row r="120" spans="1:1" ht="13" x14ac:dyDescent="0.15">
      <c r="A120" s="1" t="str">
        <f>"79029289877"</f>
        <v>79029289877</v>
      </c>
    </row>
    <row r="121" spans="1:1" ht="13" x14ac:dyDescent="0.15">
      <c r="A121" s="1" t="str">
        <f>"79090732554"</f>
        <v>79090732554</v>
      </c>
    </row>
    <row r="122" spans="1:1" ht="13" x14ac:dyDescent="0.15">
      <c r="A122" s="1" t="str">
        <f>"79134944151"</f>
        <v>79134944151</v>
      </c>
    </row>
    <row r="123" spans="1:1" ht="13" x14ac:dyDescent="0.15">
      <c r="A123" s="1" t="str">
        <f>"79232917838"</f>
        <v>79232917838</v>
      </c>
    </row>
    <row r="124" spans="1:1" ht="13" x14ac:dyDescent="0.15">
      <c r="A124" s="1" t="str">
        <f>"79659402423"</f>
        <v>79659402423</v>
      </c>
    </row>
    <row r="125" spans="1:1" ht="13" x14ac:dyDescent="0.15">
      <c r="A125" s="1" t="str">
        <f>"79619990244"</f>
        <v>79619990244</v>
      </c>
    </row>
    <row r="126" spans="1:1" ht="13" x14ac:dyDescent="0.15">
      <c r="A126" s="1" t="str">
        <f>"79832295184"</f>
        <v>79832295184</v>
      </c>
    </row>
    <row r="127" spans="1:1" ht="13" x14ac:dyDescent="0.15">
      <c r="A127" s="1" t="str">
        <f>"79189623423"</f>
        <v>79189623423</v>
      </c>
    </row>
    <row r="128" spans="1:1" ht="13" x14ac:dyDescent="0.15">
      <c r="A128" s="1" t="str">
        <f>"79600502317"</f>
        <v>79600502317</v>
      </c>
    </row>
    <row r="129" spans="1:1" ht="13" x14ac:dyDescent="0.15">
      <c r="A129" s="1" t="str">
        <f>"79851906550"</f>
        <v>79851906550</v>
      </c>
    </row>
    <row r="130" spans="1:1" ht="13" x14ac:dyDescent="0.15">
      <c r="A130" s="1" t="str">
        <f>"79770321475"</f>
        <v>79770321475</v>
      </c>
    </row>
    <row r="131" spans="1:1" ht="13" x14ac:dyDescent="0.15">
      <c r="A131" s="1" t="str">
        <f>"79139187711"</f>
        <v>79139187711</v>
      </c>
    </row>
    <row r="132" spans="1:1" ht="13" x14ac:dyDescent="0.15">
      <c r="A132" s="1" t="str">
        <f>"79200000710"</f>
        <v>79200000710</v>
      </c>
    </row>
    <row r="133" spans="1:1" ht="13" x14ac:dyDescent="0.15">
      <c r="A133" s="1" t="str">
        <f>"79658727902"</f>
        <v>79658727902</v>
      </c>
    </row>
    <row r="134" spans="1:1" ht="13" x14ac:dyDescent="0.15">
      <c r="A134" s="1" t="str">
        <f>"79039282720"</f>
        <v>79039282720</v>
      </c>
    </row>
    <row r="135" spans="1:1" ht="13" x14ac:dyDescent="0.15">
      <c r="A135" s="1" t="str">
        <f>"79069534205"</f>
        <v>79069534205</v>
      </c>
    </row>
    <row r="136" spans="1:1" ht="13" x14ac:dyDescent="0.15">
      <c r="A136" s="1" t="str">
        <f>"79135034304"</f>
        <v>79135034304</v>
      </c>
    </row>
    <row r="137" spans="1:1" ht="13" x14ac:dyDescent="0.15">
      <c r="A137" s="1" t="str">
        <f>"79770316704"</f>
        <v>79770316704</v>
      </c>
    </row>
    <row r="138" spans="1:1" ht="13" x14ac:dyDescent="0.15">
      <c r="A138" s="1" t="str">
        <f>"79134908845"</f>
        <v>79134908845</v>
      </c>
    </row>
    <row r="139" spans="1:1" ht="13" x14ac:dyDescent="0.15">
      <c r="A139" s="1" t="str">
        <f>"79080307884"</f>
        <v>79080307884</v>
      </c>
    </row>
    <row r="140" spans="1:1" ht="13" x14ac:dyDescent="0.15">
      <c r="A140" s="1" t="str">
        <f>"79135161010"</f>
        <v>79135161010</v>
      </c>
    </row>
    <row r="141" spans="1:1" ht="13" x14ac:dyDescent="0.15">
      <c r="A141" s="1" t="str">
        <f>"79069726695"</f>
        <v>79069726695</v>
      </c>
    </row>
    <row r="142" spans="1:1" ht="13" x14ac:dyDescent="0.15">
      <c r="A142" s="1" t="str">
        <f>"79603143562"</f>
        <v>79603143562</v>
      </c>
    </row>
    <row r="143" spans="1:1" ht="13" x14ac:dyDescent="0.15">
      <c r="A143" s="1" t="str">
        <f>"79685628671"</f>
        <v>79685628671</v>
      </c>
    </row>
    <row r="144" spans="1:1" ht="13" x14ac:dyDescent="0.15">
      <c r="A144" s="1" t="str">
        <f>"79951241727"</f>
        <v>79951241727</v>
      </c>
    </row>
    <row r="145" spans="1:1" ht="13" x14ac:dyDescent="0.15">
      <c r="A145" s="1" t="str">
        <f>"79135259382"</f>
        <v>79135259382</v>
      </c>
    </row>
    <row r="146" spans="1:1" ht="13" x14ac:dyDescent="0.15">
      <c r="A146" s="1" t="str">
        <f>"79131671528"</f>
        <v>79131671528</v>
      </c>
    </row>
    <row r="147" spans="1:1" ht="13" x14ac:dyDescent="0.15">
      <c r="A147" s="1" t="str">
        <f>"79059779708"</f>
        <v>79059779708</v>
      </c>
    </row>
    <row r="148" spans="1:1" ht="13" x14ac:dyDescent="0.15">
      <c r="A148" s="1" t="str">
        <f>"79029579208"</f>
        <v>79029579208</v>
      </c>
    </row>
    <row r="149" spans="1:1" ht="13" x14ac:dyDescent="0.15">
      <c r="A149" s="1" t="str">
        <f>"79134997269"</f>
        <v>79134997269</v>
      </c>
    </row>
    <row r="150" spans="1:1" ht="13" x14ac:dyDescent="0.15">
      <c r="A150" s="1" t="str">
        <f>"79029904584"</f>
        <v>79029904584</v>
      </c>
    </row>
    <row r="151" spans="1:1" ht="13" x14ac:dyDescent="0.15">
      <c r="A151" s="1" t="str">
        <f>"79064443847"</f>
        <v>79064443847</v>
      </c>
    </row>
    <row r="152" spans="1:1" ht="13" x14ac:dyDescent="0.15">
      <c r="A152" s="1" t="str">
        <f>"79954406160"</f>
        <v>79954406160</v>
      </c>
    </row>
    <row r="153" spans="1:1" ht="13" x14ac:dyDescent="0.15">
      <c r="A153" s="1" t="str">
        <f>"79659129991"</f>
        <v>79659129991</v>
      </c>
    </row>
    <row r="154" spans="1:1" ht="13" x14ac:dyDescent="0.15">
      <c r="A154" s="1" t="str">
        <f>"79688886587"</f>
        <v>79688886587</v>
      </c>
    </row>
    <row r="155" spans="1:1" ht="13" x14ac:dyDescent="0.15">
      <c r="A155" s="1" t="str">
        <f>"79965995960"</f>
        <v>79965995960</v>
      </c>
    </row>
    <row r="156" spans="1:1" ht="13" x14ac:dyDescent="0.15">
      <c r="A156" s="1" t="str">
        <f>"79881993513"</f>
        <v>79881993513</v>
      </c>
    </row>
    <row r="157" spans="1:1" ht="13" x14ac:dyDescent="0.15">
      <c r="A157" s="1" t="str">
        <f>"79809784486"</f>
        <v>79809784486</v>
      </c>
    </row>
    <row r="158" spans="1:1" ht="13" x14ac:dyDescent="0.15">
      <c r="A158" s="1" t="str">
        <f>"79881995573"</f>
        <v>79881995573</v>
      </c>
    </row>
    <row r="159" spans="1:1" ht="13" x14ac:dyDescent="0.15">
      <c r="A159" s="1" t="str">
        <f>"79631865073"</f>
        <v>79631865073</v>
      </c>
    </row>
    <row r="160" spans="1:1" ht="13" x14ac:dyDescent="0.15">
      <c r="A160" s="1" t="str">
        <f>"79952209610"</f>
        <v>79952209610</v>
      </c>
    </row>
    <row r="161" spans="1:1" ht="13" x14ac:dyDescent="0.15">
      <c r="A161" s="1" t="str">
        <f>"79851792121"</f>
        <v>79851792121</v>
      </c>
    </row>
    <row r="162" spans="1:1" ht="13" x14ac:dyDescent="0.15">
      <c r="A162" s="1" t="str">
        <f>"79135056973"</f>
        <v>79135056973</v>
      </c>
    </row>
    <row r="163" spans="1:1" ht="13" x14ac:dyDescent="0.15">
      <c r="A163" s="1" t="str">
        <f>"79918417927"</f>
        <v>79918417927</v>
      </c>
    </row>
    <row r="164" spans="1:1" ht="13" x14ac:dyDescent="0.15">
      <c r="A164" s="1" t="str">
        <f>"79232076715"</f>
        <v>79232076715</v>
      </c>
    </row>
    <row r="165" spans="1:1" ht="13" x14ac:dyDescent="0.15">
      <c r="A165" s="1" t="str">
        <f>"79134925556"</f>
        <v>79134925556</v>
      </c>
    </row>
    <row r="166" spans="1:1" ht="13" x14ac:dyDescent="0.15">
      <c r="A166" s="1" t="str">
        <f>"79181032029"</f>
        <v>79181032029</v>
      </c>
    </row>
    <row r="167" spans="1:1" ht="13" x14ac:dyDescent="0.15">
      <c r="A167" s="1" t="str">
        <f>"79326171739"</f>
        <v>79326171739</v>
      </c>
    </row>
    <row r="168" spans="1:1" ht="13" x14ac:dyDescent="0.15">
      <c r="A168" s="1" t="str">
        <f>"79398201206"</f>
        <v>79398201206</v>
      </c>
    </row>
    <row r="169" spans="1:1" ht="13" x14ac:dyDescent="0.15">
      <c r="A169" s="1" t="str">
        <f>"79915013393"</f>
        <v>79915013393</v>
      </c>
    </row>
    <row r="170" spans="1:1" ht="13" x14ac:dyDescent="0.15">
      <c r="A170" s="1" t="str">
        <f>"79135148880"</f>
        <v>79135148880</v>
      </c>
    </row>
    <row r="171" spans="1:1" ht="13" x14ac:dyDescent="0.15">
      <c r="A171" s="1" t="str">
        <f>"79187045299"</f>
        <v>79187045299</v>
      </c>
    </row>
    <row r="172" spans="1:1" ht="13" x14ac:dyDescent="0.15">
      <c r="A172" s="1" t="str">
        <f>"79069066786"</f>
        <v>79069066786</v>
      </c>
    </row>
    <row r="173" spans="1:1" ht="13" x14ac:dyDescent="0.15">
      <c r="A173" s="1" t="str">
        <f>"79800002906"</f>
        <v>79800002906</v>
      </c>
    </row>
    <row r="174" spans="1:1" ht="13" x14ac:dyDescent="0.15">
      <c r="A174" s="1" t="str">
        <f>"79953119984"</f>
        <v>79953119984</v>
      </c>
    </row>
    <row r="175" spans="1:1" ht="13" x14ac:dyDescent="0.15">
      <c r="A175" s="1" t="str">
        <f>"79604588509"</f>
        <v>79604588509</v>
      </c>
    </row>
    <row r="176" spans="1:1" ht="13" x14ac:dyDescent="0.15">
      <c r="A176" s="1" t="str">
        <f>"79152768284"</f>
        <v>79152768284</v>
      </c>
    </row>
    <row r="177" spans="1:1" ht="13" x14ac:dyDescent="0.15">
      <c r="A177" s="1" t="str">
        <f>"79953123308"</f>
        <v>79953123308</v>
      </c>
    </row>
    <row r="178" spans="1:1" ht="13" x14ac:dyDescent="0.15">
      <c r="A178" s="1" t="str">
        <f>"79130482619"</f>
        <v>79130482619</v>
      </c>
    </row>
    <row r="179" spans="1:1" ht="13" x14ac:dyDescent="0.15">
      <c r="A179" s="1" t="str">
        <f>"79098883766"</f>
        <v>79098883766</v>
      </c>
    </row>
    <row r="180" spans="1:1" ht="13" x14ac:dyDescent="0.15">
      <c r="A180" s="1" t="str">
        <f>"79069100038"</f>
        <v>79069100038</v>
      </c>
    </row>
    <row r="181" spans="1:1" ht="13" x14ac:dyDescent="0.15">
      <c r="A181" s="1" t="str">
        <f>"79039989371"</f>
        <v>79039989371</v>
      </c>
    </row>
    <row r="182" spans="1:1" ht="13" x14ac:dyDescent="0.15">
      <c r="A182" s="1" t="str">
        <f>"79050930846"</f>
        <v>79050930846</v>
      </c>
    </row>
    <row r="183" spans="1:1" ht="13" x14ac:dyDescent="0.15">
      <c r="A183" s="1" t="str">
        <f>"79135036265"</f>
        <v>79135036265</v>
      </c>
    </row>
    <row r="184" spans="1:1" ht="13" x14ac:dyDescent="0.15">
      <c r="A184" s="1" t="str">
        <f>"79025524457"</f>
        <v>79025524457</v>
      </c>
    </row>
    <row r="185" spans="1:1" ht="13" x14ac:dyDescent="0.15">
      <c r="A185" s="1" t="str">
        <f>"79131689626"</f>
        <v>79131689626</v>
      </c>
    </row>
    <row r="186" spans="1:1" ht="13" x14ac:dyDescent="0.15">
      <c r="A186" s="1" t="str">
        <f>"79230208548"</f>
        <v>79230208548</v>
      </c>
    </row>
    <row r="187" spans="1:1" ht="13" x14ac:dyDescent="0.15">
      <c r="A187" s="1" t="str">
        <f>"79676300949"</f>
        <v>79676300949</v>
      </c>
    </row>
    <row r="188" spans="1:1" ht="13" x14ac:dyDescent="0.15">
      <c r="A188" s="1" t="str">
        <f>"79131681534"</f>
        <v>79131681534</v>
      </c>
    </row>
    <row r="189" spans="1:1" ht="13" x14ac:dyDescent="0.15">
      <c r="A189" s="1" t="str">
        <f>"79025507219"</f>
        <v>79025507219</v>
      </c>
    </row>
    <row r="190" spans="1:1" ht="13" x14ac:dyDescent="0.15">
      <c r="A190" s="1" t="str">
        <f>"79233525292"</f>
        <v>79233525292</v>
      </c>
    </row>
    <row r="191" spans="1:1" ht="13" x14ac:dyDescent="0.15">
      <c r="A191" s="1" t="str">
        <f>"79080320006"</f>
        <v>79080320006</v>
      </c>
    </row>
    <row r="192" spans="1:1" ht="13" x14ac:dyDescent="0.15">
      <c r="A192" s="1" t="str">
        <f>"79645599959"</f>
        <v>79645599959</v>
      </c>
    </row>
    <row r="193" spans="1:1" ht="13" x14ac:dyDescent="0.15">
      <c r="A193" s="1" t="str">
        <f>"79509824162"</f>
        <v>79509824162</v>
      </c>
    </row>
    <row r="194" spans="1:1" ht="13" x14ac:dyDescent="0.15">
      <c r="A194" s="1" t="str">
        <f>"79059990888"</f>
        <v>79059990888</v>
      </c>
    </row>
    <row r="195" spans="1:1" ht="13" x14ac:dyDescent="0.15">
      <c r="A195" s="1" t="str">
        <f>"79080243308"</f>
        <v>79080243308</v>
      </c>
    </row>
    <row r="196" spans="1:1" ht="13" x14ac:dyDescent="0.15">
      <c r="A196" s="1" t="str">
        <f>"79069031037"</f>
        <v>79069031037</v>
      </c>
    </row>
    <row r="197" spans="1:1" ht="13" x14ac:dyDescent="0.15">
      <c r="A197" s="1" t="str">
        <f>"79631801787"</f>
        <v>79631801787</v>
      </c>
    </row>
    <row r="198" spans="1:1" ht="13" x14ac:dyDescent="0.15">
      <c r="A198" s="1" t="str">
        <f>"79633519275"</f>
        <v>79633519275</v>
      </c>
    </row>
    <row r="199" spans="1:1" ht="13" x14ac:dyDescent="0.15">
      <c r="A199" s="1" t="str">
        <f>"79326667111"</f>
        <v>79326667111</v>
      </c>
    </row>
    <row r="200" spans="1:1" ht="13" x14ac:dyDescent="0.15">
      <c r="A200" s="1" t="str">
        <f>"79994707960"</f>
        <v>79994707960</v>
      </c>
    </row>
    <row r="201" spans="1:1" ht="13" x14ac:dyDescent="0.15">
      <c r="A201" s="1" t="str">
        <f>"79025511111"</f>
        <v>79025511111</v>
      </c>
    </row>
    <row r="202" spans="1:1" ht="13" x14ac:dyDescent="0.15">
      <c r="A202" s="1" t="str">
        <f>"79509728199"</f>
        <v>79509728199</v>
      </c>
    </row>
    <row r="203" spans="1:1" ht="13" x14ac:dyDescent="0.15">
      <c r="A203" s="1" t="str">
        <f>"79016760829"</f>
        <v>79016760829</v>
      </c>
    </row>
    <row r="204" spans="1:1" ht="13" x14ac:dyDescent="0.15">
      <c r="A204" s="1" t="str">
        <f>"79135040735"</f>
        <v>79135040735</v>
      </c>
    </row>
    <row r="205" spans="1:1" ht="13" x14ac:dyDescent="0.15">
      <c r="A205" s="1" t="str">
        <f>"79134981041"</f>
        <v>79134981041</v>
      </c>
    </row>
    <row r="206" spans="1:1" ht="13" x14ac:dyDescent="0.15">
      <c r="A206" s="1" t="str">
        <f>"79135006324"</f>
        <v>79135006324</v>
      </c>
    </row>
    <row r="207" spans="1:1" ht="13" x14ac:dyDescent="0.15">
      <c r="A207" s="1" t="str">
        <f>"79135131231"</f>
        <v>79135131231</v>
      </c>
    </row>
    <row r="208" spans="1:1" ht="13" x14ac:dyDescent="0.15">
      <c r="A208" s="1" t="str">
        <f>"79135300741"</f>
        <v>79135300741</v>
      </c>
    </row>
    <row r="209" spans="1:1" ht="13" x14ac:dyDescent="0.15">
      <c r="A209" s="1" t="str">
        <f>"79826758704"</f>
        <v>79826758704</v>
      </c>
    </row>
    <row r="210" spans="1:1" ht="13" x14ac:dyDescent="0.15">
      <c r="A210" s="1" t="str">
        <f>"79135044017"</f>
        <v>79135044017</v>
      </c>
    </row>
    <row r="211" spans="1:1" ht="13" x14ac:dyDescent="0.15">
      <c r="A211" s="1" t="str">
        <f>"79501388130"</f>
        <v>79501388130</v>
      </c>
    </row>
    <row r="212" spans="1:1" ht="13" x14ac:dyDescent="0.15">
      <c r="A212" s="1" t="str">
        <f>"79644059806"</f>
        <v>79644059806</v>
      </c>
    </row>
    <row r="213" spans="1:1" ht="13" x14ac:dyDescent="0.15">
      <c r="A213" s="1" t="str">
        <f>"79087452076"</f>
        <v>79087452076</v>
      </c>
    </row>
    <row r="214" spans="1:1" ht="13" x14ac:dyDescent="0.15">
      <c r="A214" s="1" t="str">
        <f>"79831482991"</f>
        <v>79831482991</v>
      </c>
    </row>
    <row r="215" spans="1:1" ht="13" x14ac:dyDescent="0.15">
      <c r="A215" s="1" t="str">
        <f>"79039292527"</f>
        <v>79039292527</v>
      </c>
    </row>
    <row r="216" spans="1:1" ht="13" x14ac:dyDescent="0.15">
      <c r="A216" s="1" t="str">
        <f>"79175703969"</f>
        <v>79175703969</v>
      </c>
    </row>
    <row r="217" spans="1:1" ht="13" x14ac:dyDescent="0.15">
      <c r="A217" s="1" t="str">
        <f>"79209811100"</f>
        <v>79209811100</v>
      </c>
    </row>
    <row r="218" spans="1:1" ht="13" x14ac:dyDescent="0.15">
      <c r="A218" s="1" t="str">
        <f>"79050918555"</f>
        <v>79050918555</v>
      </c>
    </row>
    <row r="219" spans="1:1" ht="13" x14ac:dyDescent="0.15">
      <c r="A219" s="1" t="str">
        <f>"79920021958"</f>
        <v>79920021958</v>
      </c>
    </row>
    <row r="220" spans="1:1" ht="13" x14ac:dyDescent="0.15">
      <c r="A220" s="1" t="str">
        <f>"79012467331"</f>
        <v>79012467331</v>
      </c>
    </row>
    <row r="221" spans="1:1" ht="13" x14ac:dyDescent="0.15">
      <c r="A221" s="1" t="str">
        <f>"79620782759"</f>
        <v>79620782759</v>
      </c>
    </row>
    <row r="222" spans="1:1" ht="13" x14ac:dyDescent="0.15">
      <c r="A222" s="1" t="str">
        <f>"79954430833"</f>
        <v>79954430833</v>
      </c>
    </row>
    <row r="223" spans="1:1" ht="13" x14ac:dyDescent="0.15">
      <c r="A223" s="1" t="str">
        <f>"79361093428"</f>
        <v>79361093428</v>
      </c>
    </row>
    <row r="224" spans="1:1" ht="13" x14ac:dyDescent="0.15">
      <c r="A224" s="1" t="str">
        <f>"79667384508"</f>
        <v>79667384508</v>
      </c>
    </row>
    <row r="225" spans="1:1" ht="13" x14ac:dyDescent="0.15">
      <c r="A225" s="1" t="str">
        <f>"79303181773"</f>
        <v>79303181773</v>
      </c>
    </row>
    <row r="226" spans="1:1" ht="13" x14ac:dyDescent="0.15">
      <c r="A226" s="1" t="str">
        <f>"79831937982"</f>
        <v>79831937982</v>
      </c>
    </row>
    <row r="227" spans="1:1" ht="13" x14ac:dyDescent="0.15">
      <c r="A227" s="1" t="str">
        <f>"79586097953"</f>
        <v>79586097953</v>
      </c>
    </row>
    <row r="228" spans="1:1" ht="13" x14ac:dyDescent="0.15">
      <c r="A228" s="1" t="str">
        <f>"79654715598"</f>
        <v>79654715598</v>
      </c>
    </row>
    <row r="229" spans="1:1" ht="13" x14ac:dyDescent="0.15">
      <c r="A229" s="1" t="str">
        <f>"79108258944"</f>
        <v>79108258944</v>
      </c>
    </row>
    <row r="230" spans="1:1" ht="13" x14ac:dyDescent="0.15">
      <c r="A230" s="1" t="str">
        <f>"79080342525"</f>
        <v>79080342525</v>
      </c>
    </row>
    <row r="231" spans="1:1" ht="13" x14ac:dyDescent="0.15">
      <c r="A231" s="1" t="str">
        <f>"79029494447"</f>
        <v>79029494447</v>
      </c>
    </row>
    <row r="232" spans="1:1" ht="13" x14ac:dyDescent="0.15">
      <c r="A232" s="1" t="str">
        <f>"79090489796"</f>
        <v>79090489796</v>
      </c>
    </row>
    <row r="233" spans="1:1" ht="13" x14ac:dyDescent="0.15">
      <c r="A233" s="1" t="str">
        <f>"79099211560"</f>
        <v>79099211560</v>
      </c>
    </row>
    <row r="234" spans="1:1" ht="13" x14ac:dyDescent="0.15">
      <c r="A234" s="1" t="str">
        <f>"79241325223"</f>
        <v>79241325223</v>
      </c>
    </row>
    <row r="235" spans="1:1" ht="13" x14ac:dyDescent="0.15">
      <c r="A235" s="1" t="str">
        <f>"79654715591"</f>
        <v>79654715591</v>
      </c>
    </row>
    <row r="236" spans="1:1" ht="13" x14ac:dyDescent="0.15">
      <c r="A236" s="1" t="str">
        <f>"79039286212"</f>
        <v>79039286212</v>
      </c>
    </row>
    <row r="237" spans="1:1" ht="13" x14ac:dyDescent="0.15">
      <c r="A237" s="1" t="str">
        <f>"79134479123"</f>
        <v>79134479123</v>
      </c>
    </row>
    <row r="238" spans="1:1" ht="13" x14ac:dyDescent="0.15">
      <c r="A238" s="1" t="str">
        <f>"79048994449"</f>
        <v>79048994449</v>
      </c>
    </row>
    <row r="239" spans="1:1" ht="13" x14ac:dyDescent="0.15">
      <c r="A239" s="1" t="str">
        <f>"79958936564"</f>
        <v>79958936564</v>
      </c>
    </row>
    <row r="240" spans="1:1" ht="13" x14ac:dyDescent="0.15">
      <c r="A240" s="1" t="str">
        <f>"79610778933"</f>
        <v>79610778933</v>
      </c>
    </row>
    <row r="241" spans="1:1" ht="13" x14ac:dyDescent="0.15">
      <c r="A241" s="1" t="str">
        <f>"79131660434"</f>
        <v>79131660434</v>
      </c>
    </row>
    <row r="242" spans="1:1" ht="13" x14ac:dyDescent="0.15">
      <c r="A242" s="1" t="str">
        <f>"79131681082"</f>
        <v>79131681082</v>
      </c>
    </row>
    <row r="243" spans="1:1" ht="13" x14ac:dyDescent="0.15">
      <c r="A243" s="1" t="str">
        <f>"79918519245"</f>
        <v>79918519245</v>
      </c>
    </row>
    <row r="244" spans="1:1" ht="13" x14ac:dyDescent="0.15">
      <c r="A244" s="1" t="str">
        <f>"79039296902"</f>
        <v>79039296902</v>
      </c>
    </row>
    <row r="245" spans="1:1" ht="13" x14ac:dyDescent="0.15">
      <c r="A245" s="1" t="str">
        <f>"79130322185"</f>
        <v>79130322185</v>
      </c>
    </row>
    <row r="246" spans="1:1" ht="13" x14ac:dyDescent="0.15">
      <c r="A246" s="1" t="str">
        <f>"79625268913"</f>
        <v>79625268913</v>
      </c>
    </row>
    <row r="247" spans="1:1" ht="13" x14ac:dyDescent="0.15">
      <c r="A247" s="1" t="str">
        <f>"79056440008"</f>
        <v>79056440008</v>
      </c>
    </row>
    <row r="248" spans="1:1" ht="13" x14ac:dyDescent="0.15">
      <c r="A248" s="1" t="str">
        <f>"79832994897"</f>
        <v>79832994897</v>
      </c>
    </row>
    <row r="249" spans="1:1" ht="13" x14ac:dyDescent="0.15">
      <c r="A249" s="1" t="str">
        <f>"79135059048"</f>
        <v>79135059048</v>
      </c>
    </row>
    <row r="250" spans="1:1" ht="13" x14ac:dyDescent="0.15">
      <c r="A250" s="1" t="str">
        <f>"79232061400"</f>
        <v>79232061400</v>
      </c>
    </row>
    <row r="251" spans="1:1" ht="13" x14ac:dyDescent="0.15">
      <c r="A251" s="1" t="str">
        <f>"79274879796"</f>
        <v>79274879796</v>
      </c>
    </row>
    <row r="252" spans="1:1" ht="13" x14ac:dyDescent="0.15">
      <c r="A252" s="1" t="str">
        <f>"79378917234"</f>
        <v>79378917234</v>
      </c>
    </row>
    <row r="253" spans="1:1" ht="13" x14ac:dyDescent="0.15">
      <c r="A253" s="1" t="str">
        <f>"79509687436"</f>
        <v>79509687436</v>
      </c>
    </row>
    <row r="254" spans="1:1" ht="13" x14ac:dyDescent="0.15">
      <c r="A254" s="1" t="str">
        <f>"79260243455"</f>
        <v>79260243455</v>
      </c>
    </row>
    <row r="255" spans="1:1" ht="13" x14ac:dyDescent="0.15">
      <c r="A255" s="1" t="str">
        <f>"79101132129"</f>
        <v>79101132129</v>
      </c>
    </row>
    <row r="256" spans="1:1" ht="13" x14ac:dyDescent="0.15">
      <c r="A256" s="1" t="str">
        <f>"79029616897"</f>
        <v>79029616897</v>
      </c>
    </row>
    <row r="257" spans="1:1" ht="13" x14ac:dyDescent="0.15">
      <c r="A257" s="1" t="str">
        <f>"79016470582"</f>
        <v>79016470582</v>
      </c>
    </row>
    <row r="258" spans="1:1" ht="13" x14ac:dyDescent="0.15">
      <c r="A258" s="1" t="str">
        <f>"79069009131"</f>
        <v>79069009131</v>
      </c>
    </row>
    <row r="259" spans="1:1" ht="13" x14ac:dyDescent="0.15">
      <c r="A259" s="1" t="str">
        <f>"79135080136"</f>
        <v>79135080136</v>
      </c>
    </row>
    <row r="260" spans="1:1" ht="13" x14ac:dyDescent="0.15">
      <c r="A260" s="1" t="str">
        <f>"79665552121"</f>
        <v>79665552121</v>
      </c>
    </row>
    <row r="261" spans="1:1" ht="13" x14ac:dyDescent="0.15">
      <c r="A261" s="1" t="str">
        <f>"79852047771"</f>
        <v>79852047771</v>
      </c>
    </row>
    <row r="262" spans="1:1" ht="13" x14ac:dyDescent="0.15">
      <c r="A262" s="1" t="str">
        <f>"79649550064"</f>
        <v>79649550064</v>
      </c>
    </row>
    <row r="263" spans="1:1" ht="13" x14ac:dyDescent="0.15">
      <c r="A263" s="1" t="str">
        <f>"79918151549"</f>
        <v>79918151549</v>
      </c>
    </row>
    <row r="264" spans="1:1" ht="13" x14ac:dyDescent="0.15">
      <c r="A264" s="1" t="str">
        <f>"79211693401"</f>
        <v>79211693401</v>
      </c>
    </row>
    <row r="265" spans="1:1" ht="13" x14ac:dyDescent="0.15">
      <c r="A265" s="1" t="str">
        <f>"79615977377"</f>
        <v>79615977377</v>
      </c>
    </row>
    <row r="266" spans="1:1" ht="13" x14ac:dyDescent="0.15">
      <c r="A266" s="1" t="str">
        <f>"79678297592"</f>
        <v>79678297592</v>
      </c>
    </row>
    <row r="267" spans="1:1" ht="13" x14ac:dyDescent="0.15">
      <c r="A267" s="1" t="str">
        <f>"79069165955"</f>
        <v>79069165955</v>
      </c>
    </row>
    <row r="268" spans="1:1" ht="13" x14ac:dyDescent="0.15">
      <c r="A268" s="1" t="str">
        <f>"79892117312"</f>
        <v>79892117312</v>
      </c>
    </row>
    <row r="269" spans="1:1" ht="13" x14ac:dyDescent="0.15">
      <c r="A269" s="1" t="str">
        <f>"79135086642"</f>
        <v>79135086642</v>
      </c>
    </row>
    <row r="270" spans="1:1" ht="13" x14ac:dyDescent="0.15">
      <c r="A270" s="1" t="str">
        <f>"79942222092"</f>
        <v>79942222092</v>
      </c>
    </row>
    <row r="271" spans="1:1" ht="13" x14ac:dyDescent="0.15">
      <c r="A271" s="1" t="str">
        <f>"79029150110"</f>
        <v>79029150110</v>
      </c>
    </row>
    <row r="272" spans="1:1" ht="13" x14ac:dyDescent="0.15">
      <c r="A272" s="1" t="str">
        <f>"79159541531"</f>
        <v>79159541531</v>
      </c>
    </row>
    <row r="273" spans="1:1" ht="13" x14ac:dyDescent="0.15">
      <c r="A273" s="1" t="str">
        <f>"79648111734"</f>
        <v>79648111734</v>
      </c>
    </row>
    <row r="274" spans="1:1" ht="13" x14ac:dyDescent="0.15">
      <c r="A274" s="1" t="str">
        <f>"79025515055"</f>
        <v>79025515055</v>
      </c>
    </row>
    <row r="275" spans="1:1" ht="13" x14ac:dyDescent="0.15">
      <c r="A275" s="1" t="str">
        <f>"79232229022"</f>
        <v>79232229022</v>
      </c>
    </row>
    <row r="276" spans="1:1" ht="13" x14ac:dyDescent="0.15">
      <c r="A276" s="1" t="str">
        <f>"79009290509"</f>
        <v>79009290509</v>
      </c>
    </row>
    <row r="277" spans="1:1" ht="13" x14ac:dyDescent="0.15">
      <c r="A277" s="1" t="str">
        <f>"79242730084"</f>
        <v>79242730084</v>
      </c>
    </row>
    <row r="278" spans="1:1" ht="13" x14ac:dyDescent="0.15">
      <c r="A278" s="1" t="str">
        <f>"79061901445"</f>
        <v>79061901445</v>
      </c>
    </row>
    <row r="279" spans="1:1" ht="13" x14ac:dyDescent="0.15">
      <c r="A279" s="1" t="str">
        <f>"79025504249"</f>
        <v>79025504249</v>
      </c>
    </row>
    <row r="280" spans="1:1" ht="13" x14ac:dyDescent="0.15">
      <c r="A280" s="1" t="str">
        <f>"79059988061"</f>
        <v>79059988061</v>
      </c>
    </row>
    <row r="281" spans="1:1" ht="13" x14ac:dyDescent="0.15">
      <c r="A281" s="1" t="str">
        <f>"79965427277"</f>
        <v>79965427277</v>
      </c>
    </row>
    <row r="282" spans="1:1" ht="13" x14ac:dyDescent="0.15">
      <c r="A282" s="1" t="str">
        <f>"79638887009"</f>
        <v>79638887009</v>
      </c>
    </row>
    <row r="283" spans="1:1" ht="13" x14ac:dyDescent="0.15">
      <c r="A283" s="1" t="str">
        <f>"79134993139"</f>
        <v>79134993139</v>
      </c>
    </row>
    <row r="284" spans="1:1" ht="13" x14ac:dyDescent="0.15">
      <c r="A284" s="1" t="str">
        <f>"79623680080"</f>
        <v>79623680080</v>
      </c>
    </row>
    <row r="285" spans="1:1" ht="13" x14ac:dyDescent="0.15">
      <c r="A285" s="1" t="str">
        <f>"79287910841"</f>
        <v>79287910841</v>
      </c>
    </row>
    <row r="286" spans="1:1" ht="13" x14ac:dyDescent="0.15">
      <c r="A286" s="1" t="str">
        <f>"79770328581"</f>
        <v>79770328581</v>
      </c>
    </row>
    <row r="287" spans="1:1" ht="13" x14ac:dyDescent="0.15">
      <c r="A287" s="1" t="str">
        <f>"79130347078"</f>
        <v>79130347078</v>
      </c>
    </row>
    <row r="288" spans="1:1" ht="13" x14ac:dyDescent="0.15">
      <c r="A288" s="1" t="str">
        <f>"79770327624"</f>
        <v>79770327624</v>
      </c>
    </row>
    <row r="289" spans="1:1" ht="13" x14ac:dyDescent="0.15">
      <c r="A289" s="1" t="str">
        <f>"79916773423"</f>
        <v>79916773423</v>
      </c>
    </row>
    <row r="290" spans="1:1" ht="13" x14ac:dyDescent="0.15">
      <c r="A290" s="1" t="str">
        <f>"79135047374"</f>
        <v>79135047374</v>
      </c>
    </row>
    <row r="291" spans="1:1" ht="13" x14ac:dyDescent="0.15">
      <c r="A291" s="1" t="str">
        <f>"79099816483"</f>
        <v>79099816483</v>
      </c>
    </row>
    <row r="292" spans="1:1" ht="13" x14ac:dyDescent="0.15">
      <c r="A292" s="1" t="str">
        <f>"79832077074"</f>
        <v>79832077074</v>
      </c>
    </row>
    <row r="293" spans="1:1" ht="13" x14ac:dyDescent="0.15">
      <c r="A293" s="1" t="str">
        <f>"79029488633"</f>
        <v>79029488633</v>
      </c>
    </row>
    <row r="294" spans="1:1" ht="13" x14ac:dyDescent="0.15">
      <c r="A294" s="1" t="str">
        <f>"79135265631"</f>
        <v>79135265631</v>
      </c>
    </row>
    <row r="295" spans="1:1" ht="13" x14ac:dyDescent="0.15">
      <c r="A295" s="1" t="str">
        <f>"79953129944"</f>
        <v>79953129944</v>
      </c>
    </row>
    <row r="296" spans="1:1" ht="13" x14ac:dyDescent="0.15">
      <c r="A296" s="1" t="str">
        <f>"79885857223"</f>
        <v>79885857223</v>
      </c>
    </row>
    <row r="297" spans="1:1" ht="13" x14ac:dyDescent="0.15">
      <c r="A297" s="1" t="str">
        <f>"79398846363"</f>
        <v>79398846363</v>
      </c>
    </row>
    <row r="298" spans="1:1" ht="13" x14ac:dyDescent="0.15">
      <c r="A298" s="1" t="str">
        <f>"79915433953"</f>
        <v>79915433953</v>
      </c>
    </row>
    <row r="299" spans="1:1" ht="13" x14ac:dyDescent="0.15">
      <c r="A299" s="1" t="str">
        <f>"79398846262"</f>
        <v>79398846262</v>
      </c>
    </row>
    <row r="300" spans="1:1" ht="13" x14ac:dyDescent="0.15">
      <c r="A300" s="1" t="str">
        <f>"79104888776"</f>
        <v>79104888776</v>
      </c>
    </row>
    <row r="301" spans="1:1" ht="13" x14ac:dyDescent="0.15">
      <c r="A301" s="1" t="str">
        <f>"79199658446"</f>
        <v>79199658446</v>
      </c>
    </row>
    <row r="302" spans="1:1" ht="13" x14ac:dyDescent="0.15">
      <c r="A302" s="1" t="str">
        <f>"79642858189"</f>
        <v>79642858189</v>
      </c>
    </row>
    <row r="303" spans="1:1" ht="13" x14ac:dyDescent="0.15">
      <c r="A303" s="1" t="str">
        <f>"79857471181"</f>
        <v>79857471181</v>
      </c>
    </row>
    <row r="304" spans="1:1" ht="13" x14ac:dyDescent="0.15">
      <c r="A304" s="1" t="str">
        <f>"79770344918"</f>
        <v>79770344918</v>
      </c>
    </row>
    <row r="305" spans="1:1" ht="13" x14ac:dyDescent="0.15">
      <c r="A305" s="1" t="str">
        <f>"79933415996"</f>
        <v>79933415996</v>
      </c>
    </row>
    <row r="306" spans="1:1" ht="13" x14ac:dyDescent="0.15">
      <c r="A306" s="1" t="str">
        <f>"79132050728"</f>
        <v>79132050728</v>
      </c>
    </row>
    <row r="307" spans="1:1" ht="13" x14ac:dyDescent="0.15">
      <c r="A307" s="1" t="str">
        <f>"79214706317"</f>
        <v>79214706317</v>
      </c>
    </row>
    <row r="308" spans="1:1" ht="13" x14ac:dyDescent="0.15">
      <c r="A308" s="1" t="str">
        <f>"79620888530"</f>
        <v>79620888530</v>
      </c>
    </row>
    <row r="309" spans="1:1" ht="13" x14ac:dyDescent="0.15">
      <c r="A309" s="1" t="str">
        <f>"79697232541"</f>
        <v>79697232541</v>
      </c>
    </row>
    <row r="310" spans="1:1" ht="13" x14ac:dyDescent="0.15">
      <c r="A310" s="1" t="str">
        <f>"79069002211"</f>
        <v>79069002211</v>
      </c>
    </row>
    <row r="311" spans="1:1" ht="13" x14ac:dyDescent="0.15">
      <c r="A311" s="1" t="str">
        <f>"79134954537"</f>
        <v>79134954537</v>
      </c>
    </row>
    <row r="312" spans="1:1" ht="13" x14ac:dyDescent="0.15">
      <c r="A312" s="1" t="str">
        <f>"79094791470"</f>
        <v>79094791470</v>
      </c>
    </row>
    <row r="313" spans="1:1" ht="13" x14ac:dyDescent="0.15">
      <c r="A313" s="1" t="str">
        <f>"79511295700"</f>
        <v>79511295700</v>
      </c>
    </row>
    <row r="314" spans="1:1" ht="13" x14ac:dyDescent="0.15">
      <c r="A314" s="1" t="str">
        <f>"79139937201"</f>
        <v>79139937201</v>
      </c>
    </row>
    <row r="315" spans="1:1" ht="13" x14ac:dyDescent="0.15">
      <c r="A315" s="1" t="str">
        <f>"79770320241"</f>
        <v>79770320241</v>
      </c>
    </row>
    <row r="316" spans="1:1" ht="13" x14ac:dyDescent="0.15">
      <c r="A316" s="1" t="str">
        <f>"79029738472"</f>
        <v>79029738472</v>
      </c>
    </row>
    <row r="317" spans="1:1" ht="13" x14ac:dyDescent="0.15">
      <c r="A317" s="1" t="str">
        <f>"79080246027"</f>
        <v>79080246027</v>
      </c>
    </row>
    <row r="318" spans="1:1" ht="13" x14ac:dyDescent="0.15">
      <c r="A318" s="1" t="str">
        <f>"79080315285"</f>
        <v>79080315285</v>
      </c>
    </row>
    <row r="319" spans="1:1" ht="13" x14ac:dyDescent="0.15">
      <c r="A319" s="1" t="str">
        <f>"79918434668"</f>
        <v>79918434668</v>
      </c>
    </row>
    <row r="320" spans="1:1" ht="13" x14ac:dyDescent="0.15">
      <c r="A320" s="1" t="str">
        <f>"79203550669"</f>
        <v>79203550669</v>
      </c>
    </row>
    <row r="321" spans="1:1" ht="13" x14ac:dyDescent="0.15">
      <c r="A321" s="1" t="str">
        <f>"79130538020"</f>
        <v>79130538020</v>
      </c>
    </row>
    <row r="322" spans="1:1" ht="13" x14ac:dyDescent="0.15">
      <c r="A322" s="1" t="str">
        <f>"79911060528"</f>
        <v>79911060528</v>
      </c>
    </row>
    <row r="323" spans="1:1" ht="13" x14ac:dyDescent="0.15">
      <c r="A323" s="1" t="str">
        <f>"79134916483"</f>
        <v>79134916483</v>
      </c>
    </row>
    <row r="324" spans="1:1" ht="13" x14ac:dyDescent="0.15">
      <c r="A324" s="1" t="str">
        <f>"79104163737"</f>
        <v>79104163737</v>
      </c>
    </row>
    <row r="325" spans="1:1" ht="13" x14ac:dyDescent="0.15">
      <c r="A325" s="1" t="str">
        <f>"79124389276"</f>
        <v>79124389276</v>
      </c>
    </row>
    <row r="326" spans="1:1" ht="13" x14ac:dyDescent="0.15">
      <c r="A326" s="1" t="str">
        <f>"79135043415"</f>
        <v>79135043415</v>
      </c>
    </row>
    <row r="327" spans="1:1" ht="13" x14ac:dyDescent="0.15">
      <c r="A327" s="1" t="str">
        <f>"79898962802"</f>
        <v>79898962802</v>
      </c>
    </row>
    <row r="328" spans="1:1" ht="13" x14ac:dyDescent="0.15">
      <c r="A328" s="1" t="str">
        <f>"79134911960"</f>
        <v>79134911960</v>
      </c>
    </row>
    <row r="329" spans="1:1" ht="13" x14ac:dyDescent="0.15">
      <c r="A329" s="1" t="str">
        <f>"79888760217"</f>
        <v>79888760217</v>
      </c>
    </row>
    <row r="330" spans="1:1" ht="13" x14ac:dyDescent="0.15">
      <c r="A330" s="1" t="str">
        <f>"79605730015"</f>
        <v>79605730015</v>
      </c>
    </row>
    <row r="331" spans="1:1" ht="13" x14ac:dyDescent="0.15">
      <c r="A331" s="1" t="str">
        <f>"79836113996"</f>
        <v>79836113996</v>
      </c>
    </row>
    <row r="332" spans="1:1" ht="13" x14ac:dyDescent="0.15">
      <c r="A332" s="1" t="str">
        <f>"79297774495"</f>
        <v>79297774495</v>
      </c>
    </row>
    <row r="333" spans="1:1" ht="13" x14ac:dyDescent="0.15">
      <c r="A333" s="1" t="str">
        <f>"79613758888"</f>
        <v>79613758888</v>
      </c>
    </row>
    <row r="334" spans="1:1" ht="13" x14ac:dyDescent="0.15">
      <c r="A334" s="1" t="str">
        <f>"79232067004"</f>
        <v>79232067004</v>
      </c>
    </row>
    <row r="335" spans="1:1" ht="13" x14ac:dyDescent="0.15">
      <c r="A335" s="1" t="str">
        <f>"79617447555"</f>
        <v>79617447555</v>
      </c>
    </row>
    <row r="336" spans="1:1" ht="13" x14ac:dyDescent="0.15">
      <c r="A336" s="1" t="str">
        <f>"79029496727"</f>
        <v>79029496727</v>
      </c>
    </row>
    <row r="337" spans="1:1" ht="13" x14ac:dyDescent="0.15">
      <c r="A337" s="1" t="str">
        <f>"79624041395"</f>
        <v>79624041395</v>
      </c>
    </row>
    <row r="338" spans="1:1" ht="13" x14ac:dyDescent="0.15">
      <c r="A338" s="1" t="str">
        <f>"79644154910"</f>
        <v>79644154910</v>
      </c>
    </row>
    <row r="339" spans="1:1" ht="13" x14ac:dyDescent="0.15">
      <c r="A339" s="1" t="str">
        <f>"79910516053"</f>
        <v>79910516053</v>
      </c>
    </row>
    <row r="340" spans="1:1" ht="13" x14ac:dyDescent="0.15">
      <c r="A340" s="1" t="str">
        <f>"79135066958"</f>
        <v>79135066958</v>
      </c>
    </row>
    <row r="341" spans="1:1" ht="13" x14ac:dyDescent="0.15">
      <c r="A341" s="1" t="str">
        <f>"79134959614"</f>
        <v>79134959614</v>
      </c>
    </row>
    <row r="342" spans="1:1" ht="13" x14ac:dyDescent="0.15">
      <c r="A342" s="1" t="str">
        <f>"79232040390"</f>
        <v>79232040390</v>
      </c>
    </row>
    <row r="343" spans="1:1" ht="13" x14ac:dyDescent="0.15">
      <c r="A343" s="1" t="str">
        <f>"79131673272"</f>
        <v>79131673272</v>
      </c>
    </row>
    <row r="344" spans="1:1" ht="13" x14ac:dyDescent="0.15">
      <c r="A344" s="1" t="str">
        <f>"79069002999"</f>
        <v>79069002999</v>
      </c>
    </row>
    <row r="345" spans="1:1" ht="13" x14ac:dyDescent="0.15">
      <c r="A345" s="1" t="str">
        <f>"79913957726"</f>
        <v>79913957726</v>
      </c>
    </row>
    <row r="346" spans="1:1" ht="13" x14ac:dyDescent="0.15">
      <c r="A346" s="1" t="str">
        <f>"79831626779"</f>
        <v>79831626779</v>
      </c>
    </row>
    <row r="347" spans="1:1" ht="13" x14ac:dyDescent="0.15">
      <c r="A347" s="1" t="str">
        <f>"79134982699"</f>
        <v>79134982699</v>
      </c>
    </row>
    <row r="348" spans="1:1" ht="13" x14ac:dyDescent="0.15">
      <c r="A348" s="1" t="str">
        <f>"79134948630"</f>
        <v>79134948630</v>
      </c>
    </row>
    <row r="349" spans="1:1" ht="13" x14ac:dyDescent="0.15">
      <c r="A349" s="1" t="str">
        <f>"79174862711"</f>
        <v>79174862711</v>
      </c>
    </row>
    <row r="350" spans="1:1" ht="13" x14ac:dyDescent="0.15">
      <c r="A350" s="1" t="str">
        <f>"79832688590"</f>
        <v>79832688590</v>
      </c>
    </row>
    <row r="351" spans="1:1" ht="13" x14ac:dyDescent="0.15">
      <c r="A351" s="1" t="str">
        <f>"79962931935"</f>
        <v>79962931935</v>
      </c>
    </row>
    <row r="352" spans="1:1" ht="13" x14ac:dyDescent="0.15">
      <c r="A352" s="1" t="str">
        <f>"79222451313"</f>
        <v>79222451313</v>
      </c>
    </row>
    <row r="353" spans="1:1" ht="13" x14ac:dyDescent="0.15">
      <c r="A353" s="1" t="str">
        <f>"79059748052"</f>
        <v>79059748052</v>
      </c>
    </row>
    <row r="354" spans="1:1" ht="13" x14ac:dyDescent="0.15">
      <c r="A354" s="1" t="str">
        <f>"79955301013"</f>
        <v>79955301013</v>
      </c>
    </row>
    <row r="355" spans="1:1" ht="13" x14ac:dyDescent="0.15">
      <c r="A355" s="1" t="str">
        <f>"79232555044"</f>
        <v>79232555044</v>
      </c>
    </row>
    <row r="356" spans="1:1" ht="13" x14ac:dyDescent="0.15">
      <c r="A356" s="1" t="str">
        <f>"79265484755"</f>
        <v>79265484755</v>
      </c>
    </row>
    <row r="357" spans="1:1" ht="13" x14ac:dyDescent="0.15">
      <c r="A357" s="1" t="str">
        <f>"79059988359"</f>
        <v>79059988359</v>
      </c>
    </row>
    <row r="358" spans="1:1" ht="13" x14ac:dyDescent="0.15">
      <c r="A358" s="1" t="str">
        <f>"79919037798"</f>
        <v>79919037798</v>
      </c>
    </row>
    <row r="359" spans="1:1" ht="13" x14ac:dyDescent="0.15">
      <c r="A359" s="1" t="str">
        <f>"79069134402"</f>
        <v>79069134402</v>
      </c>
    </row>
    <row r="360" spans="1:1" ht="13" x14ac:dyDescent="0.15">
      <c r="A360" s="1" t="str">
        <f>"79649187034"</f>
        <v>79649187034</v>
      </c>
    </row>
    <row r="361" spans="1:1" ht="13" x14ac:dyDescent="0.15">
      <c r="A361" s="1" t="str">
        <f>"79134947388"</f>
        <v>79134947388</v>
      </c>
    </row>
    <row r="362" spans="1:1" ht="13" x14ac:dyDescent="0.15">
      <c r="A362" s="1" t="str">
        <f>"79029157100"</f>
        <v>79029157100</v>
      </c>
    </row>
    <row r="363" spans="1:1" ht="13" x14ac:dyDescent="0.15">
      <c r="A363" s="1" t="str">
        <f>"79831676559"</f>
        <v>79831676559</v>
      </c>
    </row>
    <row r="364" spans="1:1" ht="13" x14ac:dyDescent="0.15">
      <c r="A364" s="1" t="str">
        <f>"79025508802"</f>
        <v>79025508802</v>
      </c>
    </row>
    <row r="365" spans="1:1" ht="13" x14ac:dyDescent="0.15">
      <c r="A365" s="1" t="str">
        <f>"79951731647"</f>
        <v>79951731647</v>
      </c>
    </row>
    <row r="366" spans="1:1" ht="13" x14ac:dyDescent="0.15">
      <c r="A366" s="1" t="str">
        <f>"79080312168"</f>
        <v>79080312168</v>
      </c>
    </row>
    <row r="367" spans="1:1" ht="13" x14ac:dyDescent="0.15">
      <c r="A367" s="1" t="str">
        <f>"79039288751"</f>
        <v>79039288751</v>
      </c>
    </row>
    <row r="368" spans="1:1" ht="13" x14ac:dyDescent="0.15">
      <c r="A368" s="1" t="str">
        <f>"79080326123"</f>
        <v>79080326123</v>
      </c>
    </row>
    <row r="369" spans="1:1" ht="13" x14ac:dyDescent="0.15">
      <c r="A369" s="1" t="str">
        <f>"79803877098"</f>
        <v>79803877098</v>
      </c>
    </row>
    <row r="370" spans="1:1" ht="13" x14ac:dyDescent="0.15">
      <c r="A370" s="1" t="str">
        <f>"79080310005"</f>
        <v>79080310005</v>
      </c>
    </row>
    <row r="371" spans="1:1" ht="13" x14ac:dyDescent="0.15">
      <c r="A371" s="1" t="str">
        <f>"79398846270"</f>
        <v>79398846270</v>
      </c>
    </row>
    <row r="372" spans="1:1" ht="13" x14ac:dyDescent="0.15">
      <c r="A372" s="1" t="str">
        <f>"79831228786"</f>
        <v>79831228786</v>
      </c>
    </row>
    <row r="373" spans="1:1" ht="13" x14ac:dyDescent="0.15">
      <c r="A373" s="1" t="str">
        <f>"79134932133"</f>
        <v>79134932133</v>
      </c>
    </row>
    <row r="374" spans="1:1" ht="13" x14ac:dyDescent="0.15">
      <c r="A374" s="1" t="str">
        <f>"79122256662"</f>
        <v>79122256662</v>
      </c>
    </row>
    <row r="375" spans="1:1" ht="13" x14ac:dyDescent="0.15">
      <c r="A375" s="1" t="str">
        <f>"79398846194"</f>
        <v>79398846194</v>
      </c>
    </row>
    <row r="376" spans="1:1" ht="13" x14ac:dyDescent="0.15">
      <c r="A376" s="1" t="str">
        <f>"79134962162"</f>
        <v>79134962162</v>
      </c>
    </row>
    <row r="377" spans="1:1" ht="13" x14ac:dyDescent="0.15">
      <c r="A377" s="1" t="str">
        <f>"79131603593"</f>
        <v>79131603593</v>
      </c>
    </row>
    <row r="378" spans="1:1" ht="13" x14ac:dyDescent="0.15">
      <c r="A378" s="1" t="str">
        <f>"79188312630"</f>
        <v>79188312630</v>
      </c>
    </row>
    <row r="379" spans="1:1" ht="13" x14ac:dyDescent="0.15">
      <c r="A379" s="1" t="str">
        <f>"79066960005"</f>
        <v>79066960005</v>
      </c>
    </row>
    <row r="380" spans="1:1" ht="13" x14ac:dyDescent="0.15">
      <c r="A380" s="1" t="str">
        <f>"79131672727"</f>
        <v>79131672727</v>
      </c>
    </row>
    <row r="381" spans="1:1" ht="13" x14ac:dyDescent="0.15">
      <c r="A381" s="1" t="str">
        <f>"79232811191"</f>
        <v>79232811191</v>
      </c>
    </row>
    <row r="382" spans="1:1" ht="13" x14ac:dyDescent="0.15">
      <c r="A382" s="1" t="str">
        <f>"79243956065"</f>
        <v>79243956065</v>
      </c>
    </row>
    <row r="383" spans="1:1" ht="13" x14ac:dyDescent="0.15">
      <c r="A383" s="1" t="str">
        <f>"79135034197"</f>
        <v>79135034197</v>
      </c>
    </row>
    <row r="384" spans="1:1" ht="13" x14ac:dyDescent="0.15">
      <c r="A384" s="1" t="str">
        <f>"79233694144"</f>
        <v>79233694144</v>
      </c>
    </row>
    <row r="385" spans="1:1" ht="13" x14ac:dyDescent="0.15">
      <c r="A385" s="1" t="str">
        <f>"79130355801"</f>
        <v>79130355801</v>
      </c>
    </row>
    <row r="386" spans="1:1" ht="13" x14ac:dyDescent="0.15">
      <c r="A386" s="1" t="str">
        <f>"79111644275"</f>
        <v>79111644275</v>
      </c>
    </row>
    <row r="387" spans="1:1" ht="13" x14ac:dyDescent="0.15">
      <c r="A387" s="1" t="str">
        <f>"79034172500"</f>
        <v>79034172500</v>
      </c>
    </row>
    <row r="388" spans="1:1" ht="13" x14ac:dyDescent="0.15">
      <c r="A388" s="1" t="str">
        <f>"79135879968"</f>
        <v>79135879968</v>
      </c>
    </row>
    <row r="389" spans="1:1" ht="13" x14ac:dyDescent="0.15">
      <c r="A389" s="1" t="str">
        <f>"79659159947"</f>
        <v>79659159947</v>
      </c>
    </row>
    <row r="390" spans="1:1" ht="13" x14ac:dyDescent="0.15">
      <c r="A390" s="1" t="str">
        <f>"79831696185"</f>
        <v>79831696185</v>
      </c>
    </row>
    <row r="391" spans="1:1" ht="13" x14ac:dyDescent="0.15">
      <c r="A391" s="1" t="str">
        <f>"79293559005"</f>
        <v>79293559005</v>
      </c>
    </row>
    <row r="392" spans="1:1" ht="13" x14ac:dyDescent="0.15">
      <c r="A392" s="1" t="str">
        <f>"79877935526"</f>
        <v>79877935526</v>
      </c>
    </row>
    <row r="393" spans="1:1" ht="13" x14ac:dyDescent="0.15">
      <c r="A393" s="1" t="str">
        <f>"79267333811"</f>
        <v>79267333811</v>
      </c>
    </row>
    <row r="394" spans="1:1" ht="13" x14ac:dyDescent="0.15">
      <c r="A394" s="1" t="str">
        <f>"79134900070"</f>
        <v>79134900070</v>
      </c>
    </row>
    <row r="395" spans="1:1" ht="13" x14ac:dyDescent="0.15">
      <c r="A395" s="1" t="str">
        <f>"79834018155"</f>
        <v>79834018155</v>
      </c>
    </row>
    <row r="396" spans="1:1" ht="13" x14ac:dyDescent="0.15">
      <c r="A396" s="1" t="str">
        <f>"79219198542"</f>
        <v>79219198542</v>
      </c>
    </row>
    <row r="397" spans="1:1" ht="13" x14ac:dyDescent="0.15">
      <c r="A397" s="1" t="str">
        <f>"79233164121"</f>
        <v>79233164121</v>
      </c>
    </row>
    <row r="398" spans="1:1" ht="13" x14ac:dyDescent="0.15">
      <c r="A398" s="1" t="str">
        <f>"79673163912"</f>
        <v>79673163912</v>
      </c>
    </row>
    <row r="399" spans="1:1" ht="13" x14ac:dyDescent="0.15">
      <c r="A399" s="1" t="str">
        <f>"79674557797"</f>
        <v>79674557797</v>
      </c>
    </row>
    <row r="400" spans="1:1" ht="13" x14ac:dyDescent="0.15">
      <c r="A400" s="1" t="str">
        <f>"79029264516"</f>
        <v>79029264516</v>
      </c>
    </row>
    <row r="401" spans="1:1" ht="13" x14ac:dyDescent="0.15">
      <c r="A401" s="1" t="str">
        <f>"79235759020"</f>
        <v>79235759020</v>
      </c>
    </row>
    <row r="402" spans="1:1" ht="13" x14ac:dyDescent="0.15">
      <c r="A402" s="1" t="str">
        <f>"79135257797"</f>
        <v>79135257797</v>
      </c>
    </row>
    <row r="403" spans="1:1" ht="13" x14ac:dyDescent="0.15">
      <c r="A403" s="1" t="str">
        <f>"79914574383"</f>
        <v>79914574383</v>
      </c>
    </row>
    <row r="404" spans="1:1" ht="13" x14ac:dyDescent="0.15">
      <c r="A404" s="1" t="str">
        <f>"79053951333"</f>
        <v>79053951333</v>
      </c>
    </row>
    <row r="405" spans="1:1" ht="13" x14ac:dyDescent="0.15">
      <c r="A405" s="1" t="str">
        <f>"79131669826"</f>
        <v>79131669826</v>
      </c>
    </row>
    <row r="406" spans="1:1" ht="13" x14ac:dyDescent="0.15">
      <c r="A406" s="1" t="str">
        <f>"79198028238"</f>
        <v>79198028238</v>
      </c>
    </row>
    <row r="407" spans="1:1" ht="13" x14ac:dyDescent="0.15">
      <c r="A407" s="1" t="str">
        <f>"79048959112"</f>
        <v>79048959112</v>
      </c>
    </row>
    <row r="408" spans="1:1" ht="13" x14ac:dyDescent="0.15">
      <c r="A408" s="1" t="str">
        <f>"79293364990"</f>
        <v>79293364990</v>
      </c>
    </row>
    <row r="409" spans="1:1" ht="13" x14ac:dyDescent="0.15">
      <c r="A409" s="1" t="str">
        <f>"79131681268"</f>
        <v>79131681268</v>
      </c>
    </row>
    <row r="410" spans="1:1" ht="13" x14ac:dyDescent="0.15">
      <c r="A410" s="1" t="str">
        <f>"79509677408"</f>
        <v>79509677408</v>
      </c>
    </row>
    <row r="411" spans="1:1" ht="13" x14ac:dyDescent="0.15">
      <c r="A411" s="1" t="str">
        <f>"79134964415"</f>
        <v>79134964415</v>
      </c>
    </row>
    <row r="412" spans="1:1" ht="13" x14ac:dyDescent="0.15">
      <c r="A412" s="1" t="str">
        <f>"79134947505"</f>
        <v>79134947505</v>
      </c>
    </row>
    <row r="413" spans="1:1" ht="13" x14ac:dyDescent="0.15">
      <c r="A413" s="1" t="str">
        <f>"79232073267"</f>
        <v>79232073267</v>
      </c>
    </row>
    <row r="414" spans="1:1" ht="13" x14ac:dyDescent="0.15">
      <c r="A414" s="1" t="str">
        <f>"79609993395"</f>
        <v>79609993395</v>
      </c>
    </row>
    <row r="415" spans="1:1" ht="13" x14ac:dyDescent="0.15">
      <c r="A415" s="1" t="str">
        <f>"79131970988"</f>
        <v>79131970988</v>
      </c>
    </row>
    <row r="416" spans="1:1" ht="13" x14ac:dyDescent="0.15">
      <c r="A416" s="1" t="str">
        <f>"79134908145"</f>
        <v>79134908145</v>
      </c>
    </row>
    <row r="417" spans="1:1" ht="13" x14ac:dyDescent="0.15">
      <c r="A417" s="1" t="str">
        <f>"79658813968"</f>
        <v>79658813968</v>
      </c>
    </row>
    <row r="418" spans="1:1" ht="13" x14ac:dyDescent="0.15">
      <c r="A418" s="1" t="str">
        <f>"79509680055"</f>
        <v>79509680055</v>
      </c>
    </row>
    <row r="419" spans="1:1" ht="13" x14ac:dyDescent="0.15">
      <c r="A419" s="1" t="str">
        <f>"79233341502"</f>
        <v>79233341502</v>
      </c>
    </row>
    <row r="420" spans="1:1" ht="13" x14ac:dyDescent="0.15">
      <c r="A420" s="1" t="str">
        <f>"79833619482"</f>
        <v>79833619482</v>
      </c>
    </row>
    <row r="421" spans="1:1" ht="13" x14ac:dyDescent="0.15">
      <c r="A421" s="1" t="str">
        <f>"79135319226"</f>
        <v>79135319226</v>
      </c>
    </row>
    <row r="422" spans="1:1" ht="13" x14ac:dyDescent="0.15">
      <c r="A422" s="1" t="str">
        <f>"79029498631"</f>
        <v>79029498631</v>
      </c>
    </row>
    <row r="423" spans="1:1" ht="13" x14ac:dyDescent="0.15">
      <c r="A423" s="1" t="str">
        <f>"79841028648"</f>
        <v>79841028648</v>
      </c>
    </row>
    <row r="424" spans="1:1" ht="13" x14ac:dyDescent="0.15">
      <c r="A424" s="1" t="str">
        <f>"79333223139"</f>
        <v>79333223139</v>
      </c>
    </row>
    <row r="425" spans="1:1" ht="13" x14ac:dyDescent="0.15">
      <c r="A425" s="1" t="str">
        <f>"79232050131"</f>
        <v>79232050131</v>
      </c>
    </row>
    <row r="426" spans="1:1" ht="13" x14ac:dyDescent="0.15">
      <c r="A426" s="1" t="str">
        <f>"79918323103"</f>
        <v>79918323103</v>
      </c>
    </row>
    <row r="427" spans="1:1" ht="13" x14ac:dyDescent="0.15">
      <c r="A427" s="1" t="str">
        <f>"79235775349"</f>
        <v>79235775349</v>
      </c>
    </row>
    <row r="428" spans="1:1" ht="13" x14ac:dyDescent="0.15">
      <c r="A428" s="1" t="str">
        <f>"79650533614"</f>
        <v>79650533614</v>
      </c>
    </row>
    <row r="429" spans="1:1" ht="13" x14ac:dyDescent="0.15">
      <c r="A429" s="1" t="str">
        <f>"79233715737"</f>
        <v>79233715737</v>
      </c>
    </row>
    <row r="430" spans="1:1" ht="13" x14ac:dyDescent="0.15">
      <c r="A430" s="1" t="str">
        <f>"79221184925"</f>
        <v>79221184925</v>
      </c>
    </row>
    <row r="431" spans="1:1" ht="13" x14ac:dyDescent="0.15">
      <c r="A431" s="1" t="str">
        <f>"79658990817"</f>
        <v>79658990817</v>
      </c>
    </row>
    <row r="432" spans="1:1" ht="13" x14ac:dyDescent="0.15">
      <c r="A432" s="1" t="str">
        <f>"79138330898"</f>
        <v>79138330898</v>
      </c>
    </row>
    <row r="433" spans="1:1" ht="13" x14ac:dyDescent="0.15">
      <c r="A433" s="1" t="str">
        <f>"79955305021"</f>
        <v>79955305021</v>
      </c>
    </row>
    <row r="434" spans="1:1" ht="13" x14ac:dyDescent="0.15">
      <c r="A434" s="1" t="str">
        <f>"79867336706"</f>
        <v>79867336706</v>
      </c>
    </row>
    <row r="435" spans="1:1" ht="13" x14ac:dyDescent="0.15">
      <c r="A435" s="1" t="str">
        <f>"79918417983"</f>
        <v>79918417983</v>
      </c>
    </row>
    <row r="436" spans="1:1" ht="13" x14ac:dyDescent="0.15">
      <c r="A436" s="1" t="str">
        <f>"79130433423"</f>
        <v>79130433423</v>
      </c>
    </row>
    <row r="437" spans="1:1" ht="13" x14ac:dyDescent="0.15">
      <c r="A437" s="1" t="str">
        <f>"79050929424"</f>
        <v>79050929424</v>
      </c>
    </row>
    <row r="438" spans="1:1" ht="13" x14ac:dyDescent="0.15">
      <c r="A438" s="1" t="str">
        <f>"79648075917"</f>
        <v>79648075917</v>
      </c>
    </row>
    <row r="439" spans="1:1" ht="13" x14ac:dyDescent="0.15">
      <c r="A439" s="1" t="str">
        <f>"79195399654"</f>
        <v>79195399654</v>
      </c>
    </row>
    <row r="440" spans="1:1" ht="13" x14ac:dyDescent="0.15">
      <c r="A440" s="1" t="str">
        <f>"79059783152"</f>
        <v>79059783152</v>
      </c>
    </row>
    <row r="441" spans="1:1" ht="13" x14ac:dyDescent="0.15">
      <c r="A441" s="1" t="str">
        <f>"79509684904"</f>
        <v>79509684904</v>
      </c>
    </row>
    <row r="442" spans="1:1" ht="13" x14ac:dyDescent="0.15">
      <c r="A442" s="1" t="str">
        <f>"79603889973"</f>
        <v>79603889973</v>
      </c>
    </row>
    <row r="443" spans="1:1" ht="13" x14ac:dyDescent="0.15">
      <c r="A443" s="1" t="str">
        <f>"79138393034"</f>
        <v>79138393034</v>
      </c>
    </row>
    <row r="444" spans="1:1" ht="13" x14ac:dyDescent="0.15">
      <c r="A444" s="1" t="str">
        <f>"79620766615"</f>
        <v>79620766615</v>
      </c>
    </row>
    <row r="445" spans="1:1" ht="13" x14ac:dyDescent="0.15">
      <c r="A445" s="1" t="str">
        <f>"79131625221"</f>
        <v>79131625221</v>
      </c>
    </row>
    <row r="446" spans="1:1" ht="13" x14ac:dyDescent="0.15">
      <c r="A446" s="1" t="str">
        <f>"79135053175"</f>
        <v>79135053175</v>
      </c>
    </row>
    <row r="447" spans="1:1" ht="13" x14ac:dyDescent="0.15">
      <c r="A447" s="1" t="str">
        <f>"79059984315"</f>
        <v>79059984315</v>
      </c>
    </row>
    <row r="448" spans="1:1" ht="13" x14ac:dyDescent="0.15">
      <c r="A448" s="1" t="str">
        <f>"79528520012"</f>
        <v>79528520012</v>
      </c>
    </row>
    <row r="449" spans="1:1" ht="13" x14ac:dyDescent="0.15">
      <c r="A449" s="1" t="str">
        <f>"79135301974"</f>
        <v>79135301974</v>
      </c>
    </row>
    <row r="450" spans="1:1" ht="13" x14ac:dyDescent="0.15">
      <c r="A450" s="1" t="str">
        <f>"79276375135"</f>
        <v>79276375135</v>
      </c>
    </row>
    <row r="451" spans="1:1" ht="13" x14ac:dyDescent="0.15">
      <c r="A451" s="1" t="str">
        <f>"79140055081"</f>
        <v>79140055081</v>
      </c>
    </row>
    <row r="452" spans="1:1" ht="13" x14ac:dyDescent="0.15">
      <c r="A452" s="1" t="str">
        <f>"79135038097"</f>
        <v>79135038097</v>
      </c>
    </row>
    <row r="453" spans="1:1" ht="13" x14ac:dyDescent="0.15">
      <c r="A453" s="1" t="str">
        <f>"79624277728"</f>
        <v>79624277728</v>
      </c>
    </row>
    <row r="454" spans="1:1" ht="13" x14ac:dyDescent="0.15">
      <c r="A454" s="1" t="str">
        <f>"79060774433"</f>
        <v>79060774433</v>
      </c>
    </row>
    <row r="455" spans="1:1" ht="13" x14ac:dyDescent="0.15">
      <c r="A455" s="1" t="str">
        <f>"79131674252"</f>
        <v>79131674252</v>
      </c>
    </row>
    <row r="456" spans="1:1" ht="13" x14ac:dyDescent="0.15">
      <c r="A456" s="1" t="str">
        <f>"79623685871"</f>
        <v>79623685871</v>
      </c>
    </row>
    <row r="457" spans="1:1" ht="13" x14ac:dyDescent="0.15">
      <c r="A457" s="1" t="str">
        <f>"79775051782"</f>
        <v>79775051782</v>
      </c>
    </row>
    <row r="458" spans="1:1" ht="13" x14ac:dyDescent="0.15">
      <c r="A458" s="1" t="str">
        <f>"79080311550"</f>
        <v>79080311550</v>
      </c>
    </row>
    <row r="459" spans="1:1" ht="13" x14ac:dyDescent="0.15">
      <c r="A459" s="1" t="str">
        <f>"79131628691"</f>
        <v>79131628691</v>
      </c>
    </row>
    <row r="460" spans="1:1" ht="13" x14ac:dyDescent="0.15">
      <c r="A460" s="1" t="str">
        <f>"79135063508"</f>
        <v>79135063508</v>
      </c>
    </row>
    <row r="461" spans="1:1" ht="13" x14ac:dyDescent="0.15">
      <c r="A461" s="1" t="str">
        <f>"79080308801"</f>
        <v>79080308801</v>
      </c>
    </row>
    <row r="462" spans="1:1" ht="13" x14ac:dyDescent="0.15">
      <c r="A462" s="1" t="str">
        <f>"79080325517"</f>
        <v>79080325517</v>
      </c>
    </row>
    <row r="463" spans="1:1" ht="13" x14ac:dyDescent="0.15">
      <c r="A463" s="1" t="str">
        <f>"79135007663"</f>
        <v>79135007663</v>
      </c>
    </row>
    <row r="464" spans="1:1" ht="13" x14ac:dyDescent="0.15">
      <c r="A464" s="1" t="str">
        <f>"79273426559"</f>
        <v>79273426559</v>
      </c>
    </row>
    <row r="465" spans="1:1" ht="13" x14ac:dyDescent="0.15">
      <c r="A465" s="1" t="str">
        <f>"79145921897"</f>
        <v>79145921897</v>
      </c>
    </row>
    <row r="466" spans="1:1" ht="13" x14ac:dyDescent="0.15">
      <c r="A466" s="1" t="str">
        <f>"79609358642"</f>
        <v>79609358642</v>
      </c>
    </row>
    <row r="467" spans="1:1" ht="13" x14ac:dyDescent="0.15">
      <c r="A467" s="1" t="str">
        <f>"79134963891"</f>
        <v>79134963891</v>
      </c>
    </row>
    <row r="468" spans="1:1" ht="13" x14ac:dyDescent="0.15">
      <c r="A468" s="1" t="str">
        <f>"79770345276"</f>
        <v>79770345276</v>
      </c>
    </row>
    <row r="469" spans="1:1" ht="13" x14ac:dyDescent="0.15">
      <c r="A469" s="1" t="str">
        <f>"79232030435"</f>
        <v>79232030435</v>
      </c>
    </row>
    <row r="470" spans="1:1" ht="13" x14ac:dyDescent="0.15">
      <c r="A470" s="1" t="str">
        <f>"79956051244"</f>
        <v>79956051244</v>
      </c>
    </row>
    <row r="471" spans="1:1" ht="13" x14ac:dyDescent="0.15">
      <c r="A471" s="1" t="str">
        <f>"79608197210"</f>
        <v>79608197210</v>
      </c>
    </row>
    <row r="472" spans="1:1" ht="13" x14ac:dyDescent="0.15">
      <c r="A472" s="1" t="str">
        <f>"79135033286"</f>
        <v>79135033286</v>
      </c>
    </row>
    <row r="473" spans="1:1" ht="13" x14ac:dyDescent="0.15">
      <c r="A473" s="1" t="str">
        <f>"79135305613"</f>
        <v>79135305613</v>
      </c>
    </row>
    <row r="474" spans="1:1" ht="13" x14ac:dyDescent="0.15">
      <c r="A474" s="1" t="str">
        <f>"79509682558"</f>
        <v>79509682558</v>
      </c>
    </row>
    <row r="475" spans="1:1" ht="13" x14ac:dyDescent="0.15">
      <c r="A475" s="1" t="str">
        <f>"79623440099"</f>
        <v>79623440099</v>
      </c>
    </row>
    <row r="476" spans="1:1" ht="13" x14ac:dyDescent="0.15">
      <c r="A476" s="1" t="str">
        <f>"79135013866"</f>
        <v>79135013866</v>
      </c>
    </row>
    <row r="477" spans="1:1" ht="13" x14ac:dyDescent="0.15">
      <c r="A477" s="1" t="str">
        <f>"79286117719"</f>
        <v>79286117719</v>
      </c>
    </row>
    <row r="478" spans="1:1" ht="13" x14ac:dyDescent="0.15">
      <c r="A478" s="1" t="str">
        <f>"79131623425"</f>
        <v>79131623425</v>
      </c>
    </row>
    <row r="479" spans="1:1" ht="13" x14ac:dyDescent="0.15">
      <c r="A479" s="1" t="str">
        <f>"79675081434"</f>
        <v>79675081434</v>
      </c>
    </row>
    <row r="480" spans="1:1" ht="13" x14ac:dyDescent="0.15">
      <c r="A480" s="1" t="str">
        <f>"79135026769"</f>
        <v>79135026769</v>
      </c>
    </row>
    <row r="481" spans="1:1" ht="13" x14ac:dyDescent="0.15">
      <c r="A481" s="1" t="str">
        <f>"79831600013"</f>
        <v>79831600013</v>
      </c>
    </row>
    <row r="482" spans="1:1" ht="13" x14ac:dyDescent="0.15">
      <c r="A482" s="1" t="str">
        <f>"79134979777"</f>
        <v>79134979777</v>
      </c>
    </row>
    <row r="483" spans="1:1" ht="13" x14ac:dyDescent="0.15">
      <c r="A483" s="1" t="str">
        <f>"79131663762"</f>
        <v>79131663762</v>
      </c>
    </row>
    <row r="484" spans="1:1" ht="13" x14ac:dyDescent="0.15">
      <c r="A484" s="1" t="str">
        <f>"79131629398"</f>
        <v>79131629398</v>
      </c>
    </row>
    <row r="485" spans="1:1" ht="13" x14ac:dyDescent="0.15">
      <c r="A485" s="1" t="str">
        <f>"79131753802"</f>
        <v>79131753802</v>
      </c>
    </row>
    <row r="486" spans="1:1" ht="13" x14ac:dyDescent="0.15">
      <c r="A486" s="1" t="str">
        <f>"79897427388"</f>
        <v>79897427388</v>
      </c>
    </row>
    <row r="487" spans="1:1" ht="13" x14ac:dyDescent="0.15">
      <c r="A487" s="1" t="str">
        <f>"79609126662"</f>
        <v>79609126662</v>
      </c>
    </row>
    <row r="488" spans="1:1" ht="13" x14ac:dyDescent="0.15">
      <c r="A488" s="1" t="str">
        <f>"79614980834"</f>
        <v>79614980834</v>
      </c>
    </row>
    <row r="489" spans="1:1" ht="13" x14ac:dyDescent="0.15">
      <c r="A489" s="1" t="str">
        <f>"79633888781"</f>
        <v>79633888781</v>
      </c>
    </row>
    <row r="490" spans="1:1" ht="13" x14ac:dyDescent="0.15">
      <c r="A490" s="1" t="str">
        <f>"79623331037"</f>
        <v>79623331037</v>
      </c>
    </row>
    <row r="491" spans="1:1" ht="13" x14ac:dyDescent="0.15">
      <c r="A491" s="1" t="str">
        <f>"79031603054"</f>
        <v>79031603054</v>
      </c>
    </row>
    <row r="492" spans="1:1" ht="13" x14ac:dyDescent="0.15">
      <c r="A492" s="1" t="str">
        <f>"79059581403"</f>
        <v>79059581403</v>
      </c>
    </row>
    <row r="493" spans="1:1" ht="13" x14ac:dyDescent="0.15">
      <c r="A493" s="1" t="str">
        <f>"79824658053"</f>
        <v>79824658053</v>
      </c>
    </row>
    <row r="494" spans="1:1" ht="13" x14ac:dyDescent="0.15">
      <c r="A494" s="1" t="str">
        <f>"79135044306"</f>
        <v>79135044306</v>
      </c>
    </row>
    <row r="495" spans="1:1" ht="13" x14ac:dyDescent="0.15">
      <c r="A495" s="1" t="str">
        <f>"79509687499"</f>
        <v>79509687499</v>
      </c>
    </row>
    <row r="496" spans="1:1" ht="13" x14ac:dyDescent="0.15">
      <c r="A496" s="1" t="str">
        <f>"79034299799"</f>
        <v>79034299799</v>
      </c>
    </row>
    <row r="497" spans="1:1" ht="13" x14ac:dyDescent="0.15">
      <c r="A497" s="1" t="str">
        <f>"79069014993"</f>
        <v>79069014993</v>
      </c>
    </row>
    <row r="498" spans="1:1" ht="13" x14ac:dyDescent="0.15">
      <c r="A498" s="1" t="str">
        <f>"79025502140"</f>
        <v>79025502140</v>
      </c>
    </row>
    <row r="499" spans="1:1" ht="13" x14ac:dyDescent="0.15">
      <c r="A499" s="1" t="str">
        <f>"79135303219"</f>
        <v>79135303219</v>
      </c>
    </row>
    <row r="500" spans="1:1" ht="13" x14ac:dyDescent="0.15">
      <c r="A500" s="1" t="str">
        <f>"79918417947"</f>
        <v>79918417947</v>
      </c>
    </row>
    <row r="501" spans="1:1" ht="13" x14ac:dyDescent="0.15">
      <c r="A501" s="1" t="str">
        <f>"79125206863"</f>
        <v>79125206863</v>
      </c>
    </row>
    <row r="502" spans="1:1" ht="13" x14ac:dyDescent="0.15">
      <c r="A502" s="1" t="str">
        <f>"79135049395"</f>
        <v>79135049395</v>
      </c>
    </row>
    <row r="503" spans="1:1" ht="13" x14ac:dyDescent="0.15">
      <c r="A503" s="1" t="str">
        <f>"79134988970"</f>
        <v>79134988970</v>
      </c>
    </row>
    <row r="504" spans="1:1" ht="13" x14ac:dyDescent="0.15">
      <c r="A504" s="1" t="str">
        <f>"79177961806"</f>
        <v>79177961806</v>
      </c>
    </row>
    <row r="505" spans="1:1" ht="13" x14ac:dyDescent="0.15">
      <c r="A505" s="1" t="str">
        <f>"79649085385"</f>
        <v>79649085385</v>
      </c>
    </row>
    <row r="506" spans="1:1" ht="13" x14ac:dyDescent="0.15">
      <c r="A506" s="1" t="str">
        <f>"79069987428"</f>
        <v>79069987428</v>
      </c>
    </row>
    <row r="507" spans="1:1" ht="13" x14ac:dyDescent="0.15">
      <c r="A507" s="1" t="str">
        <f>"79059996829"</f>
        <v>79059996829</v>
      </c>
    </row>
    <row r="508" spans="1:1" ht="13" x14ac:dyDescent="0.15">
      <c r="A508" s="1" t="str">
        <f>"79223094389"</f>
        <v>79223094389</v>
      </c>
    </row>
    <row r="509" spans="1:1" ht="13" x14ac:dyDescent="0.15">
      <c r="A509" s="1" t="str">
        <f>"79835780021"</f>
        <v>79835780021</v>
      </c>
    </row>
    <row r="510" spans="1:1" ht="13" x14ac:dyDescent="0.15">
      <c r="A510" s="1" t="str">
        <f>"79832902420"</f>
        <v>79832902420</v>
      </c>
    </row>
    <row r="511" spans="1:1" ht="13" x14ac:dyDescent="0.15">
      <c r="A511" s="1" t="str">
        <f>"79131618990"</f>
        <v>79131618990</v>
      </c>
    </row>
    <row r="512" spans="1:1" ht="13" x14ac:dyDescent="0.15">
      <c r="A512" s="1" t="str">
        <f>"79246640404"</f>
        <v>79246640404</v>
      </c>
    </row>
    <row r="513" spans="1:1" ht="13" x14ac:dyDescent="0.15">
      <c r="A513" s="1" t="str">
        <f>"79891354069"</f>
        <v>79891354069</v>
      </c>
    </row>
    <row r="514" spans="1:1" ht="13" x14ac:dyDescent="0.15">
      <c r="A514" s="1" t="str">
        <f>"79618517953"</f>
        <v>79618517953</v>
      </c>
    </row>
    <row r="515" spans="1:1" ht="13" x14ac:dyDescent="0.15">
      <c r="A515" s="1" t="str">
        <f>"79025520627"</f>
        <v>79025520627</v>
      </c>
    </row>
    <row r="516" spans="1:1" ht="13" x14ac:dyDescent="0.15">
      <c r="A516" s="1" t="str">
        <f>"79134990619"</f>
        <v>79134990619</v>
      </c>
    </row>
    <row r="517" spans="1:1" ht="13" x14ac:dyDescent="0.15">
      <c r="A517" s="1" t="str">
        <f>"79026911598"</f>
        <v>79026911598</v>
      </c>
    </row>
    <row r="518" spans="1:1" ht="13" x14ac:dyDescent="0.15">
      <c r="A518" s="1" t="str">
        <f>"79069116888"</f>
        <v>79069116888</v>
      </c>
    </row>
    <row r="519" spans="1:1" ht="13" x14ac:dyDescent="0.15">
      <c r="A519" s="1" t="str">
        <f>"79194570814"</f>
        <v>79194570814</v>
      </c>
    </row>
    <row r="520" spans="1:1" ht="13" x14ac:dyDescent="0.15">
      <c r="A520" s="1" t="str">
        <f>"79135302832"</f>
        <v>79135302832</v>
      </c>
    </row>
    <row r="521" spans="1:1" ht="13" x14ac:dyDescent="0.15">
      <c r="A521" s="1" t="str">
        <f>"79029488665"</f>
        <v>79029488665</v>
      </c>
    </row>
    <row r="522" spans="1:1" ht="13" x14ac:dyDescent="0.15">
      <c r="A522" s="1" t="str">
        <f>"79250655848"</f>
        <v>79250655848</v>
      </c>
    </row>
    <row r="523" spans="1:1" ht="13" x14ac:dyDescent="0.15">
      <c r="A523" s="1" t="str">
        <f>"79638910889"</f>
        <v>79638910889</v>
      </c>
    </row>
    <row r="524" spans="1:1" ht="13" x14ac:dyDescent="0.15">
      <c r="A524" s="1" t="str">
        <f>"79644291730"</f>
        <v>79644291730</v>
      </c>
    </row>
    <row r="525" spans="1:1" ht="13" x14ac:dyDescent="0.15">
      <c r="A525" s="1" t="str">
        <f>"79512806873"</f>
        <v>79512806873</v>
      </c>
    </row>
    <row r="526" spans="1:1" ht="13" x14ac:dyDescent="0.15">
      <c r="A526" s="1" t="str">
        <f>"79179488305"</f>
        <v>79179488305</v>
      </c>
    </row>
    <row r="527" spans="1:1" ht="13" x14ac:dyDescent="0.15">
      <c r="A527" s="1" t="str">
        <f>"79177013748"</f>
        <v>79177013748</v>
      </c>
    </row>
    <row r="528" spans="1:1" ht="13" x14ac:dyDescent="0.15">
      <c r="A528" s="1" t="str">
        <f>"79697111080"</f>
        <v>79697111080</v>
      </c>
    </row>
    <row r="529" spans="1:1" ht="13" x14ac:dyDescent="0.15">
      <c r="A529" s="1" t="str">
        <f>"78006001958"</f>
        <v>78006001958</v>
      </c>
    </row>
    <row r="530" spans="1:1" ht="13" x14ac:dyDescent="0.15">
      <c r="A530" s="1" t="str">
        <f>"79232026063"</f>
        <v>79232026063</v>
      </c>
    </row>
    <row r="531" spans="1:1" ht="13" x14ac:dyDescent="0.15">
      <c r="A531" s="1" t="str">
        <f>"79039286480"</f>
        <v>79039286480</v>
      </c>
    </row>
    <row r="532" spans="1:1" ht="13" x14ac:dyDescent="0.15">
      <c r="A532" s="1" t="str">
        <f>"79661509999"</f>
        <v>79661509999</v>
      </c>
    </row>
    <row r="533" spans="1:1" ht="13" x14ac:dyDescent="0.15">
      <c r="A533" s="1" t="str">
        <f>"79180177956"</f>
        <v>79180177956</v>
      </c>
    </row>
    <row r="534" spans="1:1" ht="13" x14ac:dyDescent="0.15">
      <c r="A534" s="1" t="str">
        <f>"79065101031"</f>
        <v>79065101031</v>
      </c>
    </row>
    <row r="535" spans="1:1" ht="13" x14ac:dyDescent="0.15">
      <c r="A535" s="1" t="str">
        <f>"79050926916"</f>
        <v>79050926916</v>
      </c>
    </row>
    <row r="536" spans="1:1" ht="13" x14ac:dyDescent="0.15">
      <c r="A536" s="1" t="str">
        <f>"79911903313"</f>
        <v>79911903313</v>
      </c>
    </row>
    <row r="537" spans="1:1" ht="13" x14ac:dyDescent="0.15">
      <c r="A537" s="1" t="str">
        <f>"79048993918"</f>
        <v>79048993918</v>
      </c>
    </row>
    <row r="538" spans="1:1" ht="13" x14ac:dyDescent="0.15">
      <c r="A538" s="1" t="str">
        <f>"79135313988"</f>
        <v>79135313988</v>
      </c>
    </row>
    <row r="539" spans="1:1" ht="13" x14ac:dyDescent="0.15">
      <c r="A539" s="1" t="str">
        <f>"79643995012"</f>
        <v>79643995012</v>
      </c>
    </row>
    <row r="540" spans="1:1" ht="13" x14ac:dyDescent="0.15">
      <c r="A540" s="1" t="str">
        <f>"79805573951"</f>
        <v>79805573951</v>
      </c>
    </row>
    <row r="541" spans="1:1" ht="13" x14ac:dyDescent="0.15">
      <c r="A541" s="1" t="str">
        <f>"79134949123"</f>
        <v>79134949123</v>
      </c>
    </row>
    <row r="542" spans="1:1" ht="13" x14ac:dyDescent="0.15">
      <c r="A542" s="1" t="str">
        <f>"79236596126"</f>
        <v>79236596126</v>
      </c>
    </row>
    <row r="543" spans="1:1" ht="13" x14ac:dyDescent="0.15">
      <c r="A543" s="1" t="str">
        <f>"79604053643"</f>
        <v>79604053643</v>
      </c>
    </row>
    <row r="544" spans="1:1" ht="13" x14ac:dyDescent="0.15">
      <c r="A544" s="1" t="str">
        <f>"79770321449"</f>
        <v>79770321449</v>
      </c>
    </row>
    <row r="545" spans="1:1" ht="13" x14ac:dyDescent="0.15">
      <c r="A545" s="1" t="str">
        <f>"79135036599"</f>
        <v>79135036599</v>
      </c>
    </row>
    <row r="546" spans="1:1" ht="13" x14ac:dyDescent="0.15">
      <c r="A546" s="1" t="str">
        <f>"79080300217"</f>
        <v>79080300217</v>
      </c>
    </row>
    <row r="547" spans="1:1" ht="13" x14ac:dyDescent="0.15">
      <c r="A547" s="1" t="str">
        <f>"79588294509"</f>
        <v>79588294509</v>
      </c>
    </row>
    <row r="548" spans="1:1" ht="13" x14ac:dyDescent="0.15">
      <c r="A548" s="1" t="str">
        <f>"79130480754"</f>
        <v>79130480754</v>
      </c>
    </row>
    <row r="549" spans="1:1" ht="13" x14ac:dyDescent="0.15">
      <c r="A549" s="1" t="str">
        <f>"79134935334"</f>
        <v>79134935334</v>
      </c>
    </row>
    <row r="550" spans="1:1" ht="13" x14ac:dyDescent="0.15">
      <c r="A550" s="1" t="str">
        <f>"79098145966"</f>
        <v>79098145966</v>
      </c>
    </row>
    <row r="551" spans="1:1" ht="13" x14ac:dyDescent="0.15">
      <c r="A551" s="1" t="str">
        <f>"79131696558"</f>
        <v>79131696558</v>
      </c>
    </row>
    <row r="552" spans="1:1" ht="13" x14ac:dyDescent="0.15">
      <c r="A552" s="1" t="str">
        <f>"79529858955"</f>
        <v>79529858955</v>
      </c>
    </row>
    <row r="553" spans="1:1" ht="13" x14ac:dyDescent="0.15">
      <c r="A553" s="1" t="str">
        <f>"79824550274"</f>
        <v>79824550274</v>
      </c>
    </row>
    <row r="554" spans="1:1" ht="13" x14ac:dyDescent="0.15">
      <c r="A554" s="1" t="str">
        <f>"79146041637"</f>
        <v>79146041637</v>
      </c>
    </row>
    <row r="555" spans="1:1" ht="13" x14ac:dyDescent="0.15">
      <c r="A555" s="1" t="str">
        <f>"79134986125"</f>
        <v>79134986125</v>
      </c>
    </row>
    <row r="556" spans="1:1" ht="13" x14ac:dyDescent="0.15">
      <c r="A556" s="1" t="str">
        <f>"79058842004"</f>
        <v>79058842004</v>
      </c>
    </row>
    <row r="557" spans="1:1" ht="13" x14ac:dyDescent="0.15">
      <c r="A557" s="1" t="str">
        <f>"79029497122"</f>
        <v>79029497122</v>
      </c>
    </row>
    <row r="558" spans="1:1" ht="13" x14ac:dyDescent="0.15">
      <c r="A558" s="1" t="str">
        <f>"79134943676"</f>
        <v>79134943676</v>
      </c>
    </row>
    <row r="559" spans="1:1" ht="13" x14ac:dyDescent="0.15">
      <c r="A559" s="1" t="str">
        <f>"79096111147"</f>
        <v>79096111147</v>
      </c>
    </row>
    <row r="560" spans="1:1" ht="13" x14ac:dyDescent="0.15">
      <c r="A560" s="1" t="str">
        <f>"79992236690"</f>
        <v>79992236690</v>
      </c>
    </row>
    <row r="561" spans="1:1" ht="13" x14ac:dyDescent="0.15">
      <c r="A561" s="1" t="str">
        <f>"79069031331"</f>
        <v>79069031331</v>
      </c>
    </row>
    <row r="562" spans="1:1" ht="13" x14ac:dyDescent="0.15">
      <c r="A562" s="1" t="str">
        <f>"79085973333"</f>
        <v>79085973333</v>
      </c>
    </row>
    <row r="563" spans="1:1" ht="13" x14ac:dyDescent="0.15">
      <c r="A563" s="1" t="str">
        <f>"79135005854"</f>
        <v>79135005854</v>
      </c>
    </row>
    <row r="564" spans="1:1" ht="13" x14ac:dyDescent="0.15">
      <c r="A564" s="1" t="str">
        <f>"79137156396"</f>
        <v>79137156396</v>
      </c>
    </row>
    <row r="565" spans="1:1" ht="13" x14ac:dyDescent="0.15">
      <c r="A565" s="1" t="str">
        <f>"79288696000"</f>
        <v>79288696000</v>
      </c>
    </row>
    <row r="566" spans="1:1" ht="13" x14ac:dyDescent="0.15">
      <c r="A566" s="1" t="str">
        <f>"79094764722"</f>
        <v>79094764722</v>
      </c>
    </row>
    <row r="567" spans="1:1" ht="13" x14ac:dyDescent="0.15">
      <c r="A567" s="1" t="str">
        <f>"79509562767"</f>
        <v>79509562767</v>
      </c>
    </row>
    <row r="568" spans="1:1" ht="13" x14ac:dyDescent="0.15">
      <c r="A568" s="1" t="str">
        <f>"79179294362"</f>
        <v>79179294362</v>
      </c>
    </row>
    <row r="569" spans="1:1" ht="13" x14ac:dyDescent="0.15">
      <c r="A569" s="1" t="str">
        <f>"79135002569"</f>
        <v>79135002569</v>
      </c>
    </row>
    <row r="570" spans="1:1" ht="13" x14ac:dyDescent="0.15">
      <c r="A570" s="1" t="str">
        <f>"79135947393"</f>
        <v>79135947393</v>
      </c>
    </row>
    <row r="571" spans="1:1" ht="13" x14ac:dyDescent="0.15">
      <c r="A571" s="1" t="str">
        <f>"79871356531"</f>
        <v>79871356531</v>
      </c>
    </row>
    <row r="572" spans="1:1" ht="13" x14ac:dyDescent="0.15">
      <c r="A572" s="1" t="str">
        <f>"79082133888"</f>
        <v>79082133888</v>
      </c>
    </row>
    <row r="573" spans="1:1" ht="13" x14ac:dyDescent="0.15">
      <c r="A573" s="1" t="str">
        <f>"79062228520"</f>
        <v>79062228520</v>
      </c>
    </row>
    <row r="574" spans="1:1" ht="13" x14ac:dyDescent="0.15">
      <c r="A574" s="1" t="str">
        <f>"79059771307"</f>
        <v>79059771307</v>
      </c>
    </row>
    <row r="575" spans="1:1" ht="13" x14ac:dyDescent="0.15">
      <c r="A575" s="1" t="str">
        <f>"79134997559"</f>
        <v>79134997559</v>
      </c>
    </row>
    <row r="576" spans="1:1" ht="13" x14ac:dyDescent="0.15">
      <c r="A576" s="1" t="str">
        <f>"79080309797"</f>
        <v>79080309797</v>
      </c>
    </row>
    <row r="577" spans="1:1" ht="13" x14ac:dyDescent="0.15">
      <c r="A577" s="1" t="str">
        <f>"79870360354"</f>
        <v>79870360354</v>
      </c>
    </row>
    <row r="578" spans="1:1" ht="13" x14ac:dyDescent="0.15">
      <c r="A578" s="1" t="str">
        <f>"79135011751"</f>
        <v>79135011751</v>
      </c>
    </row>
    <row r="579" spans="1:1" ht="13" x14ac:dyDescent="0.15">
      <c r="A579" s="1" t="str">
        <f>"79134994666"</f>
        <v>79134994666</v>
      </c>
    </row>
    <row r="580" spans="1:1" ht="13" x14ac:dyDescent="0.15">
      <c r="A580" s="1" t="str">
        <f>"79538563022"</f>
        <v>79538563022</v>
      </c>
    </row>
    <row r="581" spans="1:1" ht="13" x14ac:dyDescent="0.15">
      <c r="A581" s="1" t="str">
        <f>"79284021937"</f>
        <v>79284021937</v>
      </c>
    </row>
    <row r="582" spans="1:1" ht="13" x14ac:dyDescent="0.15">
      <c r="A582" s="1" t="str">
        <f>"79611619220"</f>
        <v>79611619220</v>
      </c>
    </row>
    <row r="583" spans="1:1" ht="13" x14ac:dyDescent="0.15">
      <c r="A583" s="1" t="str">
        <f>"79615551027"</f>
        <v>79615551027</v>
      </c>
    </row>
    <row r="584" spans="1:1" ht="13" x14ac:dyDescent="0.15">
      <c r="A584" s="1" t="str">
        <f>"79012098046"</f>
        <v>79012098046</v>
      </c>
    </row>
    <row r="585" spans="1:1" ht="13" x14ac:dyDescent="0.15">
      <c r="A585" s="1" t="str">
        <f>"79832082300"</f>
        <v>79832082300</v>
      </c>
    </row>
    <row r="586" spans="1:1" ht="13" x14ac:dyDescent="0.15">
      <c r="A586" s="1" t="str">
        <f>"79016471340"</f>
        <v>79016471340</v>
      </c>
    </row>
    <row r="587" spans="1:1" ht="13" x14ac:dyDescent="0.15">
      <c r="A587" s="1" t="str">
        <f>"79050910401"</f>
        <v>79050910401</v>
      </c>
    </row>
    <row r="588" spans="1:1" ht="13" x14ac:dyDescent="0.15">
      <c r="A588" s="1" t="str">
        <f>"79029210909"</f>
        <v>79029210909</v>
      </c>
    </row>
    <row r="589" spans="1:1" ht="13" x14ac:dyDescent="0.15">
      <c r="A589" s="1" t="str">
        <f>"79156264106"</f>
        <v>79156264106</v>
      </c>
    </row>
    <row r="590" spans="1:1" ht="13" x14ac:dyDescent="0.15">
      <c r="A590" s="1" t="str">
        <f>"79832966741"</f>
        <v>79832966741</v>
      </c>
    </row>
    <row r="591" spans="1:1" ht="13" x14ac:dyDescent="0.15">
      <c r="A591" s="1" t="str">
        <f>"79881069747"</f>
        <v>79881069747</v>
      </c>
    </row>
    <row r="592" spans="1:1" ht="13" x14ac:dyDescent="0.15">
      <c r="A592" s="1" t="str">
        <f>"79832233131"</f>
        <v>79832233131</v>
      </c>
    </row>
    <row r="593" spans="1:1" ht="13" x14ac:dyDescent="0.15">
      <c r="A593" s="1" t="str">
        <f>"79006540207"</f>
        <v>79006540207</v>
      </c>
    </row>
    <row r="594" spans="1:1" ht="13" x14ac:dyDescent="0.15">
      <c r="A594" s="1" t="str">
        <f>"79632616609"</f>
        <v>79632616609</v>
      </c>
    </row>
    <row r="595" spans="1:1" ht="13" x14ac:dyDescent="0.15">
      <c r="A595" s="1" t="str">
        <f>"79314179169"</f>
        <v>79314179169</v>
      </c>
    </row>
    <row r="596" spans="1:1" ht="13" x14ac:dyDescent="0.15">
      <c r="A596" s="1" t="str">
        <f>"79131631070"</f>
        <v>79131631070</v>
      </c>
    </row>
    <row r="597" spans="1:1" ht="13" x14ac:dyDescent="0.15">
      <c r="A597" s="1" t="str">
        <f>"79604033001"</f>
        <v>79604033001</v>
      </c>
    </row>
    <row r="598" spans="1:1" ht="13" x14ac:dyDescent="0.15">
      <c r="A598" s="1" t="str">
        <f>"79649085375"</f>
        <v>79649085375</v>
      </c>
    </row>
    <row r="599" spans="1:1" ht="13" x14ac:dyDescent="0.15">
      <c r="A599" s="1" t="str">
        <f>"79897087108"</f>
        <v>79897087108</v>
      </c>
    </row>
    <row r="600" spans="1:1" ht="13" x14ac:dyDescent="0.15">
      <c r="A600" s="1" t="str">
        <f>"79134959919"</f>
        <v>79134959919</v>
      </c>
    </row>
    <row r="601" spans="1:1" ht="13" x14ac:dyDescent="0.15">
      <c r="A601" s="1" t="str">
        <f>"79135085213"</f>
        <v>79135085213</v>
      </c>
    </row>
    <row r="602" spans="1:1" ht="13" x14ac:dyDescent="0.15">
      <c r="A602" s="1" t="str">
        <f>"79337777601"</f>
        <v>79337777601</v>
      </c>
    </row>
    <row r="603" spans="1:1" ht="13" x14ac:dyDescent="0.15">
      <c r="A603" s="1" t="str">
        <f>"79194279099"</f>
        <v>79194279099</v>
      </c>
    </row>
    <row r="604" spans="1:1" ht="13" x14ac:dyDescent="0.15">
      <c r="A604" s="1" t="str">
        <f>"79064601609"</f>
        <v>79064601609</v>
      </c>
    </row>
    <row r="605" spans="1:1" ht="13" x14ac:dyDescent="0.15">
      <c r="A605" s="1" t="str">
        <f>"79135021476"</f>
        <v>79135021476</v>
      </c>
    </row>
    <row r="606" spans="1:1" ht="13" x14ac:dyDescent="0.15">
      <c r="A606" s="1" t="str">
        <f>"79373094556"</f>
        <v>79373094556</v>
      </c>
    </row>
    <row r="607" spans="1:1" ht="13" x14ac:dyDescent="0.15">
      <c r="A607" s="1" t="str">
        <f>"79627535891"</f>
        <v>79627535891</v>
      </c>
    </row>
    <row r="608" spans="1:1" ht="13" x14ac:dyDescent="0.15">
      <c r="A608" s="1" t="str">
        <f>"79831431400"</f>
        <v>79831431400</v>
      </c>
    </row>
    <row r="609" spans="1:1" ht="13" x14ac:dyDescent="0.15">
      <c r="A609" s="1" t="str">
        <f>"79134938221"</f>
        <v>79134938221</v>
      </c>
    </row>
    <row r="610" spans="1:1" ht="13" x14ac:dyDescent="0.15">
      <c r="A610" s="1" t="str">
        <f>"79134932675"</f>
        <v>79134932675</v>
      </c>
    </row>
    <row r="611" spans="1:1" ht="13" x14ac:dyDescent="0.15">
      <c r="A611" s="1" t="str">
        <f>"79135084557"</f>
        <v>79135084557</v>
      </c>
    </row>
    <row r="612" spans="1:1" ht="13" x14ac:dyDescent="0.15">
      <c r="A612" s="1" t="str">
        <f>"79128938515"</f>
        <v>79128938515</v>
      </c>
    </row>
    <row r="613" spans="1:1" ht="13" x14ac:dyDescent="0.15">
      <c r="A613" s="1" t="str">
        <f>"79535013253"</f>
        <v>79535013253</v>
      </c>
    </row>
    <row r="614" spans="1:1" ht="13" x14ac:dyDescent="0.15">
      <c r="A614" s="1" t="str">
        <f>"79135081640"</f>
        <v>79135081640</v>
      </c>
    </row>
    <row r="615" spans="1:1" ht="13" x14ac:dyDescent="0.15">
      <c r="A615" s="1" t="str">
        <f>"79131643471"</f>
        <v>79131643471</v>
      </c>
    </row>
    <row r="616" spans="1:1" ht="13" x14ac:dyDescent="0.15">
      <c r="A616" s="1" t="str">
        <f>"79640583536"</f>
        <v>79640583536</v>
      </c>
    </row>
    <row r="617" spans="1:1" ht="13" x14ac:dyDescent="0.15">
      <c r="A617" s="1" t="str">
        <f>"79107341919"</f>
        <v>79107341919</v>
      </c>
    </row>
    <row r="618" spans="1:1" ht="13" x14ac:dyDescent="0.15">
      <c r="A618" s="1" t="str">
        <f>"79638802137"</f>
        <v>79638802137</v>
      </c>
    </row>
    <row r="619" spans="1:1" ht="13" x14ac:dyDescent="0.15">
      <c r="A619" s="1" t="str">
        <f>"79134970614"</f>
        <v>79134970614</v>
      </c>
    </row>
    <row r="620" spans="1:1" ht="13" x14ac:dyDescent="0.15">
      <c r="A620" s="1" t="str">
        <f>"79134926263"</f>
        <v>79134926263</v>
      </c>
    </row>
    <row r="621" spans="1:1" ht="13" x14ac:dyDescent="0.15">
      <c r="A621" s="1" t="str">
        <f>"79130870750"</f>
        <v>79130870750</v>
      </c>
    </row>
    <row r="622" spans="1:1" ht="13" x14ac:dyDescent="0.15">
      <c r="A622" s="1" t="str">
        <f>"79135011347"</f>
        <v>79135011347</v>
      </c>
    </row>
    <row r="623" spans="1:1" ht="13" x14ac:dyDescent="0.15">
      <c r="A623" s="1" t="str">
        <f>"79135014300"</f>
        <v>79135014300</v>
      </c>
    </row>
    <row r="624" spans="1:1" ht="13" x14ac:dyDescent="0.15">
      <c r="A624" s="1" t="str">
        <f>"79134909778"</f>
        <v>79134909778</v>
      </c>
    </row>
    <row r="625" spans="1:1" ht="13" x14ac:dyDescent="0.15">
      <c r="A625" s="1" t="str">
        <f>"79624374209"</f>
        <v>79624374209</v>
      </c>
    </row>
    <row r="626" spans="1:1" ht="13" x14ac:dyDescent="0.15">
      <c r="A626" s="1" t="str">
        <f>"79250726292"</f>
        <v>79250726292</v>
      </c>
    </row>
    <row r="627" spans="1:1" ht="13" x14ac:dyDescent="0.15">
      <c r="A627" s="1" t="str">
        <f>"79333495988"</f>
        <v>79333495988</v>
      </c>
    </row>
    <row r="628" spans="1:1" ht="13" x14ac:dyDescent="0.15">
      <c r="A628" s="1" t="str">
        <f>"79243913777"</f>
        <v>79243913777</v>
      </c>
    </row>
    <row r="629" spans="1:1" ht="13" x14ac:dyDescent="0.15">
      <c r="A629" s="1" t="str">
        <f>"79080308282"</f>
        <v>79080308282</v>
      </c>
    </row>
    <row r="630" spans="1:1" ht="13" x14ac:dyDescent="0.15">
      <c r="A630" s="1" t="str">
        <f>"79146372172"</f>
        <v>79146372172</v>
      </c>
    </row>
    <row r="631" spans="1:1" ht="13" x14ac:dyDescent="0.15">
      <c r="A631" s="1" t="str">
        <f>"79111157977"</f>
        <v>79111157977</v>
      </c>
    </row>
    <row r="632" spans="1:1" ht="13" x14ac:dyDescent="0.15">
      <c r="A632" s="1" t="str">
        <f>"79135552636"</f>
        <v>79135552636</v>
      </c>
    </row>
    <row r="633" spans="1:1" ht="13" x14ac:dyDescent="0.15">
      <c r="A633" s="1" t="str">
        <f>"79080303655"</f>
        <v>79080303655</v>
      </c>
    </row>
    <row r="634" spans="1:1" ht="13" x14ac:dyDescent="0.15">
      <c r="A634" s="1" t="str">
        <f>"79271231305"</f>
        <v>79271231305</v>
      </c>
    </row>
    <row r="635" spans="1:1" ht="13" x14ac:dyDescent="0.15">
      <c r="A635" s="1" t="str">
        <f>"79016211956"</f>
        <v>79016211956</v>
      </c>
    </row>
    <row r="636" spans="1:1" ht="13" x14ac:dyDescent="0.15">
      <c r="A636" s="1" t="str">
        <f>"79025516733"</f>
        <v>79025516733</v>
      </c>
    </row>
    <row r="637" spans="1:1" ht="13" x14ac:dyDescent="0.15">
      <c r="A637" s="1" t="str">
        <f>"79337779199"</f>
        <v>79337779199</v>
      </c>
    </row>
    <row r="638" spans="1:1" ht="13" x14ac:dyDescent="0.15">
      <c r="A638" s="1" t="str">
        <f>"79274036820"</f>
        <v>79274036820</v>
      </c>
    </row>
    <row r="639" spans="1:1" ht="13" x14ac:dyDescent="0.15">
      <c r="A639" s="1" t="str">
        <f>"79632567609"</f>
        <v>79632567609</v>
      </c>
    </row>
    <row r="640" spans="1:1" ht="13" x14ac:dyDescent="0.15">
      <c r="A640" s="1" t="str">
        <f>"79509676151"</f>
        <v>79509676151</v>
      </c>
    </row>
    <row r="641" spans="1:1" ht="13" x14ac:dyDescent="0.15">
      <c r="A641" s="1" t="str">
        <f>"79659093119"</f>
        <v>79659093119</v>
      </c>
    </row>
    <row r="642" spans="1:1" ht="13" x14ac:dyDescent="0.15">
      <c r="A642" s="1" t="str">
        <f>"79174460150"</f>
        <v>79174460150</v>
      </c>
    </row>
    <row r="643" spans="1:1" ht="13" x14ac:dyDescent="0.15">
      <c r="A643" s="1" t="str">
        <f>"79080303177"</f>
        <v>79080303177</v>
      </c>
    </row>
    <row r="644" spans="1:1" ht="13" x14ac:dyDescent="0.15">
      <c r="A644" s="1" t="str">
        <f>"79312131033"</f>
        <v>79312131033</v>
      </c>
    </row>
    <row r="645" spans="1:1" ht="13" x14ac:dyDescent="0.15">
      <c r="A645" s="1" t="str">
        <f>"79134901685"</f>
        <v>79134901685</v>
      </c>
    </row>
    <row r="646" spans="1:1" ht="13" x14ac:dyDescent="0.15">
      <c r="A646" s="1" t="str">
        <f>"79836017584"</f>
        <v>79836017584</v>
      </c>
    </row>
    <row r="647" spans="1:1" ht="13" x14ac:dyDescent="0.15">
      <c r="A647" s="1" t="str">
        <f>"79123518492"</f>
        <v>79123518492</v>
      </c>
    </row>
    <row r="648" spans="1:1" ht="13" x14ac:dyDescent="0.15">
      <c r="A648" s="1" t="str">
        <f>"79649085361"</f>
        <v>79649085361</v>
      </c>
    </row>
    <row r="649" spans="1:1" ht="13" x14ac:dyDescent="0.15">
      <c r="A649" s="1" t="str">
        <f>"79135252828"</f>
        <v>79135252828</v>
      </c>
    </row>
    <row r="650" spans="1:1" ht="13" x14ac:dyDescent="0.15">
      <c r="A650" s="1" t="str">
        <f>"79059982946"</f>
        <v>79059982946</v>
      </c>
    </row>
    <row r="651" spans="1:1" ht="13" x14ac:dyDescent="0.15">
      <c r="A651" s="1" t="str">
        <f>"79080317323"</f>
        <v>79080317323</v>
      </c>
    </row>
    <row r="652" spans="1:1" ht="13" x14ac:dyDescent="0.15">
      <c r="A652" s="1" t="str">
        <f>"79629795315"</f>
        <v>79629795315</v>
      </c>
    </row>
    <row r="653" spans="1:1" ht="13" x14ac:dyDescent="0.15">
      <c r="A653" s="1" t="str">
        <f>"79134971621"</f>
        <v>79134971621</v>
      </c>
    </row>
    <row r="654" spans="1:1" ht="13" x14ac:dyDescent="0.15">
      <c r="A654" s="1" t="str">
        <f>"79059777152"</f>
        <v>79059777152</v>
      </c>
    </row>
    <row r="655" spans="1:1" ht="13" x14ac:dyDescent="0.15">
      <c r="A655" s="1" t="str">
        <f>"79130244436"</f>
        <v>79130244436</v>
      </c>
    </row>
    <row r="656" spans="1:1" ht="13" x14ac:dyDescent="0.15">
      <c r="A656" s="1" t="str">
        <f>"79135319650"</f>
        <v>79135319650</v>
      </c>
    </row>
    <row r="657" spans="1:1" ht="13" x14ac:dyDescent="0.15">
      <c r="A657" s="1" t="str">
        <f>"79891312728"</f>
        <v>79891312728</v>
      </c>
    </row>
    <row r="658" spans="1:1" ht="13" x14ac:dyDescent="0.15">
      <c r="A658" s="1" t="str">
        <f>"79134932304"</f>
        <v>79134932304</v>
      </c>
    </row>
    <row r="659" spans="1:1" ht="13" x14ac:dyDescent="0.15">
      <c r="A659" s="1" t="str">
        <f>"79657231796"</f>
        <v>79657231796</v>
      </c>
    </row>
    <row r="660" spans="1:1" ht="13" x14ac:dyDescent="0.15">
      <c r="A660" s="1" t="str">
        <f>"79770318613"</f>
        <v>79770318613</v>
      </c>
    </row>
    <row r="661" spans="1:1" ht="13" x14ac:dyDescent="0.15">
      <c r="A661" s="1" t="str">
        <f>"79186323197"</f>
        <v>79186323197</v>
      </c>
    </row>
    <row r="662" spans="1:1" ht="13" x14ac:dyDescent="0.15">
      <c r="A662" s="1" t="str">
        <f>"79186529514"</f>
        <v>79186529514</v>
      </c>
    </row>
    <row r="663" spans="1:1" ht="13" x14ac:dyDescent="0.15">
      <c r="A663" s="1" t="str">
        <f>"79910395642"</f>
        <v>79910395642</v>
      </c>
    </row>
    <row r="664" spans="1:1" ht="13" x14ac:dyDescent="0.15">
      <c r="A664" s="1" t="str">
        <f>"79180517000"</f>
        <v>79180517000</v>
      </c>
    </row>
    <row r="665" spans="1:1" ht="13" x14ac:dyDescent="0.15">
      <c r="A665" s="1" t="str">
        <f>"79134960330"</f>
        <v>79134960330</v>
      </c>
    </row>
    <row r="666" spans="1:1" ht="13" x14ac:dyDescent="0.15">
      <c r="A666" s="1" t="str">
        <f>"79025521260"</f>
        <v>79025521260</v>
      </c>
    </row>
    <row r="667" spans="1:1" ht="13" x14ac:dyDescent="0.15">
      <c r="A667" s="1" t="str">
        <f>"79649823884"</f>
        <v>79649823884</v>
      </c>
    </row>
    <row r="668" spans="1:1" ht="13" x14ac:dyDescent="0.15">
      <c r="A668" s="1" t="str">
        <f>"79021548081"</f>
        <v>79021548081</v>
      </c>
    </row>
    <row r="669" spans="1:1" ht="13" x14ac:dyDescent="0.15">
      <c r="A669" s="1" t="str">
        <f>"79233344802"</f>
        <v>79233344802</v>
      </c>
    </row>
    <row r="670" spans="1:1" ht="13" x14ac:dyDescent="0.15">
      <c r="A670" s="1" t="str">
        <f>"79137671629"</f>
        <v>79137671629</v>
      </c>
    </row>
    <row r="671" spans="1:1" ht="13" x14ac:dyDescent="0.15">
      <c r="A671" s="1" t="str">
        <f>"79659111388"</f>
        <v>79659111388</v>
      </c>
    </row>
    <row r="672" spans="1:1" ht="13" x14ac:dyDescent="0.15">
      <c r="A672" s="1" t="str">
        <f>"79080344423"</f>
        <v>79080344423</v>
      </c>
    </row>
    <row r="673" spans="1:1" ht="13" x14ac:dyDescent="0.15">
      <c r="A673" s="1" t="str">
        <f>"79832209217"</f>
        <v>79832209217</v>
      </c>
    </row>
    <row r="674" spans="1:1" ht="13" x14ac:dyDescent="0.15">
      <c r="A674" s="1" t="str">
        <f>"79914574346"</f>
        <v>79914574346</v>
      </c>
    </row>
    <row r="675" spans="1:1" ht="13" x14ac:dyDescent="0.15">
      <c r="A675" s="1" t="str">
        <f>"79157648997"</f>
        <v>79157648997</v>
      </c>
    </row>
    <row r="676" spans="1:1" ht="13" x14ac:dyDescent="0.15">
      <c r="A676" s="1" t="str">
        <f>"79609035413"</f>
        <v>79609035413</v>
      </c>
    </row>
    <row r="677" spans="1:1" ht="13" x14ac:dyDescent="0.15">
      <c r="A677" s="1" t="str">
        <f>"79812498667"</f>
        <v>79812498667</v>
      </c>
    </row>
    <row r="678" spans="1:1" ht="13" x14ac:dyDescent="0.15">
      <c r="A678" s="1" t="str">
        <f>"79050929736"</f>
        <v>79050929736</v>
      </c>
    </row>
    <row r="679" spans="1:1" ht="13" x14ac:dyDescent="0.15">
      <c r="A679" s="1" t="str">
        <f>"79370650465"</f>
        <v>79370650465</v>
      </c>
    </row>
    <row r="680" spans="1:1" ht="13" x14ac:dyDescent="0.15">
      <c r="A680" s="1" t="str">
        <f>"79135256953"</f>
        <v>79135256953</v>
      </c>
    </row>
    <row r="681" spans="1:1" ht="13" x14ac:dyDescent="0.15">
      <c r="A681" s="1" t="str">
        <f>"79610620877"</f>
        <v>79610620877</v>
      </c>
    </row>
    <row r="682" spans="1:1" ht="13" x14ac:dyDescent="0.15">
      <c r="A682" s="1" t="str">
        <f>"79135302340"</f>
        <v>79135302340</v>
      </c>
    </row>
    <row r="683" spans="1:1" ht="13" x14ac:dyDescent="0.15">
      <c r="A683" s="1" t="str">
        <f>"79243838297"</f>
        <v>79243838297</v>
      </c>
    </row>
    <row r="684" spans="1:1" ht="13" x14ac:dyDescent="0.15">
      <c r="A684" s="1" t="str">
        <f>"79123275522"</f>
        <v>79123275522</v>
      </c>
    </row>
    <row r="685" spans="1:1" ht="13" x14ac:dyDescent="0.15">
      <c r="A685" s="1" t="str">
        <f>"79141391966"</f>
        <v>79141391966</v>
      </c>
    </row>
    <row r="686" spans="1:1" ht="13" x14ac:dyDescent="0.15">
      <c r="A686" s="1" t="str">
        <f>"79268613365"</f>
        <v>79268613365</v>
      </c>
    </row>
    <row r="687" spans="1:1" ht="13" x14ac:dyDescent="0.15">
      <c r="A687" s="1" t="str">
        <f>"79649449474"</f>
        <v>79649449474</v>
      </c>
    </row>
    <row r="688" spans="1:1" ht="13" x14ac:dyDescent="0.15">
      <c r="A688" s="1" t="str">
        <f>"79832752099"</f>
        <v>79832752099</v>
      </c>
    </row>
    <row r="689" spans="1:1" ht="13" x14ac:dyDescent="0.15">
      <c r="A689" s="1" t="str">
        <f>"79131630406"</f>
        <v>79131630406</v>
      </c>
    </row>
    <row r="690" spans="1:1" ht="13" x14ac:dyDescent="0.15">
      <c r="A690" s="1" t="str">
        <f>"79229465311"</f>
        <v>79229465311</v>
      </c>
    </row>
    <row r="691" spans="1:1" ht="13" x14ac:dyDescent="0.15">
      <c r="A691" s="1" t="str">
        <f>"79610290002"</f>
        <v>79610290002</v>
      </c>
    </row>
    <row r="692" spans="1:1" ht="13" x14ac:dyDescent="0.15">
      <c r="A692" s="1" t="str">
        <f>"79134966073"</f>
        <v>79134966073</v>
      </c>
    </row>
    <row r="693" spans="1:1" ht="13" x14ac:dyDescent="0.15">
      <c r="A693" s="1" t="str">
        <f>"79135314641"</f>
        <v>79135314641</v>
      </c>
    </row>
    <row r="694" spans="1:1" ht="13" x14ac:dyDescent="0.15">
      <c r="A694" s="1" t="str">
        <f>"79135011868"</f>
        <v>79135011868</v>
      </c>
    </row>
    <row r="695" spans="1:1" ht="13" x14ac:dyDescent="0.15">
      <c r="A695" s="1" t="str">
        <f>"79826563424"</f>
        <v>79826563424</v>
      </c>
    </row>
    <row r="696" spans="1:1" ht="13" x14ac:dyDescent="0.15">
      <c r="A696" s="1" t="str">
        <f>"79025514485"</f>
        <v>79025514485</v>
      </c>
    </row>
    <row r="697" spans="1:1" ht="13" x14ac:dyDescent="0.15">
      <c r="A697" s="1" t="str">
        <f>"79131671899"</f>
        <v>79131671899</v>
      </c>
    </row>
    <row r="698" spans="1:1" ht="13" x14ac:dyDescent="0.15">
      <c r="A698" s="1" t="str">
        <f>"79770346200"</f>
        <v>79770346200</v>
      </c>
    </row>
    <row r="699" spans="1:1" ht="13" x14ac:dyDescent="0.15">
      <c r="A699" s="1" t="str">
        <f>"79288513085"</f>
        <v>79288513085</v>
      </c>
    </row>
    <row r="700" spans="1:1" ht="13" x14ac:dyDescent="0.15">
      <c r="A700" s="1" t="str">
        <f>"79144497070"</f>
        <v>79144497070</v>
      </c>
    </row>
    <row r="701" spans="1:1" ht="13" x14ac:dyDescent="0.15">
      <c r="A701" s="1" t="str">
        <f>"79646999885"</f>
        <v>79646999885</v>
      </c>
    </row>
    <row r="702" spans="1:1" ht="13" x14ac:dyDescent="0.15">
      <c r="A702" s="1" t="str">
        <f>"79135251995"</f>
        <v>79135251995</v>
      </c>
    </row>
    <row r="703" spans="1:1" ht="13" x14ac:dyDescent="0.15">
      <c r="A703" s="1" t="str">
        <f>"79658943344"</f>
        <v>79658943344</v>
      </c>
    </row>
    <row r="704" spans="1:1" ht="13" x14ac:dyDescent="0.15">
      <c r="A704" s="1" t="str">
        <f>"79016472281"</f>
        <v>79016472281</v>
      </c>
    </row>
    <row r="705" spans="1:1" ht="13" x14ac:dyDescent="0.15">
      <c r="A705" s="1" t="str">
        <f>"79135268242"</f>
        <v>79135268242</v>
      </c>
    </row>
    <row r="706" spans="1:1" ht="13" x14ac:dyDescent="0.15">
      <c r="A706" s="1" t="str">
        <f>"79643200909"</f>
        <v>79643200909</v>
      </c>
    </row>
    <row r="707" spans="1:1" ht="13" x14ac:dyDescent="0.15">
      <c r="A707" s="1" t="str">
        <f>"79835177746"</f>
        <v>79835177746</v>
      </c>
    </row>
    <row r="708" spans="1:1" ht="13" x14ac:dyDescent="0.15">
      <c r="A708" s="1" t="str">
        <f>"79876782600"</f>
        <v>79876782600</v>
      </c>
    </row>
    <row r="709" spans="1:1" ht="13" x14ac:dyDescent="0.15">
      <c r="A709" s="1" t="str">
        <f>"79091074615"</f>
        <v>79091074615</v>
      </c>
    </row>
    <row r="710" spans="1:1" ht="13" x14ac:dyDescent="0.15">
      <c r="A710" s="1" t="str">
        <f>"79134962386"</f>
        <v>79134962386</v>
      </c>
    </row>
    <row r="711" spans="1:1" ht="13" x14ac:dyDescent="0.15">
      <c r="A711" s="1" t="str">
        <f>"79129725889"</f>
        <v>79129725889</v>
      </c>
    </row>
    <row r="712" spans="1:1" ht="13" x14ac:dyDescent="0.15">
      <c r="A712" s="1" t="str">
        <f>"79171892799"</f>
        <v>79171892799</v>
      </c>
    </row>
    <row r="713" spans="1:1" ht="13" x14ac:dyDescent="0.15">
      <c r="A713" s="1" t="str">
        <f>"79581421735"</f>
        <v>79581421735</v>
      </c>
    </row>
    <row r="714" spans="1:1" ht="13" x14ac:dyDescent="0.15">
      <c r="A714" s="1" t="str">
        <f>"79135773789"</f>
        <v>79135773789</v>
      </c>
    </row>
    <row r="715" spans="1:1" ht="13" x14ac:dyDescent="0.15">
      <c r="A715" s="1" t="str">
        <f>"79080328219"</f>
        <v>79080328219</v>
      </c>
    </row>
    <row r="716" spans="1:1" ht="13" x14ac:dyDescent="0.15">
      <c r="A716" s="1" t="str">
        <f>"79135067268"</f>
        <v>79135067268</v>
      </c>
    </row>
    <row r="717" spans="1:1" ht="13" x14ac:dyDescent="0.15">
      <c r="A717" s="1" t="str">
        <f>"79233472827"</f>
        <v>79233472827</v>
      </c>
    </row>
    <row r="718" spans="1:1" ht="13" x14ac:dyDescent="0.15">
      <c r="A718" s="1" t="str">
        <f>"79131628226"</f>
        <v>79131628226</v>
      </c>
    </row>
    <row r="719" spans="1:1" ht="13" x14ac:dyDescent="0.15">
      <c r="A719" s="1" t="str">
        <f>"79929999740"</f>
        <v>79929999740</v>
      </c>
    </row>
    <row r="720" spans="1:1" ht="13" x14ac:dyDescent="0.15">
      <c r="A720" s="1" t="str">
        <f>"79023622094"</f>
        <v>79023622094</v>
      </c>
    </row>
    <row r="721" spans="1:1" ht="13" x14ac:dyDescent="0.15">
      <c r="A721" s="1" t="str">
        <f>"79019229191"</f>
        <v>79019229191</v>
      </c>
    </row>
    <row r="722" spans="1:1" ht="13" x14ac:dyDescent="0.15">
      <c r="A722" s="1" t="str">
        <f>"79926666624"</f>
        <v>79926666624</v>
      </c>
    </row>
    <row r="723" spans="1:1" ht="13" x14ac:dyDescent="0.15">
      <c r="A723" s="1" t="str">
        <f>"79888938959"</f>
        <v>79888938959</v>
      </c>
    </row>
    <row r="724" spans="1:1" ht="13" x14ac:dyDescent="0.15">
      <c r="A724" s="1" t="str">
        <f>"79123938807"</f>
        <v>79123938807</v>
      </c>
    </row>
    <row r="725" spans="1:1" ht="13" x14ac:dyDescent="0.15">
      <c r="A725" s="1" t="str">
        <f>"79600885593"</f>
        <v>79600885593</v>
      </c>
    </row>
    <row r="726" spans="1:1" ht="13" x14ac:dyDescent="0.15">
      <c r="A726" s="1" t="str">
        <f>"79134431960"</f>
        <v>79134431960</v>
      </c>
    </row>
    <row r="727" spans="1:1" ht="13" x14ac:dyDescent="0.15">
      <c r="A727" s="1" t="str">
        <f>"79131699313"</f>
        <v>79131699313</v>
      </c>
    </row>
    <row r="728" spans="1:1" ht="13" x14ac:dyDescent="0.15">
      <c r="A728" s="1" t="str">
        <f>"79620163727"</f>
        <v>79620163727</v>
      </c>
    </row>
    <row r="729" spans="1:1" ht="13" x14ac:dyDescent="0.15">
      <c r="A729" s="1" t="str">
        <f>"79133026496"</f>
        <v>79133026496</v>
      </c>
    </row>
    <row r="730" spans="1:1" ht="13" x14ac:dyDescent="0.15">
      <c r="A730" s="1" t="str">
        <f>"79131699217"</f>
        <v>79131699217</v>
      </c>
    </row>
    <row r="731" spans="1:1" ht="13" x14ac:dyDescent="0.15">
      <c r="A731" s="1" t="str">
        <f>"79655487244"</f>
        <v>79655487244</v>
      </c>
    </row>
    <row r="732" spans="1:1" ht="13" x14ac:dyDescent="0.15">
      <c r="A732" s="1" t="str">
        <f>"79131616232"</f>
        <v>79131616232</v>
      </c>
    </row>
    <row r="733" spans="1:1" ht="13" x14ac:dyDescent="0.15">
      <c r="A733" s="1" t="str">
        <f>"79964569765"</f>
        <v>79964569765</v>
      </c>
    </row>
    <row r="734" spans="1:1" ht="13" x14ac:dyDescent="0.15">
      <c r="A734" s="1" t="str">
        <f>"79881330177"</f>
        <v>79881330177</v>
      </c>
    </row>
    <row r="735" spans="1:1" ht="13" x14ac:dyDescent="0.15">
      <c r="A735" s="1" t="str">
        <f>"79615137677"</f>
        <v>79615137677</v>
      </c>
    </row>
    <row r="736" spans="1:1" ht="13" x14ac:dyDescent="0.15">
      <c r="A736" s="1" t="str">
        <f>"79528168909"</f>
        <v>79528168909</v>
      </c>
    </row>
    <row r="737" spans="1:1" ht="13" x14ac:dyDescent="0.15">
      <c r="A737" s="1" t="str">
        <f>"79533121941"</f>
        <v>79533121941</v>
      </c>
    </row>
    <row r="738" spans="1:1" ht="13" x14ac:dyDescent="0.15">
      <c r="A738" s="1" t="str">
        <f>"78005502287"</f>
        <v>78005502287</v>
      </c>
    </row>
    <row r="739" spans="1:1" ht="13" x14ac:dyDescent="0.15">
      <c r="A739" s="1" t="str">
        <f>"79370367701"</f>
        <v>79370367701</v>
      </c>
    </row>
    <row r="740" spans="1:1" ht="13" x14ac:dyDescent="0.15">
      <c r="A740" s="1" t="str">
        <f>"79134912267"</f>
        <v>79134912267</v>
      </c>
    </row>
    <row r="741" spans="1:1" ht="13" x14ac:dyDescent="0.15">
      <c r="A741" s="1" t="str">
        <f>"79088750900"</f>
        <v>79088750900</v>
      </c>
    </row>
    <row r="742" spans="1:1" ht="13" x14ac:dyDescent="0.15">
      <c r="A742" s="1" t="str">
        <f>"79914399364"</f>
        <v>79914399364</v>
      </c>
    </row>
    <row r="743" spans="1:1" ht="13" x14ac:dyDescent="0.15">
      <c r="A743" s="1" t="str">
        <f>"79134940554"</f>
        <v>79134940554</v>
      </c>
    </row>
    <row r="744" spans="1:1" ht="13" x14ac:dyDescent="0.15">
      <c r="A744" s="1" t="str">
        <f>"79135055952"</f>
        <v>79135055952</v>
      </c>
    </row>
    <row r="745" spans="1:1" ht="13" x14ac:dyDescent="0.15">
      <c r="A745" s="1" t="str">
        <f>"79231815923"</f>
        <v>79231815923</v>
      </c>
    </row>
    <row r="746" spans="1:1" ht="13" x14ac:dyDescent="0.15">
      <c r="A746" s="1" t="str">
        <f>"79131667440"</f>
        <v>79131667440</v>
      </c>
    </row>
    <row r="747" spans="1:1" ht="13" x14ac:dyDescent="0.15">
      <c r="A747" s="1" t="str">
        <f>"79039893250"</f>
        <v>79039893250</v>
      </c>
    </row>
    <row r="748" spans="1:1" ht="13" x14ac:dyDescent="0.15">
      <c r="A748" s="1" t="str">
        <f>"79135305169"</f>
        <v>79135305169</v>
      </c>
    </row>
    <row r="749" spans="1:1" ht="13" x14ac:dyDescent="0.15">
      <c r="A749" s="1" t="str">
        <f>"79080303408"</f>
        <v>79080303408</v>
      </c>
    </row>
    <row r="750" spans="1:1" ht="13" x14ac:dyDescent="0.15">
      <c r="A750" s="1" t="str">
        <f>"79605471791"</f>
        <v>79605471791</v>
      </c>
    </row>
    <row r="751" spans="1:1" ht="13" x14ac:dyDescent="0.15">
      <c r="A751" s="1" t="str">
        <f>"79131866587"</f>
        <v>79131866587</v>
      </c>
    </row>
    <row r="752" spans="1:1" ht="13" x14ac:dyDescent="0.15">
      <c r="A752" s="1" t="str">
        <f>"79916467346"</f>
        <v>79916467346</v>
      </c>
    </row>
    <row r="753" spans="1:1" ht="13" x14ac:dyDescent="0.15">
      <c r="A753" s="1" t="str">
        <f>"79025513549"</f>
        <v>79025513549</v>
      </c>
    </row>
    <row r="754" spans="1:1" ht="13" x14ac:dyDescent="0.15">
      <c r="A754" s="1" t="str">
        <f>"79131899160"</f>
        <v>79131899160</v>
      </c>
    </row>
    <row r="755" spans="1:1" ht="13" x14ac:dyDescent="0.15">
      <c r="A755" s="1" t="str">
        <f>"79875884286"</f>
        <v>79875884286</v>
      </c>
    </row>
    <row r="756" spans="1:1" ht="13" x14ac:dyDescent="0.15">
      <c r="A756" s="1" t="str">
        <f>"79918323102"</f>
        <v>79918323102</v>
      </c>
    </row>
    <row r="757" spans="1:1" ht="13" x14ac:dyDescent="0.15">
      <c r="A757" s="1" t="str">
        <f>"79131621666"</f>
        <v>79131621666</v>
      </c>
    </row>
    <row r="758" spans="1:1" ht="13" x14ac:dyDescent="0.15">
      <c r="A758" s="1" t="str">
        <f>"79604420264"</f>
        <v>79604420264</v>
      </c>
    </row>
    <row r="759" spans="1:1" ht="13" x14ac:dyDescent="0.15">
      <c r="A759" s="1" t="str">
        <f>"79232084166"</f>
        <v>79232084166</v>
      </c>
    </row>
    <row r="760" spans="1:1" ht="13" x14ac:dyDescent="0.15">
      <c r="A760" s="1" t="str">
        <f>"79135268599"</f>
        <v>79135268599</v>
      </c>
    </row>
    <row r="761" spans="1:1" ht="13" x14ac:dyDescent="0.15">
      <c r="A761" s="1" t="str">
        <f>"79770326420"</f>
        <v>79770326420</v>
      </c>
    </row>
    <row r="762" spans="1:1" ht="13" x14ac:dyDescent="0.15">
      <c r="A762" s="1" t="str">
        <f>"79614745411"</f>
        <v>79614745411</v>
      </c>
    </row>
    <row r="763" spans="1:1" ht="13" x14ac:dyDescent="0.15">
      <c r="A763" s="1" t="str">
        <f>"79059771625"</f>
        <v>79059771625</v>
      </c>
    </row>
    <row r="764" spans="1:1" ht="13" x14ac:dyDescent="0.15">
      <c r="A764" s="1" t="str">
        <f>"79131675929"</f>
        <v>79131675929</v>
      </c>
    </row>
    <row r="765" spans="1:1" ht="13" x14ac:dyDescent="0.15">
      <c r="A765" s="1" t="str">
        <f>"79029487067"</f>
        <v>79029487067</v>
      </c>
    </row>
    <row r="766" spans="1:1" ht="13" x14ac:dyDescent="0.15">
      <c r="A766" s="1" t="str">
        <f>"79135083910"</f>
        <v>79135083910</v>
      </c>
    </row>
    <row r="767" spans="1:1" ht="13" x14ac:dyDescent="0.15">
      <c r="A767" s="1" t="str">
        <f>"79131677812"</f>
        <v>79131677812</v>
      </c>
    </row>
    <row r="768" spans="1:1" ht="13" x14ac:dyDescent="0.15">
      <c r="A768" s="1" t="str">
        <f>"79134918333"</f>
        <v>79134918333</v>
      </c>
    </row>
    <row r="769" spans="1:1" ht="13" x14ac:dyDescent="0.15">
      <c r="A769" s="1" t="str">
        <f>"79059774832"</f>
        <v>79059774832</v>
      </c>
    </row>
    <row r="770" spans="1:1" ht="13" x14ac:dyDescent="0.15">
      <c r="A770" s="1" t="str">
        <f>"79134971615"</f>
        <v>79134971615</v>
      </c>
    </row>
    <row r="771" spans="1:1" ht="13" x14ac:dyDescent="0.15">
      <c r="A771" s="1" t="str">
        <f>"79134985780"</f>
        <v>79134985780</v>
      </c>
    </row>
    <row r="772" spans="1:1" ht="13" x14ac:dyDescent="0.15">
      <c r="A772" s="1" t="str">
        <f>"79054978757"</f>
        <v>79054978757</v>
      </c>
    </row>
    <row r="773" spans="1:1" ht="13" x14ac:dyDescent="0.15">
      <c r="A773" s="1" t="str">
        <f>"79526814607"</f>
        <v>79526814607</v>
      </c>
    </row>
    <row r="774" spans="1:1" ht="13" x14ac:dyDescent="0.15">
      <c r="A774" s="1" t="str">
        <f>"79251832648"</f>
        <v>79251832648</v>
      </c>
    </row>
    <row r="775" spans="1:1" ht="13" x14ac:dyDescent="0.15">
      <c r="A775" s="1" t="str">
        <f>"79039154447"</f>
        <v>79039154447</v>
      </c>
    </row>
    <row r="776" spans="1:1" ht="13" x14ac:dyDescent="0.15">
      <c r="A776" s="1" t="str">
        <f>"79659160965"</f>
        <v>79659160965</v>
      </c>
    </row>
    <row r="777" spans="1:1" ht="13" x14ac:dyDescent="0.15">
      <c r="A777" s="1" t="str">
        <f>"79016471703"</f>
        <v>79016471703</v>
      </c>
    </row>
    <row r="778" spans="1:1" ht="13" x14ac:dyDescent="0.15">
      <c r="A778" s="1" t="str">
        <f>"79135046616"</f>
        <v>79135046616</v>
      </c>
    </row>
    <row r="779" spans="1:1" ht="13" x14ac:dyDescent="0.15">
      <c r="A779" s="1" t="str">
        <f>"79880159999"</f>
        <v>79880159999</v>
      </c>
    </row>
    <row r="780" spans="1:1" ht="13" x14ac:dyDescent="0.15">
      <c r="A780" s="1" t="str">
        <f>"79069008833"</f>
        <v>79069008833</v>
      </c>
    </row>
    <row r="781" spans="1:1" ht="13" x14ac:dyDescent="0.15">
      <c r="A781" s="1" t="str">
        <f>"79050925402"</f>
        <v>79050925402</v>
      </c>
    </row>
    <row r="782" spans="1:1" ht="13" x14ac:dyDescent="0.15">
      <c r="A782" s="1" t="str">
        <f>"79824157207"</f>
        <v>79824157207</v>
      </c>
    </row>
    <row r="783" spans="1:1" ht="13" x14ac:dyDescent="0.15">
      <c r="A783" s="1" t="str">
        <f>"79220126067"</f>
        <v>79220126067</v>
      </c>
    </row>
    <row r="784" spans="1:1" ht="13" x14ac:dyDescent="0.15">
      <c r="A784" s="1" t="str">
        <f>"79177822809"</f>
        <v>79177822809</v>
      </c>
    </row>
    <row r="785" spans="1:1" ht="13" x14ac:dyDescent="0.15">
      <c r="A785" s="1" t="str">
        <f>"79080345647"</f>
        <v>79080345647</v>
      </c>
    </row>
    <row r="786" spans="1:1" ht="13" x14ac:dyDescent="0.15">
      <c r="A786" s="1" t="str">
        <f>"79135030123"</f>
        <v>79135030123</v>
      </c>
    </row>
    <row r="787" spans="1:1" ht="13" x14ac:dyDescent="0.15">
      <c r="A787" s="1" t="str">
        <f>"79788999585"</f>
        <v>79788999585</v>
      </c>
    </row>
    <row r="788" spans="1:1" ht="13" x14ac:dyDescent="0.15">
      <c r="A788" s="1" t="str">
        <f>"79131651961"</f>
        <v>79131651961</v>
      </c>
    </row>
    <row r="789" spans="1:1" ht="13" x14ac:dyDescent="0.15">
      <c r="A789" s="1" t="str">
        <f>"79953116025"</f>
        <v>79953116025</v>
      </c>
    </row>
    <row r="790" spans="1:1" ht="13" x14ac:dyDescent="0.15">
      <c r="A790" s="1" t="str">
        <f>"79059991121"</f>
        <v>79059991121</v>
      </c>
    </row>
    <row r="791" spans="1:1" ht="13" x14ac:dyDescent="0.15">
      <c r="A791" s="1" t="str">
        <f>"79050931021"</f>
        <v>79050931021</v>
      </c>
    </row>
    <row r="792" spans="1:1" ht="13" x14ac:dyDescent="0.15">
      <c r="A792" s="1" t="str">
        <f>"79535946737"</f>
        <v>79535946737</v>
      </c>
    </row>
    <row r="793" spans="1:1" ht="13" x14ac:dyDescent="0.15">
      <c r="A793" s="1" t="str">
        <f>"79955307508"</f>
        <v>79955307508</v>
      </c>
    </row>
    <row r="794" spans="1:1" ht="13" x14ac:dyDescent="0.15">
      <c r="A794" s="1" t="str">
        <f>"79025528977"</f>
        <v>79025528977</v>
      </c>
    </row>
    <row r="795" spans="1:1" ht="13" x14ac:dyDescent="0.15">
      <c r="A795" s="1" t="str">
        <f>"79770323374"</f>
        <v>79770323374</v>
      </c>
    </row>
    <row r="796" spans="1:1" ht="13" x14ac:dyDescent="0.15">
      <c r="A796" s="1" t="str">
        <f>"79135257677"</f>
        <v>79135257677</v>
      </c>
    </row>
    <row r="797" spans="1:1" ht="13" x14ac:dyDescent="0.15">
      <c r="A797" s="1" t="str">
        <f>"79050904932"</f>
        <v>79050904932</v>
      </c>
    </row>
    <row r="798" spans="1:1" ht="13" x14ac:dyDescent="0.15">
      <c r="A798" s="1" t="str">
        <f>"79029443038"</f>
        <v>79029443038</v>
      </c>
    </row>
    <row r="799" spans="1:1" ht="13" x14ac:dyDescent="0.15">
      <c r="A799" s="1" t="str">
        <f>"79025513238"</f>
        <v>79025513238</v>
      </c>
    </row>
    <row r="800" spans="1:1" ht="13" x14ac:dyDescent="0.15">
      <c r="A800" s="1" t="str">
        <f>"79135031615"</f>
        <v>79135031615</v>
      </c>
    </row>
    <row r="801" spans="1:1" ht="13" x14ac:dyDescent="0.15">
      <c r="A801" s="1" t="str">
        <f>"79992109020"</f>
        <v>79992109020</v>
      </c>
    </row>
    <row r="802" spans="1:1" ht="13" x14ac:dyDescent="0.15">
      <c r="A802" s="1" t="str">
        <f>"79628276853"</f>
        <v>79628276853</v>
      </c>
    </row>
    <row r="803" spans="1:1" ht="13" x14ac:dyDescent="0.15">
      <c r="A803" s="1" t="str">
        <f>"79193633731"</f>
        <v>79193633731</v>
      </c>
    </row>
    <row r="804" spans="1:1" ht="13" x14ac:dyDescent="0.15">
      <c r="A804" s="1" t="str">
        <f>"79232028904"</f>
        <v>79232028904</v>
      </c>
    </row>
    <row r="805" spans="1:1" ht="13" x14ac:dyDescent="0.15">
      <c r="A805" s="1" t="str">
        <f>"79770329851"</f>
        <v>79770329851</v>
      </c>
    </row>
    <row r="806" spans="1:1" ht="13" x14ac:dyDescent="0.15">
      <c r="A806" s="1" t="str">
        <f>"79688881632"</f>
        <v>79688881632</v>
      </c>
    </row>
    <row r="807" spans="1:1" ht="13" x14ac:dyDescent="0.15">
      <c r="A807" s="1" t="str">
        <f>"79135055945"</f>
        <v>79135055945</v>
      </c>
    </row>
    <row r="808" spans="1:1" ht="13" x14ac:dyDescent="0.15">
      <c r="A808" s="1" t="str">
        <f>"79134900775"</f>
        <v>79134900775</v>
      </c>
    </row>
    <row r="809" spans="1:1" ht="13" x14ac:dyDescent="0.15">
      <c r="A809" s="1" t="str">
        <f>"79312127203"</f>
        <v>79312127203</v>
      </c>
    </row>
    <row r="810" spans="1:1" ht="13" x14ac:dyDescent="0.15">
      <c r="A810" s="1" t="str">
        <f>"79134913243"</f>
        <v>79134913243</v>
      </c>
    </row>
    <row r="811" spans="1:1" ht="13" x14ac:dyDescent="0.15">
      <c r="A811" s="1" t="str">
        <f>"79025520226"</f>
        <v>79025520226</v>
      </c>
    </row>
    <row r="812" spans="1:1" ht="13" x14ac:dyDescent="0.15">
      <c r="A812" s="1" t="str">
        <f>"79080304021"</f>
        <v>79080304021</v>
      </c>
    </row>
    <row r="813" spans="1:1" ht="13" x14ac:dyDescent="0.15">
      <c r="A813" s="1" t="str">
        <f>"79911902948"</f>
        <v>79911902948</v>
      </c>
    </row>
    <row r="814" spans="1:1" ht="13" x14ac:dyDescent="0.15">
      <c r="A814" s="1" t="str">
        <f>"79842757094"</f>
        <v>79842757094</v>
      </c>
    </row>
    <row r="815" spans="1:1" ht="13" x14ac:dyDescent="0.15">
      <c r="A815" s="1" t="str">
        <f>"79056664993"</f>
        <v>79056664993</v>
      </c>
    </row>
    <row r="816" spans="1:1" ht="13" x14ac:dyDescent="0.15">
      <c r="A816" s="1" t="str">
        <f>"79832920035"</f>
        <v>79832920035</v>
      </c>
    </row>
    <row r="817" spans="1:1" ht="13" x14ac:dyDescent="0.15">
      <c r="A817" s="1" t="str">
        <f>"79016219949"</f>
        <v>79016219949</v>
      </c>
    </row>
    <row r="818" spans="1:1" ht="13" x14ac:dyDescent="0.15">
      <c r="A818" s="1" t="str">
        <f>"79039288678"</f>
        <v>79039288678</v>
      </c>
    </row>
    <row r="819" spans="1:1" ht="13" x14ac:dyDescent="0.15">
      <c r="A819" s="1" t="str">
        <f>"79059992881"</f>
        <v>79059992881</v>
      </c>
    </row>
    <row r="820" spans="1:1" ht="13" x14ac:dyDescent="0.15">
      <c r="A820" s="1" t="str">
        <f>"79059987000"</f>
        <v>79059987000</v>
      </c>
    </row>
    <row r="821" spans="1:1" ht="13" x14ac:dyDescent="0.15">
      <c r="A821" s="1" t="str">
        <f>"79039206283"</f>
        <v>79039206283</v>
      </c>
    </row>
    <row r="822" spans="1:1" ht="13" x14ac:dyDescent="0.15">
      <c r="A822" s="1" t="str">
        <f>"79059532819"</f>
        <v>79059532819</v>
      </c>
    </row>
    <row r="823" spans="1:1" ht="13" x14ac:dyDescent="0.15">
      <c r="A823" s="1" t="str">
        <f>"79537782800"</f>
        <v>79537782800</v>
      </c>
    </row>
    <row r="824" spans="1:1" ht="13" x14ac:dyDescent="0.15">
      <c r="A824" s="1" t="str">
        <f>"79061722499"</f>
        <v>79061722499</v>
      </c>
    </row>
    <row r="825" spans="1:1" ht="13" x14ac:dyDescent="0.15">
      <c r="A825" s="1" t="str">
        <f>"79132929336"</f>
        <v>79132929336</v>
      </c>
    </row>
    <row r="826" spans="1:1" ht="13" x14ac:dyDescent="0.15">
      <c r="A826" s="1" t="str">
        <f>"79131949894"</f>
        <v>79131949894</v>
      </c>
    </row>
    <row r="827" spans="1:1" ht="13" x14ac:dyDescent="0.15">
      <c r="A827" s="1" t="str">
        <f>"79134971159"</f>
        <v>79134971159</v>
      </c>
    </row>
    <row r="828" spans="1:1" ht="13" x14ac:dyDescent="0.15">
      <c r="A828" s="1" t="str">
        <f>"79134992133"</f>
        <v>79134992133</v>
      </c>
    </row>
    <row r="829" spans="1:1" ht="13" x14ac:dyDescent="0.15">
      <c r="A829" s="1" t="str">
        <f>"79135300605"</f>
        <v>79135300605</v>
      </c>
    </row>
    <row r="830" spans="1:1" ht="13" x14ac:dyDescent="0.15">
      <c r="A830" s="1" t="str">
        <f>"79131937958"</f>
        <v>79131937958</v>
      </c>
    </row>
    <row r="831" spans="1:1" ht="13" x14ac:dyDescent="0.15">
      <c r="A831" s="1" t="str">
        <f>"79131675776"</f>
        <v>79131675776</v>
      </c>
    </row>
    <row r="832" spans="1:1" ht="13" x14ac:dyDescent="0.15">
      <c r="A832" s="1" t="str">
        <f>"79613588943"</f>
        <v>79613588943</v>
      </c>
    </row>
    <row r="833" spans="1:1" ht="13" x14ac:dyDescent="0.15">
      <c r="A833" s="1" t="str">
        <f>"79135028570"</f>
        <v>79135028570</v>
      </c>
    </row>
    <row r="834" spans="1:1" ht="13" x14ac:dyDescent="0.15">
      <c r="A834" s="1" t="str">
        <f>"79032750879"</f>
        <v>79032750879</v>
      </c>
    </row>
    <row r="835" spans="1:1" ht="13" x14ac:dyDescent="0.15">
      <c r="A835" s="1" t="str">
        <f>"79050930374"</f>
        <v>79050930374</v>
      </c>
    </row>
    <row r="836" spans="1:1" ht="13" x14ac:dyDescent="0.15">
      <c r="A836" s="1" t="str">
        <f>"79194290297"</f>
        <v>79194290297</v>
      </c>
    </row>
    <row r="837" spans="1:1" ht="13" x14ac:dyDescent="0.15">
      <c r="A837" s="1" t="str">
        <f>"79025526101"</f>
        <v>79025526101</v>
      </c>
    </row>
    <row r="838" spans="1:1" ht="13" x14ac:dyDescent="0.15">
      <c r="A838" s="1" t="str">
        <f>"79618958101"</f>
        <v>79618958101</v>
      </c>
    </row>
    <row r="839" spans="1:1" ht="13" x14ac:dyDescent="0.15">
      <c r="A839" s="1" t="str">
        <f>"79050904041"</f>
        <v>79050904041</v>
      </c>
    </row>
    <row r="840" spans="1:1" ht="13" x14ac:dyDescent="0.15">
      <c r="A840" s="1" t="str">
        <f>"79061079998"</f>
        <v>79061079998</v>
      </c>
    </row>
    <row r="841" spans="1:1" ht="13" x14ac:dyDescent="0.15">
      <c r="A841" s="1" t="str">
        <f>"79131672123"</f>
        <v>79131672123</v>
      </c>
    </row>
    <row r="842" spans="1:1" ht="13" x14ac:dyDescent="0.15">
      <c r="A842" s="1" t="str">
        <f>"79131641999"</f>
        <v>79131641999</v>
      </c>
    </row>
    <row r="843" spans="1:1" ht="13" x14ac:dyDescent="0.15">
      <c r="A843" s="1" t="str">
        <f>"79913602117"</f>
        <v>79913602117</v>
      </c>
    </row>
    <row r="844" spans="1:1" ht="13" x14ac:dyDescent="0.15">
      <c r="A844" s="1" t="str">
        <f>"79080343369"</f>
        <v>79080343369</v>
      </c>
    </row>
    <row r="845" spans="1:1" ht="13" x14ac:dyDescent="0.15">
      <c r="A845" s="1" t="str">
        <f>"79080327535"</f>
        <v>79080327535</v>
      </c>
    </row>
    <row r="846" spans="1:1" ht="13" x14ac:dyDescent="0.15">
      <c r="A846" s="1" t="str">
        <f>"79198019037"</f>
        <v>79198019037</v>
      </c>
    </row>
    <row r="847" spans="1:1" ht="13" x14ac:dyDescent="0.15">
      <c r="A847" s="1" t="str">
        <f>"79093463914"</f>
        <v>79093463914</v>
      </c>
    </row>
    <row r="848" spans="1:1" ht="13" x14ac:dyDescent="0.15">
      <c r="A848" s="1" t="str">
        <f>"79894619766"</f>
        <v>79894619766</v>
      </c>
    </row>
    <row r="849" spans="1:1" ht="13" x14ac:dyDescent="0.15">
      <c r="A849" s="1" t="str">
        <f>"79025519658"</f>
        <v>79025519658</v>
      </c>
    </row>
    <row r="850" spans="1:1" ht="13" x14ac:dyDescent="0.15">
      <c r="A850" s="1" t="str">
        <f>"79129997510"</f>
        <v>79129997510</v>
      </c>
    </row>
    <row r="851" spans="1:1" ht="13" x14ac:dyDescent="0.15">
      <c r="A851" s="1" t="str">
        <f>"79951680980"</f>
        <v>79951680980</v>
      </c>
    </row>
    <row r="852" spans="1:1" ht="13" x14ac:dyDescent="0.15">
      <c r="A852" s="1" t="str">
        <f>"79880025282"</f>
        <v>79880025282</v>
      </c>
    </row>
    <row r="853" spans="1:1" ht="13" x14ac:dyDescent="0.15">
      <c r="A853" s="1" t="str">
        <f>"79050916167"</f>
        <v>79050916167</v>
      </c>
    </row>
    <row r="854" spans="1:1" ht="13" x14ac:dyDescent="0.15">
      <c r="A854" s="1" t="str">
        <f>"79039866606"</f>
        <v>79039866606</v>
      </c>
    </row>
    <row r="855" spans="1:1" ht="13" x14ac:dyDescent="0.15">
      <c r="A855" s="1" t="str">
        <f>"79131672008"</f>
        <v>79131672008</v>
      </c>
    </row>
    <row r="856" spans="1:1" ht="13" x14ac:dyDescent="0.15">
      <c r="A856" s="1" t="str">
        <f>"79697110999"</f>
        <v>79697110999</v>
      </c>
    </row>
    <row r="857" spans="1:1" ht="13" x14ac:dyDescent="0.15">
      <c r="A857" s="1" t="str">
        <f>"79134999746"</f>
        <v>79134999746</v>
      </c>
    </row>
    <row r="858" spans="1:1" ht="13" x14ac:dyDescent="0.15">
      <c r="A858" s="1" t="str">
        <f>"79649824416"</f>
        <v>79649824416</v>
      </c>
    </row>
    <row r="859" spans="1:1" ht="13" x14ac:dyDescent="0.15">
      <c r="A859" s="1" t="str">
        <f>"79193381701"</f>
        <v>79193381701</v>
      </c>
    </row>
    <row r="860" spans="1:1" ht="13" x14ac:dyDescent="0.15">
      <c r="A860" s="1" t="str">
        <f>"79039895355"</f>
        <v>79039895355</v>
      </c>
    </row>
    <row r="861" spans="1:1" ht="13" x14ac:dyDescent="0.15">
      <c r="A861" s="1" t="str">
        <f>"79314444616"</f>
        <v>79314444616</v>
      </c>
    </row>
    <row r="862" spans="1:1" ht="13" x14ac:dyDescent="0.15">
      <c r="A862" s="1" t="str">
        <f>"79135300788"</f>
        <v>79135300788</v>
      </c>
    </row>
    <row r="863" spans="1:1" ht="13" x14ac:dyDescent="0.15">
      <c r="A863" s="1" t="str">
        <f>"79233359991"</f>
        <v>79233359991</v>
      </c>
    </row>
    <row r="864" spans="1:1" ht="13" x14ac:dyDescent="0.15">
      <c r="A864" s="1" t="str">
        <f>"79059982001"</f>
        <v>79059982001</v>
      </c>
    </row>
    <row r="865" spans="1:1" ht="13" x14ac:dyDescent="0.15">
      <c r="A865" s="1" t="str">
        <f>"79135060195"</f>
        <v>79135060195</v>
      </c>
    </row>
    <row r="866" spans="1:1" ht="13" x14ac:dyDescent="0.15">
      <c r="A866" s="1" t="str">
        <f>"79037341640"</f>
        <v>79037341640</v>
      </c>
    </row>
    <row r="867" spans="1:1" ht="13" x14ac:dyDescent="0.15">
      <c r="A867" s="1" t="str">
        <f>"79069014121"</f>
        <v>79069014121</v>
      </c>
    </row>
    <row r="868" spans="1:1" ht="13" x14ac:dyDescent="0.15">
      <c r="A868" s="1" t="str">
        <f>"79029486148"</f>
        <v>79029486148</v>
      </c>
    </row>
    <row r="869" spans="1:1" ht="13" x14ac:dyDescent="0.15">
      <c r="A869" s="1" t="str">
        <f>"79134991999"</f>
        <v>79134991999</v>
      </c>
    </row>
    <row r="870" spans="1:1" ht="13" x14ac:dyDescent="0.15">
      <c r="A870" s="1" t="str">
        <f>"79135262096"</f>
        <v>79135262096</v>
      </c>
    </row>
    <row r="871" spans="1:1" ht="13" x14ac:dyDescent="0.15">
      <c r="A871" s="1" t="str">
        <f>"79134975653"</f>
        <v>79134975653</v>
      </c>
    </row>
    <row r="872" spans="1:1" ht="13" x14ac:dyDescent="0.15">
      <c r="A872" s="1" t="str">
        <f>"79131653733"</f>
        <v>79131653733</v>
      </c>
    </row>
    <row r="873" spans="1:1" ht="13" x14ac:dyDescent="0.15">
      <c r="A873" s="1" t="str">
        <f>"79134962178"</f>
        <v>79134962178</v>
      </c>
    </row>
    <row r="874" spans="1:1" ht="13" x14ac:dyDescent="0.15">
      <c r="A874" s="1" t="str">
        <f>"79062525656"</f>
        <v>79062525656</v>
      </c>
    </row>
    <row r="875" spans="1:1" ht="13" x14ac:dyDescent="0.15">
      <c r="A875" s="1" t="str">
        <f>"79135041203"</f>
        <v>79135041203</v>
      </c>
    </row>
    <row r="876" spans="1:1" ht="13" x14ac:dyDescent="0.15">
      <c r="A876" s="1" t="str">
        <f>"79134917941"</f>
        <v>79134917941</v>
      </c>
    </row>
    <row r="877" spans="1:1" ht="13" x14ac:dyDescent="0.15">
      <c r="A877" s="1" t="str">
        <f>"79030724395"</f>
        <v>79030724395</v>
      </c>
    </row>
    <row r="878" spans="1:1" ht="13" x14ac:dyDescent="0.15">
      <c r="A878" s="1" t="str">
        <f>"79232068278"</f>
        <v>79232068278</v>
      </c>
    </row>
    <row r="879" spans="1:1" ht="13" x14ac:dyDescent="0.15">
      <c r="A879" s="1" t="str">
        <f>"79134966141"</f>
        <v>79134966141</v>
      </c>
    </row>
    <row r="880" spans="1:1" ht="13" x14ac:dyDescent="0.15">
      <c r="A880" s="1" t="str">
        <f>"79134952505"</f>
        <v>79134952505</v>
      </c>
    </row>
    <row r="881" spans="1:1" ht="13" x14ac:dyDescent="0.15">
      <c r="A881" s="1" t="str">
        <f>"79991096665"</f>
        <v>79991096665</v>
      </c>
    </row>
    <row r="882" spans="1:1" ht="13" x14ac:dyDescent="0.15">
      <c r="A882" s="1" t="str">
        <f>"79133223466"</f>
        <v>79133223466</v>
      </c>
    </row>
    <row r="883" spans="1:1" ht="13" x14ac:dyDescent="0.15">
      <c r="A883" s="1" t="str">
        <f>"79338894848"</f>
        <v>79338894848</v>
      </c>
    </row>
    <row r="884" spans="1:1" ht="13" x14ac:dyDescent="0.15">
      <c r="A884" s="1" t="str">
        <f>"79300003708"</f>
        <v>79300003708</v>
      </c>
    </row>
    <row r="885" spans="1:1" ht="13" x14ac:dyDescent="0.15">
      <c r="A885" s="1" t="str">
        <f>"79135301514"</f>
        <v>79135301514</v>
      </c>
    </row>
    <row r="886" spans="1:1" ht="13" x14ac:dyDescent="0.15">
      <c r="A886" s="1" t="str">
        <f>"79059783000"</f>
        <v>79059783000</v>
      </c>
    </row>
    <row r="887" spans="1:1" ht="13" x14ac:dyDescent="0.15">
      <c r="A887" s="1" t="str">
        <f>"79135005464"</f>
        <v>79135005464</v>
      </c>
    </row>
    <row r="888" spans="1:1" ht="13" x14ac:dyDescent="0.15">
      <c r="A888" s="1" t="str">
        <f>"79170413270"</f>
        <v>79170413270</v>
      </c>
    </row>
    <row r="889" spans="1:1" ht="13" x14ac:dyDescent="0.15">
      <c r="A889" s="1" t="str">
        <f>"79059784803"</f>
        <v>79059784803</v>
      </c>
    </row>
    <row r="890" spans="1:1" ht="13" x14ac:dyDescent="0.15">
      <c r="A890" s="1" t="str">
        <f>"79080303852"</f>
        <v>79080303852</v>
      </c>
    </row>
    <row r="891" spans="1:1" ht="13" x14ac:dyDescent="0.15">
      <c r="A891" s="1" t="str">
        <f>"79131671820"</f>
        <v>79131671820</v>
      </c>
    </row>
    <row r="892" spans="1:1" ht="13" x14ac:dyDescent="0.15">
      <c r="A892" s="1" t="str">
        <f>"79603747562"</f>
        <v>79603747562</v>
      </c>
    </row>
    <row r="893" spans="1:1" ht="13" x14ac:dyDescent="0.15">
      <c r="A893" s="1" t="str">
        <f>"79776142811"</f>
        <v>79776142811</v>
      </c>
    </row>
    <row r="894" spans="1:1" ht="13" x14ac:dyDescent="0.15">
      <c r="A894" s="1" t="str">
        <f>"79034444943"</f>
        <v>79034444943</v>
      </c>
    </row>
    <row r="895" spans="1:1" ht="13" x14ac:dyDescent="0.15">
      <c r="A895" s="1" t="str">
        <f>"79134966178"</f>
        <v>79134966178</v>
      </c>
    </row>
    <row r="896" spans="1:1" ht="13" x14ac:dyDescent="0.15">
      <c r="A896" s="1" t="str">
        <f>"79641191555"</f>
        <v>79641191555</v>
      </c>
    </row>
    <row r="897" spans="1:1" ht="13" x14ac:dyDescent="0.15">
      <c r="A897" s="1" t="str">
        <f>"79025506816"</f>
        <v>79025506816</v>
      </c>
    </row>
    <row r="898" spans="1:1" ht="13" x14ac:dyDescent="0.15">
      <c r="A898" s="1" t="str">
        <f>"79870431039"</f>
        <v>79870431039</v>
      </c>
    </row>
    <row r="899" spans="1:1" ht="13" x14ac:dyDescent="0.15">
      <c r="A899" s="1" t="str">
        <f>"79197793763"</f>
        <v>79197793763</v>
      </c>
    </row>
    <row r="900" spans="1:1" ht="13" x14ac:dyDescent="0.15">
      <c r="A900" s="1" t="str">
        <f>"79131669621"</f>
        <v>79131669621</v>
      </c>
    </row>
    <row r="901" spans="1:1" ht="13" x14ac:dyDescent="0.15">
      <c r="A901" s="1" t="str">
        <f>"79232867689"</f>
        <v>79232867689</v>
      </c>
    </row>
    <row r="902" spans="1:1" ht="13" x14ac:dyDescent="0.15">
      <c r="A902" s="1" t="str">
        <f>"79135022619"</f>
        <v>79135022619</v>
      </c>
    </row>
    <row r="903" spans="1:1" ht="13" x14ac:dyDescent="0.15">
      <c r="A903" s="1" t="str">
        <f>"79054989706"</f>
        <v>79054989706</v>
      </c>
    </row>
    <row r="904" spans="1:1" ht="13" x14ac:dyDescent="0.15">
      <c r="A904" s="1" t="str">
        <f>"79657278594"</f>
        <v>79657278594</v>
      </c>
    </row>
    <row r="905" spans="1:1" ht="13" x14ac:dyDescent="0.15">
      <c r="A905" s="1" t="str">
        <f>"79251117821"</f>
        <v>79251117821</v>
      </c>
    </row>
    <row r="906" spans="1:1" ht="13" x14ac:dyDescent="0.15">
      <c r="A906" s="1" t="str">
        <f>"79131614613"</f>
        <v>79131614613</v>
      </c>
    </row>
    <row r="907" spans="1:1" ht="13" x14ac:dyDescent="0.15">
      <c r="A907" s="1" t="str">
        <f>"79080346748"</f>
        <v>79080346748</v>
      </c>
    </row>
    <row r="908" spans="1:1" ht="13" x14ac:dyDescent="0.15">
      <c r="A908" s="1" t="str">
        <f>"79628838914"</f>
        <v>79628838914</v>
      </c>
    </row>
    <row r="909" spans="1:1" ht="13" x14ac:dyDescent="0.15">
      <c r="A909" s="1" t="str">
        <f>"79131697552"</f>
        <v>79131697552</v>
      </c>
    </row>
    <row r="910" spans="1:1" ht="13" x14ac:dyDescent="0.15">
      <c r="A910" s="1" t="str">
        <f>"79193038615"</f>
        <v>79193038615</v>
      </c>
    </row>
    <row r="911" spans="1:1" ht="13" x14ac:dyDescent="0.15">
      <c r="A911" s="1" t="str">
        <f>"79897246778"</f>
        <v>79897246778</v>
      </c>
    </row>
    <row r="912" spans="1:1" ht="13" x14ac:dyDescent="0.15">
      <c r="A912" s="1" t="str">
        <f>"79625542037"</f>
        <v>79625542037</v>
      </c>
    </row>
    <row r="913" spans="1:1" ht="13" x14ac:dyDescent="0.15">
      <c r="A913" s="1" t="str">
        <f>"79676191515"</f>
        <v>79676191515</v>
      </c>
    </row>
    <row r="914" spans="1:1" ht="13" x14ac:dyDescent="0.15">
      <c r="A914" s="1" t="str">
        <f>"79634331052"</f>
        <v>79634331052</v>
      </c>
    </row>
    <row r="915" spans="1:1" ht="13" x14ac:dyDescent="0.15">
      <c r="A915" s="1" t="str">
        <f>"79800008770"</f>
        <v>79800008770</v>
      </c>
    </row>
    <row r="916" spans="1:1" ht="13" x14ac:dyDescent="0.15">
      <c r="A916" s="1" t="str">
        <f>"79135002727"</f>
        <v>79135002727</v>
      </c>
    </row>
    <row r="917" spans="1:1" ht="13" x14ac:dyDescent="0.15">
      <c r="A917" s="1" t="str">
        <f>"79152011717"</f>
        <v>79152011717</v>
      </c>
    </row>
    <row r="918" spans="1:1" ht="13" x14ac:dyDescent="0.15">
      <c r="A918" s="1" t="str">
        <f>"79139777632"</f>
        <v>79139777632</v>
      </c>
    </row>
    <row r="919" spans="1:1" ht="13" x14ac:dyDescent="0.15">
      <c r="A919" s="1" t="str">
        <f>"79016693696"</f>
        <v>79016693696</v>
      </c>
    </row>
    <row r="920" spans="1:1" ht="13" x14ac:dyDescent="0.15">
      <c r="A920" s="1" t="str">
        <f>"79050912084"</f>
        <v>79050912084</v>
      </c>
    </row>
    <row r="921" spans="1:1" ht="13" x14ac:dyDescent="0.15">
      <c r="A921" s="1" t="str">
        <f>"79025519747"</f>
        <v>79025519747</v>
      </c>
    </row>
    <row r="922" spans="1:1" ht="13" x14ac:dyDescent="0.15">
      <c r="A922" s="1" t="str">
        <f>"79131655794"</f>
        <v>79131655794</v>
      </c>
    </row>
    <row r="923" spans="1:1" ht="13" x14ac:dyDescent="0.15">
      <c r="A923" s="1" t="str">
        <f>"79131698474"</f>
        <v>79131698474</v>
      </c>
    </row>
    <row r="924" spans="1:1" ht="13" x14ac:dyDescent="0.15">
      <c r="A924" s="1" t="str">
        <f>"79672609966"</f>
        <v>79672609966</v>
      </c>
    </row>
    <row r="925" spans="1:1" ht="13" x14ac:dyDescent="0.15">
      <c r="A925" s="1" t="str">
        <f>"79896799106"</f>
        <v>79896799106</v>
      </c>
    </row>
    <row r="926" spans="1:1" ht="13" x14ac:dyDescent="0.15">
      <c r="A926" s="1" t="str">
        <f>"79126952074"</f>
        <v>79126952074</v>
      </c>
    </row>
    <row r="927" spans="1:1" ht="13" x14ac:dyDescent="0.15">
      <c r="A927" s="1" t="str">
        <f>"79177483782"</f>
        <v>79177483782</v>
      </c>
    </row>
    <row r="928" spans="1:1" ht="13" x14ac:dyDescent="0.15">
      <c r="A928" s="1" t="str">
        <f>"79135061995"</f>
        <v>79135061995</v>
      </c>
    </row>
    <row r="929" spans="1:1" ht="13" x14ac:dyDescent="0.15">
      <c r="A929" s="1" t="str">
        <f>"79324867955"</f>
        <v>79324867955</v>
      </c>
    </row>
    <row r="930" spans="1:1" ht="13" x14ac:dyDescent="0.15">
      <c r="A930" s="1" t="str">
        <f>"79080346605"</f>
        <v>79080346605</v>
      </c>
    </row>
    <row r="931" spans="1:1" ht="13" x14ac:dyDescent="0.15">
      <c r="A931" s="1" t="str">
        <f>"79232850006"</f>
        <v>79232850006</v>
      </c>
    </row>
    <row r="932" spans="1:1" ht="13" x14ac:dyDescent="0.15">
      <c r="A932" s="1" t="str">
        <f>"79091922042"</f>
        <v>79091922042</v>
      </c>
    </row>
    <row r="933" spans="1:1" ht="13" x14ac:dyDescent="0.15">
      <c r="A933" s="1" t="str">
        <f>"79025506188"</f>
        <v>79025506188</v>
      </c>
    </row>
    <row r="934" spans="1:1" ht="13" x14ac:dyDescent="0.15">
      <c r="A934" s="1" t="str">
        <f>"79080309639"</f>
        <v>79080309639</v>
      </c>
    </row>
    <row r="935" spans="1:1" ht="13" x14ac:dyDescent="0.15">
      <c r="A935" s="1" t="str">
        <f>"79361074444"</f>
        <v>79361074444</v>
      </c>
    </row>
    <row r="936" spans="1:1" ht="13" x14ac:dyDescent="0.15">
      <c r="A936" s="1" t="str">
        <f>"79951241888"</f>
        <v>79951241888</v>
      </c>
    </row>
    <row r="937" spans="1:1" ht="13" x14ac:dyDescent="0.15">
      <c r="A937" s="1" t="str">
        <f>"79774935783"</f>
        <v>79774935783</v>
      </c>
    </row>
    <row r="938" spans="1:1" ht="13" x14ac:dyDescent="0.15">
      <c r="A938" s="1" t="str">
        <f>"79286022823"</f>
        <v>79286022823</v>
      </c>
    </row>
    <row r="939" spans="1:1" ht="13" x14ac:dyDescent="0.15">
      <c r="A939" s="1" t="str">
        <f>"79638011989"</f>
        <v>79638011989</v>
      </c>
    </row>
    <row r="940" spans="1:1" ht="13" x14ac:dyDescent="0.15">
      <c r="A940" s="1" t="str">
        <f>"79824404995"</f>
        <v>79824404995</v>
      </c>
    </row>
    <row r="941" spans="1:1" ht="13" x14ac:dyDescent="0.15">
      <c r="A941" s="1" t="str">
        <f>"79198527160"</f>
        <v>79198527160</v>
      </c>
    </row>
    <row r="942" spans="1:1" ht="13" x14ac:dyDescent="0.15">
      <c r="A942" s="1" t="str">
        <f>"74956655777"</f>
        <v>74956655777</v>
      </c>
    </row>
    <row r="943" spans="1:1" ht="13" x14ac:dyDescent="0.15">
      <c r="A943" s="1" t="str">
        <f>"79014029707"</f>
        <v>79014029707</v>
      </c>
    </row>
    <row r="944" spans="1:1" ht="13" x14ac:dyDescent="0.15">
      <c r="A944" s="1" t="str">
        <f>"79220540172"</f>
        <v>79220540172</v>
      </c>
    </row>
    <row r="945" spans="1:1" ht="13" x14ac:dyDescent="0.15">
      <c r="A945" s="1" t="str">
        <f>"79130312491"</f>
        <v>79130312491</v>
      </c>
    </row>
    <row r="946" spans="1:1" ht="13" x14ac:dyDescent="0.15">
      <c r="A946" s="1" t="str">
        <f>"79080306375"</f>
        <v>79080306375</v>
      </c>
    </row>
    <row r="947" spans="1:1" ht="13" x14ac:dyDescent="0.15">
      <c r="A947" s="1" t="str">
        <f>"79029482826"</f>
        <v>79029482826</v>
      </c>
    </row>
    <row r="948" spans="1:1" ht="13" x14ac:dyDescent="0.15">
      <c r="A948" s="1" t="str">
        <f>"79025509826"</f>
        <v>79025509826</v>
      </c>
    </row>
    <row r="949" spans="1:1" ht="13" x14ac:dyDescent="0.15">
      <c r="A949" s="1" t="str">
        <f>"79131630064"</f>
        <v>79131630064</v>
      </c>
    </row>
    <row r="950" spans="1:1" ht="13" x14ac:dyDescent="0.15">
      <c r="A950" s="1" t="str">
        <f>"79050914043"</f>
        <v>79050914043</v>
      </c>
    </row>
    <row r="951" spans="1:1" ht="13" x14ac:dyDescent="0.15">
      <c r="A951" s="1" t="str">
        <f>"79886200557"</f>
        <v>79886200557</v>
      </c>
    </row>
    <row r="952" spans="1:1" ht="13" x14ac:dyDescent="0.15">
      <c r="A952" s="1" t="str">
        <f>"79131666616"</f>
        <v>79131666616</v>
      </c>
    </row>
    <row r="953" spans="1:1" ht="13" x14ac:dyDescent="0.15">
      <c r="A953" s="1" t="str">
        <f>"79214025810"</f>
        <v>79214025810</v>
      </c>
    </row>
    <row r="954" spans="1:1" ht="13" x14ac:dyDescent="0.15">
      <c r="A954" s="1" t="str">
        <f>"79888328947"</f>
        <v>79888328947</v>
      </c>
    </row>
    <row r="955" spans="1:1" ht="13" x14ac:dyDescent="0.15">
      <c r="A955" s="1" t="str">
        <f>"79619182239"</f>
        <v>79619182239</v>
      </c>
    </row>
    <row r="956" spans="1:1" ht="13" x14ac:dyDescent="0.15">
      <c r="A956" s="1" t="str">
        <f>"79178543366"</f>
        <v>79178543366</v>
      </c>
    </row>
    <row r="957" spans="1:1" ht="13" x14ac:dyDescent="0.15">
      <c r="A957" s="1" t="str">
        <f>"79220013447"</f>
        <v>79220013447</v>
      </c>
    </row>
    <row r="958" spans="1:1" ht="13" x14ac:dyDescent="0.15">
      <c r="A958" s="1" t="str">
        <f>"79184020969"</f>
        <v>79184020969</v>
      </c>
    </row>
    <row r="959" spans="1:1" ht="13" x14ac:dyDescent="0.15">
      <c r="A959" s="1" t="str">
        <f>"79062507849"</f>
        <v>79062507849</v>
      </c>
    </row>
    <row r="960" spans="1:1" ht="13" x14ac:dyDescent="0.15">
      <c r="A960" s="1" t="str">
        <f>"79134978582"</f>
        <v>79134978582</v>
      </c>
    </row>
    <row r="961" spans="1:1" ht="13" x14ac:dyDescent="0.15">
      <c r="A961" s="1" t="str">
        <f>"79059782868"</f>
        <v>79059782868</v>
      </c>
    </row>
    <row r="962" spans="1:1" ht="13" x14ac:dyDescent="0.15">
      <c r="A962" s="1" t="str">
        <f>"79958931360"</f>
        <v>79958931360</v>
      </c>
    </row>
    <row r="963" spans="1:1" ht="13" x14ac:dyDescent="0.15">
      <c r="A963" s="1" t="str">
        <f>"79131661899"</f>
        <v>79131661899</v>
      </c>
    </row>
    <row r="964" spans="1:1" ht="13" x14ac:dyDescent="0.15">
      <c r="A964" s="1" t="str">
        <f>"79918518654"</f>
        <v>79918518654</v>
      </c>
    </row>
    <row r="965" spans="1:1" ht="13" x14ac:dyDescent="0.15">
      <c r="A965" s="1" t="str">
        <f>"79831411394"</f>
        <v>79831411394</v>
      </c>
    </row>
    <row r="966" spans="1:1" ht="13" x14ac:dyDescent="0.15">
      <c r="A966" s="1" t="str">
        <f>"79135001121"</f>
        <v>79135001121</v>
      </c>
    </row>
    <row r="967" spans="1:1" ht="13" x14ac:dyDescent="0.15">
      <c r="A967" s="1" t="str">
        <f>"79093305108"</f>
        <v>79093305108</v>
      </c>
    </row>
    <row r="968" spans="1:1" ht="13" x14ac:dyDescent="0.15">
      <c r="A968" s="1" t="str">
        <f>"79619500204"</f>
        <v>79619500204</v>
      </c>
    </row>
    <row r="969" spans="1:1" ht="13" x14ac:dyDescent="0.15">
      <c r="A969" s="1" t="str">
        <f>"79398643399"</f>
        <v>79398643399</v>
      </c>
    </row>
    <row r="970" spans="1:1" ht="13" x14ac:dyDescent="0.15">
      <c r="A970" s="1" t="str">
        <f>"79189623423"</f>
        <v>79189623423</v>
      </c>
    </row>
    <row r="971" spans="1:1" ht="13" x14ac:dyDescent="0.15">
      <c r="A971" s="1" t="str">
        <f>"79131654333"</f>
        <v>79131654333</v>
      </c>
    </row>
    <row r="972" spans="1:1" ht="13" x14ac:dyDescent="0.15">
      <c r="A972" s="1" t="str">
        <f>"79183539647"</f>
        <v>79183539647</v>
      </c>
    </row>
    <row r="973" spans="1:1" ht="13" x14ac:dyDescent="0.15">
      <c r="A973" s="1" t="str">
        <f>"79654713021"</f>
        <v>79654713021</v>
      </c>
    </row>
    <row r="974" spans="1:1" ht="13" x14ac:dyDescent="0.15">
      <c r="A974" s="1" t="str">
        <f>"79148907071"</f>
        <v>79148907071</v>
      </c>
    </row>
    <row r="975" spans="1:1" ht="13" x14ac:dyDescent="0.15">
      <c r="A975" s="1" t="str">
        <f>"79063135555"</f>
        <v>79063135555</v>
      </c>
    </row>
    <row r="976" spans="1:1" ht="13" x14ac:dyDescent="0.15">
      <c r="A976" s="1" t="str">
        <f>"79154603842"</f>
        <v>79154603842</v>
      </c>
    </row>
    <row r="977" spans="1:1" ht="13" x14ac:dyDescent="0.15">
      <c r="A977" s="1" t="str">
        <f>"79881430552"</f>
        <v>79881430552</v>
      </c>
    </row>
    <row r="978" spans="1:1" ht="13" x14ac:dyDescent="0.15">
      <c r="A978" s="1" t="str">
        <f>"79234755550"</f>
        <v>79234755550</v>
      </c>
    </row>
    <row r="979" spans="1:1" ht="13" x14ac:dyDescent="0.15">
      <c r="A979" s="1" t="str">
        <f>"79581003502"</f>
        <v>79581003502</v>
      </c>
    </row>
    <row r="980" spans="1:1" ht="13" x14ac:dyDescent="0.15">
      <c r="A980" s="1" t="str">
        <f>"79912091742"</f>
        <v>79912091742</v>
      </c>
    </row>
    <row r="981" spans="1:1" ht="13" x14ac:dyDescent="0.15">
      <c r="A981" s="1" t="str">
        <f>"79135254024"</f>
        <v>79135254024</v>
      </c>
    </row>
    <row r="982" spans="1:1" ht="13" x14ac:dyDescent="0.15">
      <c r="A982" s="1" t="str">
        <f>"79631838620"</f>
        <v>79631838620</v>
      </c>
    </row>
    <row r="983" spans="1:1" ht="13" x14ac:dyDescent="0.15">
      <c r="A983" s="1" t="str">
        <f>"79245725302"</f>
        <v>79245725302</v>
      </c>
    </row>
    <row r="984" spans="1:1" ht="13" x14ac:dyDescent="0.15">
      <c r="A984" s="1" t="str">
        <f>"79050937060"</f>
        <v>79050937060</v>
      </c>
    </row>
    <row r="985" spans="1:1" ht="13" x14ac:dyDescent="0.15">
      <c r="A985" s="1" t="str">
        <f>"79050922020"</f>
        <v>79050922020</v>
      </c>
    </row>
    <row r="986" spans="1:1" ht="13" x14ac:dyDescent="0.15">
      <c r="A986" s="1" t="str">
        <f>"79873505974"</f>
        <v>79873505974</v>
      </c>
    </row>
    <row r="987" spans="1:1" ht="13" x14ac:dyDescent="0.15">
      <c r="A987" s="1" t="str">
        <f>"79509678938"</f>
        <v>79509678938</v>
      </c>
    </row>
    <row r="988" spans="1:1" ht="13" x14ac:dyDescent="0.15">
      <c r="A988" s="1" t="str">
        <f>"79333276744"</f>
        <v>79333276744</v>
      </c>
    </row>
    <row r="989" spans="1:1" ht="13" x14ac:dyDescent="0.15">
      <c r="A989" s="1" t="str">
        <f>"79913600398"</f>
        <v>79913600398</v>
      </c>
    </row>
    <row r="990" spans="1:1" ht="13" x14ac:dyDescent="0.15">
      <c r="A990" s="1" t="str">
        <f>"79284015091"</f>
        <v>79284015091</v>
      </c>
    </row>
    <row r="991" spans="1:1" ht="13" x14ac:dyDescent="0.15">
      <c r="A991" s="1" t="str">
        <f>"79134926962"</f>
        <v>79134926962</v>
      </c>
    </row>
    <row r="992" spans="1:1" ht="13" x14ac:dyDescent="0.15">
      <c r="A992" s="1" t="str">
        <f>"79614863680"</f>
        <v>79614863680</v>
      </c>
    </row>
    <row r="993" spans="1:1" ht="13" x14ac:dyDescent="0.15">
      <c r="A993" s="1" t="str">
        <f>"79135081666"</f>
        <v>79135081666</v>
      </c>
    </row>
    <row r="994" spans="1:1" ht="13" x14ac:dyDescent="0.15">
      <c r="A994" s="1" t="str">
        <f>"79031544103"</f>
        <v>79031544103</v>
      </c>
    </row>
    <row r="995" spans="1:1" ht="13" x14ac:dyDescent="0.15">
      <c r="A995" s="1" t="str">
        <f>"79831248159"</f>
        <v>79831248159</v>
      </c>
    </row>
    <row r="996" spans="1:1" ht="13" x14ac:dyDescent="0.15">
      <c r="A996" s="1" t="str">
        <f>"79649085155"</f>
        <v>79649085155</v>
      </c>
    </row>
    <row r="997" spans="1:1" ht="13" x14ac:dyDescent="0.15">
      <c r="A997" s="1" t="str">
        <f>"79059789814"</f>
        <v>79059789814</v>
      </c>
    </row>
    <row r="998" spans="1:1" ht="13" x14ac:dyDescent="0.15">
      <c r="A998" s="1" t="str">
        <f>"79135039318"</f>
        <v>79135039318</v>
      </c>
    </row>
    <row r="999" spans="1:1" ht="13" x14ac:dyDescent="0.15">
      <c r="A999" s="1" t="str">
        <f>"79886971593"</f>
        <v>79886971593</v>
      </c>
    </row>
    <row r="1000" spans="1:1" ht="13" x14ac:dyDescent="0.15">
      <c r="A1000" s="1" t="str">
        <f>"79832746871"</f>
        <v>79832746871</v>
      </c>
    </row>
    <row r="1001" spans="1:1" ht="13" x14ac:dyDescent="0.15">
      <c r="A1001" s="1" t="str">
        <f>"79029155635"</f>
        <v>79029155635</v>
      </c>
    </row>
    <row r="1002" spans="1:1" ht="13" x14ac:dyDescent="0.15">
      <c r="A1002" s="1" t="str">
        <f>"79039294433"</f>
        <v>79039294433</v>
      </c>
    </row>
    <row r="1003" spans="1:1" ht="13" x14ac:dyDescent="0.15">
      <c r="A1003" s="1" t="str">
        <f>"79823457900"</f>
        <v>79823457900</v>
      </c>
    </row>
    <row r="1004" spans="1:1" ht="13" x14ac:dyDescent="0.15">
      <c r="A1004" s="1" t="str">
        <f>"79699678914"</f>
        <v>79699678914</v>
      </c>
    </row>
    <row r="1005" spans="1:1" ht="13" x14ac:dyDescent="0.15">
      <c r="A1005" s="1" t="str">
        <f>"79288516610"</f>
        <v>79288516610</v>
      </c>
    </row>
    <row r="1006" spans="1:1" ht="13" x14ac:dyDescent="0.15">
      <c r="A1006" s="1" t="str">
        <f>"79836925359"</f>
        <v>79836925359</v>
      </c>
    </row>
    <row r="1007" spans="1:1" ht="13" x14ac:dyDescent="0.15">
      <c r="A1007" s="1" t="str">
        <f>"79619333050"</f>
        <v>79619333050</v>
      </c>
    </row>
    <row r="1008" spans="1:1" ht="13" x14ac:dyDescent="0.15">
      <c r="A1008" s="1" t="str">
        <f>"79131624309"</f>
        <v>79131624309</v>
      </c>
    </row>
    <row r="1009" spans="1:1" ht="13" x14ac:dyDescent="0.15">
      <c r="A1009" s="1" t="str">
        <f>"79872556191"</f>
        <v>79872556191</v>
      </c>
    </row>
    <row r="1010" spans="1:1" ht="13" x14ac:dyDescent="0.15">
      <c r="A1010" s="1" t="str">
        <f>"79016227007"</f>
        <v>79016227007</v>
      </c>
    </row>
    <row r="1011" spans="1:1" ht="13" x14ac:dyDescent="0.15">
      <c r="A1011" s="1" t="str">
        <f>"79279202236"</f>
        <v>79279202236</v>
      </c>
    </row>
    <row r="1012" spans="1:1" ht="13" x14ac:dyDescent="0.15">
      <c r="A1012" s="1" t="str">
        <f>"79294305063"</f>
        <v>79294305063</v>
      </c>
    </row>
    <row r="1013" spans="1:1" ht="13" x14ac:dyDescent="0.15">
      <c r="A1013" s="1" t="str">
        <f>"79770314453"</f>
        <v>79770314453</v>
      </c>
    </row>
    <row r="1014" spans="1:1" ht="13" x14ac:dyDescent="0.15">
      <c r="A1014" s="1" t="str">
        <f>"79183014183"</f>
        <v>79183014183</v>
      </c>
    </row>
    <row r="1015" spans="1:1" ht="13" x14ac:dyDescent="0.15">
      <c r="A1015" s="1" t="str">
        <f>"79054222178"</f>
        <v>79054222178</v>
      </c>
    </row>
    <row r="1016" spans="1:1" ht="13" x14ac:dyDescent="0.15">
      <c r="A1016" s="1" t="str">
        <f>"79950961059"</f>
        <v>79950961059</v>
      </c>
    </row>
    <row r="1017" spans="1:1" ht="13" x14ac:dyDescent="0.15">
      <c r="A1017" s="1" t="str">
        <f>"79811186133"</f>
        <v>79811186133</v>
      </c>
    </row>
    <row r="1018" spans="1:1" ht="13" x14ac:dyDescent="0.15">
      <c r="A1018" s="1" t="str">
        <f>"79960500101"</f>
        <v>79960500101</v>
      </c>
    </row>
    <row r="1019" spans="1:1" ht="13" x14ac:dyDescent="0.15">
      <c r="A1019" s="1" t="str">
        <f>"79022632167"</f>
        <v>79022632167</v>
      </c>
    </row>
    <row r="1020" spans="1:1" ht="13" x14ac:dyDescent="0.15">
      <c r="A1020" s="1" t="str">
        <f>"79080307070"</f>
        <v>79080307070</v>
      </c>
    </row>
    <row r="1021" spans="1:1" ht="13" x14ac:dyDescent="0.15">
      <c r="A1021" s="1" t="str">
        <f>"79089658888"</f>
        <v>79089658888</v>
      </c>
    </row>
    <row r="1022" spans="1:1" ht="13" x14ac:dyDescent="0.15">
      <c r="A1022" s="1" t="str">
        <f>"79770342175"</f>
        <v>79770342175</v>
      </c>
    </row>
    <row r="1023" spans="1:1" ht="13" x14ac:dyDescent="0.15">
      <c r="A1023" s="1" t="str">
        <f>"79826648779"</f>
        <v>79826648779</v>
      </c>
    </row>
    <row r="1024" spans="1:1" ht="13" x14ac:dyDescent="0.15">
      <c r="A1024" s="1" t="str">
        <f>"79503858005"</f>
        <v>79503858005</v>
      </c>
    </row>
    <row r="1025" spans="1:1" ht="13" x14ac:dyDescent="0.15">
      <c r="A1025" s="1" t="str">
        <f>"79639588868"</f>
        <v>79639588868</v>
      </c>
    </row>
    <row r="1026" spans="1:1" ht="13" x14ac:dyDescent="0.15">
      <c r="A1026" s="1" t="str">
        <f>"79134991012"</f>
        <v>79134991012</v>
      </c>
    </row>
    <row r="1027" spans="1:1" ht="13" x14ac:dyDescent="0.15">
      <c r="A1027" s="1" t="str">
        <f>"79130355416"</f>
        <v>79130355416</v>
      </c>
    </row>
    <row r="1028" spans="1:1" ht="13" x14ac:dyDescent="0.15">
      <c r="A1028" s="1" t="str">
        <f>"79333490166"</f>
        <v>79333490166</v>
      </c>
    </row>
    <row r="1029" spans="1:1" ht="13" x14ac:dyDescent="0.15">
      <c r="A1029" s="1" t="str">
        <f>"79500844004"</f>
        <v>79500844004</v>
      </c>
    </row>
    <row r="1030" spans="1:1" ht="13" x14ac:dyDescent="0.15">
      <c r="A1030" s="1" t="str">
        <f>"79612271052"</f>
        <v>79612271052</v>
      </c>
    </row>
    <row r="1031" spans="1:1" ht="13" x14ac:dyDescent="0.15">
      <c r="A1031" s="1" t="str">
        <f>"79193323600"</f>
        <v>79193323600</v>
      </c>
    </row>
    <row r="1032" spans="1:1" ht="13" x14ac:dyDescent="0.15">
      <c r="A1032" s="1" t="str">
        <f>"79232029648"</f>
        <v>79232029648</v>
      </c>
    </row>
    <row r="1033" spans="1:1" ht="13" x14ac:dyDescent="0.15">
      <c r="A1033" s="1" t="str">
        <f>"79159562444"</f>
        <v>79159562444</v>
      </c>
    </row>
    <row r="1034" spans="1:1" ht="13" x14ac:dyDescent="0.15">
      <c r="A1034" s="1" t="str">
        <f>"79679071204"</f>
        <v>79679071204</v>
      </c>
    </row>
    <row r="1035" spans="1:1" ht="13" x14ac:dyDescent="0.15">
      <c r="A1035" s="1" t="str">
        <f>"79612166737"</f>
        <v>79612166737</v>
      </c>
    </row>
    <row r="1036" spans="1:1" ht="13" x14ac:dyDescent="0.15">
      <c r="A1036" s="1" t="str">
        <f>"79612173248"</f>
        <v>79612173248</v>
      </c>
    </row>
    <row r="1037" spans="1:1" ht="13" x14ac:dyDescent="0.15">
      <c r="A1037" s="1" t="str">
        <f>"79623260542"</f>
        <v>79623260542</v>
      </c>
    </row>
    <row r="1038" spans="1:1" ht="13" x14ac:dyDescent="0.15">
      <c r="A1038" s="1" t="str">
        <f>"79220024827"</f>
        <v>79220024827</v>
      </c>
    </row>
    <row r="1039" spans="1:1" ht="13" x14ac:dyDescent="0.15">
      <c r="A1039" s="1" t="str">
        <f>"79039284666"</f>
        <v>79039284666</v>
      </c>
    </row>
    <row r="1040" spans="1:1" ht="13" x14ac:dyDescent="0.15">
      <c r="A1040" s="1" t="str">
        <f>"79655174479"</f>
        <v>79655174479</v>
      </c>
    </row>
    <row r="1041" spans="1:1" ht="13" x14ac:dyDescent="0.15">
      <c r="A1041" s="1" t="str">
        <f>"79618469056"</f>
        <v>79618469056</v>
      </c>
    </row>
    <row r="1042" spans="1:1" ht="13" x14ac:dyDescent="0.15">
      <c r="A1042" s="1" t="str">
        <f>"79604230101"</f>
        <v>79604230101</v>
      </c>
    </row>
    <row r="1043" spans="1:1" ht="13" x14ac:dyDescent="0.15">
      <c r="A1043" s="1" t="str">
        <f>"79612185099"</f>
        <v>79612185099</v>
      </c>
    </row>
    <row r="1044" spans="1:1" ht="13" x14ac:dyDescent="0.15">
      <c r="A1044" s="1" t="str">
        <f>"79618489138"</f>
        <v>79618489138</v>
      </c>
    </row>
    <row r="1045" spans="1:1" ht="13" x14ac:dyDescent="0.15">
      <c r="A1045" s="1" t="str">
        <f>"79649743444"</f>
        <v>79649743444</v>
      </c>
    </row>
    <row r="1046" spans="1:1" ht="13" x14ac:dyDescent="0.15">
      <c r="A1046" s="1" t="str">
        <f>"79612172874"</f>
        <v>79612172874</v>
      </c>
    </row>
    <row r="1047" spans="1:1" ht="13" x14ac:dyDescent="0.15">
      <c r="A1047" s="1" t="str">
        <f>"79135024552"</f>
        <v>79135024552</v>
      </c>
    </row>
    <row r="1048" spans="1:1" ht="13" x14ac:dyDescent="0.15">
      <c r="A1048" s="1" t="str">
        <f>"79135066977"</f>
        <v>79135066977</v>
      </c>
    </row>
    <row r="1049" spans="1:1" ht="13" x14ac:dyDescent="0.15">
      <c r="A1049" s="1" t="str">
        <f>"79887710838"</f>
        <v>79887710838</v>
      </c>
    </row>
    <row r="1050" spans="1:1" ht="13" x14ac:dyDescent="0.15">
      <c r="A1050" s="1" t="str">
        <f>"79534578468"</f>
        <v>79534578468</v>
      </c>
    </row>
    <row r="1051" spans="1:1" ht="13" x14ac:dyDescent="0.15">
      <c r="A1051" s="1" t="str">
        <f>"79251480977"</f>
        <v>79251480977</v>
      </c>
    </row>
    <row r="1052" spans="1:1" ht="13" x14ac:dyDescent="0.15">
      <c r="A1052" s="1" t="str">
        <f>"79612174121"</f>
        <v>79612174121</v>
      </c>
    </row>
    <row r="1053" spans="1:1" ht="13" x14ac:dyDescent="0.15">
      <c r="A1053" s="1" t="str">
        <f>"79134412975"</f>
        <v>79134412975</v>
      </c>
    </row>
    <row r="1054" spans="1:1" ht="13" x14ac:dyDescent="0.15">
      <c r="A1054" s="1" t="str">
        <f>"79644113878"</f>
        <v>79644113878</v>
      </c>
    </row>
    <row r="1055" spans="1:1" ht="13" x14ac:dyDescent="0.15">
      <c r="A1055" s="1" t="str">
        <f>"79612232043"</f>
        <v>79612232043</v>
      </c>
    </row>
    <row r="1056" spans="1:1" ht="13" x14ac:dyDescent="0.15">
      <c r="A1056" s="1" t="str">
        <f>"79620844401"</f>
        <v>79620844401</v>
      </c>
    </row>
    <row r="1057" spans="1:1" ht="13" x14ac:dyDescent="0.15">
      <c r="A1057" s="1" t="str">
        <f>"79050928127"</f>
        <v>79050928127</v>
      </c>
    </row>
    <row r="1058" spans="1:1" ht="13" x14ac:dyDescent="0.15">
      <c r="A1058" s="1" t="str">
        <f>"79839998488"</f>
        <v>79839998488</v>
      </c>
    </row>
    <row r="1059" spans="1:1" ht="13" x14ac:dyDescent="0.15">
      <c r="A1059" s="1" t="str">
        <f>"79134919608"</f>
        <v>79134919608</v>
      </c>
    </row>
    <row r="1060" spans="1:1" ht="13" x14ac:dyDescent="0.15">
      <c r="A1060" s="1" t="str">
        <f>"79135027273"</f>
        <v>79135027273</v>
      </c>
    </row>
    <row r="1061" spans="1:1" ht="13" x14ac:dyDescent="0.15">
      <c r="A1061" s="1" t="str">
        <f>"79135055362"</f>
        <v>79135055362</v>
      </c>
    </row>
    <row r="1062" spans="1:1" ht="13" x14ac:dyDescent="0.15">
      <c r="A1062" s="1" t="str">
        <f>"79588445731"</f>
        <v>79588445731</v>
      </c>
    </row>
    <row r="1063" spans="1:1" ht="13" x14ac:dyDescent="0.15">
      <c r="A1063" s="1" t="str">
        <f>"79131628380"</f>
        <v>79131628380</v>
      </c>
    </row>
    <row r="1064" spans="1:1" ht="13" x14ac:dyDescent="0.15">
      <c r="A1064" s="1" t="str">
        <f>"79619992838"</f>
        <v>79619992838</v>
      </c>
    </row>
    <row r="1065" spans="1:1" ht="13" x14ac:dyDescent="0.15">
      <c r="A1065" s="1" t="str">
        <f>"79172866588"</f>
        <v>79172866588</v>
      </c>
    </row>
    <row r="1066" spans="1:1" ht="13" x14ac:dyDescent="0.15">
      <c r="A1066" s="1" t="str">
        <f>"79523169264"</f>
        <v>79523169264</v>
      </c>
    </row>
    <row r="1067" spans="1:1" ht="13" x14ac:dyDescent="0.15">
      <c r="A1067" s="1" t="str">
        <f>"79316668885"</f>
        <v>79316668885</v>
      </c>
    </row>
    <row r="1068" spans="1:1" ht="13" x14ac:dyDescent="0.15">
      <c r="A1068" s="1" t="str">
        <f>"79282536565"</f>
        <v>79282536565</v>
      </c>
    </row>
    <row r="1069" spans="1:1" ht="13" x14ac:dyDescent="0.15">
      <c r="A1069" s="1" t="str">
        <f>"79131655264"</f>
        <v>79131655264</v>
      </c>
    </row>
    <row r="1070" spans="1:1" ht="13" x14ac:dyDescent="0.15">
      <c r="A1070" s="1" t="str">
        <f>"79080310564"</f>
        <v>79080310564</v>
      </c>
    </row>
    <row r="1071" spans="1:1" ht="13" x14ac:dyDescent="0.15">
      <c r="A1071" s="1" t="str">
        <f>"79300662121"</f>
        <v>79300662121</v>
      </c>
    </row>
    <row r="1072" spans="1:1" ht="13" x14ac:dyDescent="0.15">
      <c r="A1072" s="1" t="str">
        <f>"79025507082"</f>
        <v>79025507082</v>
      </c>
    </row>
    <row r="1073" spans="1:1" ht="13" x14ac:dyDescent="0.15">
      <c r="A1073" s="1" t="str">
        <f>"79130230326"</f>
        <v>79130230326</v>
      </c>
    </row>
    <row r="1074" spans="1:1" ht="13" x14ac:dyDescent="0.15">
      <c r="A1074" s="1" t="str">
        <f>"79131659206"</f>
        <v>79131659206</v>
      </c>
    </row>
    <row r="1075" spans="1:1" ht="13" x14ac:dyDescent="0.15">
      <c r="A1075" s="1" t="str">
        <f>"79176287952"</f>
        <v>79176287952</v>
      </c>
    </row>
    <row r="1076" spans="1:1" ht="13" x14ac:dyDescent="0.15">
      <c r="A1076" s="1" t="str">
        <f>"79029449093"</f>
        <v>79029449093</v>
      </c>
    </row>
    <row r="1077" spans="1:1" ht="13" x14ac:dyDescent="0.15">
      <c r="A1077" s="1" t="str">
        <f>"79607869928"</f>
        <v>79607869928</v>
      </c>
    </row>
    <row r="1078" spans="1:1" ht="13" x14ac:dyDescent="0.15">
      <c r="A1078" s="1" t="str">
        <f>"79025507035"</f>
        <v>79025507035</v>
      </c>
    </row>
    <row r="1079" spans="1:1" ht="13" x14ac:dyDescent="0.15">
      <c r="A1079" s="1" t="str">
        <f>"79135088193"</f>
        <v>79135088193</v>
      </c>
    </row>
    <row r="1080" spans="1:1" ht="13" x14ac:dyDescent="0.15">
      <c r="A1080" s="1" t="str">
        <f>"79134904644"</f>
        <v>79134904644</v>
      </c>
    </row>
    <row r="1081" spans="1:1" ht="13" x14ac:dyDescent="0.15">
      <c r="A1081" s="1" t="str">
        <f>"79080313061"</f>
        <v>79080313061</v>
      </c>
    </row>
    <row r="1082" spans="1:1" ht="13" x14ac:dyDescent="0.15">
      <c r="A1082" s="1" t="str">
        <f>"79634701987"</f>
        <v>79634701987</v>
      </c>
    </row>
    <row r="1083" spans="1:1" ht="13" x14ac:dyDescent="0.15">
      <c r="A1083" s="1" t="str">
        <f>"79134983558"</f>
        <v>79134983558</v>
      </c>
    </row>
    <row r="1084" spans="1:1" ht="13" x14ac:dyDescent="0.15">
      <c r="A1084" s="1" t="str">
        <f>"79011422666"</f>
        <v>79011422666</v>
      </c>
    </row>
    <row r="1085" spans="1:1" ht="13" x14ac:dyDescent="0.15">
      <c r="A1085" s="1" t="str">
        <f>"79131680624"</f>
        <v>79131680624</v>
      </c>
    </row>
    <row r="1086" spans="1:1" ht="13" x14ac:dyDescent="0.15">
      <c r="A1086" s="1" t="str">
        <f>"79050938319"</f>
        <v>79050938319</v>
      </c>
    </row>
    <row r="1087" spans="1:1" ht="13" x14ac:dyDescent="0.15">
      <c r="A1087" s="1" t="str">
        <f>"79058829053"</f>
        <v>79058829053</v>
      </c>
    </row>
    <row r="1088" spans="1:1" ht="13" x14ac:dyDescent="0.15">
      <c r="A1088" s="1" t="str">
        <f>"79688233339"</f>
        <v>79688233339</v>
      </c>
    </row>
    <row r="1089" spans="1:1" ht="13" x14ac:dyDescent="0.15">
      <c r="A1089" s="1" t="str">
        <f>"79187099169"</f>
        <v>79187099169</v>
      </c>
    </row>
    <row r="1090" spans="1:1" ht="13" x14ac:dyDescent="0.15">
      <c r="A1090" s="1" t="str">
        <f>"79607980481"</f>
        <v>79607980481</v>
      </c>
    </row>
    <row r="1091" spans="1:1" ht="13" x14ac:dyDescent="0.15">
      <c r="A1091" s="1" t="str">
        <f>"79131613979"</f>
        <v>79131613979</v>
      </c>
    </row>
    <row r="1092" spans="1:1" ht="13" x14ac:dyDescent="0.15">
      <c r="A1092" s="1" t="str">
        <f>"79131642970"</f>
        <v>79131642970</v>
      </c>
    </row>
    <row r="1093" spans="1:1" ht="13" x14ac:dyDescent="0.15">
      <c r="A1093" s="1" t="str">
        <f>"79607835673"</f>
        <v>79607835673</v>
      </c>
    </row>
    <row r="1094" spans="1:1" ht="13" x14ac:dyDescent="0.15">
      <c r="A1094" s="1" t="str">
        <f>"79092100644"</f>
        <v>79092100644</v>
      </c>
    </row>
    <row r="1095" spans="1:1" ht="13" x14ac:dyDescent="0.15">
      <c r="A1095" s="1" t="str">
        <f>"79025502625"</f>
        <v>79025502625</v>
      </c>
    </row>
    <row r="1096" spans="1:1" ht="13" x14ac:dyDescent="0.15">
      <c r="A1096" s="1" t="str">
        <f>"79080330193"</f>
        <v>79080330193</v>
      </c>
    </row>
    <row r="1097" spans="1:1" ht="13" x14ac:dyDescent="0.15">
      <c r="A1097" s="1" t="str">
        <f>"79051785555"</f>
        <v>79051785555</v>
      </c>
    </row>
    <row r="1098" spans="1:1" ht="13" x14ac:dyDescent="0.15">
      <c r="A1098" s="1" t="str">
        <f>"79029158208"</f>
        <v>79029158208</v>
      </c>
    </row>
    <row r="1099" spans="1:1" ht="13" x14ac:dyDescent="0.15">
      <c r="A1099" s="1" t="str">
        <f>"79612256583"</f>
        <v>79612256583</v>
      </c>
    </row>
    <row r="1100" spans="1:1" ht="13" x14ac:dyDescent="0.15">
      <c r="A1100" s="1" t="str">
        <f>"79135068472"</f>
        <v>79135068472</v>
      </c>
    </row>
    <row r="1101" spans="1:1" ht="13" x14ac:dyDescent="0.15">
      <c r="A1101" s="1" t="str">
        <f>"79937198494"</f>
        <v>79937198494</v>
      </c>
    </row>
    <row r="1102" spans="1:1" ht="13" x14ac:dyDescent="0.15">
      <c r="A1102" s="1" t="str">
        <f>"79099954849"</f>
        <v>79099954849</v>
      </c>
    </row>
    <row r="1103" spans="1:1" ht="13" x14ac:dyDescent="0.15">
      <c r="A1103" s="1" t="str">
        <f>"79020920692"</f>
        <v>79020920692</v>
      </c>
    </row>
    <row r="1104" spans="1:1" ht="13" x14ac:dyDescent="0.15">
      <c r="A1104" s="1" t="str">
        <f>"79961034607"</f>
        <v>79961034607</v>
      </c>
    </row>
    <row r="1105" spans="1:1" ht="13" x14ac:dyDescent="0.15">
      <c r="A1105" s="1" t="str">
        <f>"79914457620"</f>
        <v>79914457620</v>
      </c>
    </row>
    <row r="1106" spans="1:1" ht="13" x14ac:dyDescent="0.15">
      <c r="A1106" s="1" t="str">
        <f>"79059999033"</f>
        <v>79059999033</v>
      </c>
    </row>
    <row r="1107" spans="1:1" ht="13" x14ac:dyDescent="0.15">
      <c r="A1107" s="1" t="str">
        <f>"79139670520"</f>
        <v>79139670520</v>
      </c>
    </row>
    <row r="1108" spans="1:1" ht="13" x14ac:dyDescent="0.15">
      <c r="A1108" s="1" t="str">
        <f>"79134919249"</f>
        <v>79134919249</v>
      </c>
    </row>
    <row r="1109" spans="1:1" ht="13" x14ac:dyDescent="0.15">
      <c r="A1109" s="1" t="str">
        <f>"79915255244"</f>
        <v>79915255244</v>
      </c>
    </row>
    <row r="1110" spans="1:1" ht="13" x14ac:dyDescent="0.15">
      <c r="A1110" s="1" t="str">
        <f>"79144709363"</f>
        <v>79144709363</v>
      </c>
    </row>
    <row r="1111" spans="1:1" ht="13" x14ac:dyDescent="0.15">
      <c r="A1111" s="1" t="str">
        <f>"79612176867"</f>
        <v>79612176867</v>
      </c>
    </row>
    <row r="1112" spans="1:1" ht="13" x14ac:dyDescent="0.15">
      <c r="A1112" s="1" t="str">
        <f>"79029158456"</f>
        <v>79029158456</v>
      </c>
    </row>
    <row r="1113" spans="1:1" ht="13" x14ac:dyDescent="0.15">
      <c r="A1113" s="1" t="str">
        <f>"79916747436"</f>
        <v>79916747436</v>
      </c>
    </row>
    <row r="1114" spans="1:1" ht="13" x14ac:dyDescent="0.15">
      <c r="A1114" s="1" t="str">
        <f>"79134940777"</f>
        <v>79134940777</v>
      </c>
    </row>
    <row r="1115" spans="1:1" ht="13" x14ac:dyDescent="0.15">
      <c r="A1115" s="1" t="str">
        <f>"79398200819"</f>
        <v>79398200819</v>
      </c>
    </row>
    <row r="1116" spans="1:1" ht="13" x14ac:dyDescent="0.15">
      <c r="A1116" s="1" t="str">
        <f>"79832564479"</f>
        <v>79832564479</v>
      </c>
    </row>
    <row r="1117" spans="1:1" ht="13" x14ac:dyDescent="0.15">
      <c r="A1117" s="1" t="str">
        <f>"79038933089"</f>
        <v>79038933089</v>
      </c>
    </row>
    <row r="1118" spans="1:1" ht="13" x14ac:dyDescent="0.15">
      <c r="A1118" s="1" t="str">
        <f>"79887344152"</f>
        <v>79887344152</v>
      </c>
    </row>
    <row r="1119" spans="1:1" ht="13" x14ac:dyDescent="0.15">
      <c r="A1119" s="1" t="str">
        <f>"79834033515"</f>
        <v>79834033515</v>
      </c>
    </row>
    <row r="1120" spans="1:1" ht="13" x14ac:dyDescent="0.15">
      <c r="A1120" s="1" t="str">
        <f>"79232026388"</f>
        <v>79232026388</v>
      </c>
    </row>
    <row r="1121" spans="1:1" ht="13" x14ac:dyDescent="0.15">
      <c r="A1121" s="1" t="str">
        <f>"79686493088"</f>
        <v>79686493088</v>
      </c>
    </row>
    <row r="1122" spans="1:1" ht="13" x14ac:dyDescent="0.15">
      <c r="A1122" s="1" t="str">
        <f>"79509680050"</f>
        <v>79509680050</v>
      </c>
    </row>
    <row r="1123" spans="1:1" ht="13" x14ac:dyDescent="0.15">
      <c r="A1123" s="1" t="str">
        <f>"79039284247"</f>
        <v>79039284247</v>
      </c>
    </row>
    <row r="1124" spans="1:1" ht="13" x14ac:dyDescent="0.15">
      <c r="A1124" s="1" t="str">
        <f>"79135262253"</f>
        <v>79135262253</v>
      </c>
    </row>
    <row r="1125" spans="1:1" ht="13" x14ac:dyDescent="0.15">
      <c r="A1125" s="1" t="str">
        <f>"79082759699"</f>
        <v>79082759699</v>
      </c>
    </row>
    <row r="1126" spans="1:1" ht="13" x14ac:dyDescent="0.15">
      <c r="A1126" s="1" t="str">
        <f>"79069013487"</f>
        <v>79069013487</v>
      </c>
    </row>
    <row r="1127" spans="1:1" ht="13" x14ac:dyDescent="0.15">
      <c r="A1127" s="1" t="str">
        <f>"79916744429"</f>
        <v>79916744429</v>
      </c>
    </row>
    <row r="1128" spans="1:1" ht="13" x14ac:dyDescent="0.15">
      <c r="A1128" s="1" t="str">
        <f>"79885735951"</f>
        <v>79885735951</v>
      </c>
    </row>
    <row r="1129" spans="1:1" ht="13" x14ac:dyDescent="0.15">
      <c r="A1129" s="1" t="str">
        <f>"79656673537"</f>
        <v>79656673537</v>
      </c>
    </row>
    <row r="1130" spans="1:1" ht="13" x14ac:dyDescent="0.15">
      <c r="A1130" s="1" t="str">
        <f>"79135039286"</f>
        <v>79135039286</v>
      </c>
    </row>
    <row r="1131" spans="1:1" ht="13" x14ac:dyDescent="0.15">
      <c r="A1131" s="1" t="str">
        <f>"79365150301"</f>
        <v>79365150301</v>
      </c>
    </row>
    <row r="1132" spans="1:1" ht="13" x14ac:dyDescent="0.15">
      <c r="A1132" s="1" t="str">
        <f>"79135686083"</f>
        <v>79135686083</v>
      </c>
    </row>
    <row r="1133" spans="1:1" ht="13" x14ac:dyDescent="0.15">
      <c r="A1133" s="1" t="str">
        <f>"79135046459"</f>
        <v>79135046459</v>
      </c>
    </row>
    <row r="1134" spans="1:1" ht="13" x14ac:dyDescent="0.15">
      <c r="A1134" s="1" t="str">
        <f>"79064441353"</f>
        <v>79064441353</v>
      </c>
    </row>
    <row r="1135" spans="1:1" ht="13" x14ac:dyDescent="0.15">
      <c r="A1135" s="1" t="str">
        <f>"79131611649"</f>
        <v>79131611649</v>
      </c>
    </row>
    <row r="1136" spans="1:1" ht="13" x14ac:dyDescent="0.15">
      <c r="A1136" s="1" t="str">
        <f>"79618452548"</f>
        <v>79618452548</v>
      </c>
    </row>
    <row r="1137" spans="1:1" ht="13" x14ac:dyDescent="0.15">
      <c r="A1137" s="1" t="str">
        <f>"79607667774"</f>
        <v>79607667774</v>
      </c>
    </row>
    <row r="1138" spans="1:1" ht="13" x14ac:dyDescent="0.15">
      <c r="A1138" s="1" t="str">
        <f>"79190762056"</f>
        <v>79190762056</v>
      </c>
    </row>
    <row r="1139" spans="1:1" ht="13" x14ac:dyDescent="0.15">
      <c r="A1139" s="1" t="str">
        <f>"79131683307"</f>
        <v>79131683307</v>
      </c>
    </row>
    <row r="1140" spans="1:1" ht="13" x14ac:dyDescent="0.15">
      <c r="A1140" s="1" t="str">
        <f>"79135034120"</f>
        <v>79135034120</v>
      </c>
    </row>
    <row r="1141" spans="1:1" ht="13" x14ac:dyDescent="0.15">
      <c r="A1141" s="1" t="str">
        <f>"79918881985"</f>
        <v>79918881985</v>
      </c>
    </row>
    <row r="1142" spans="1:1" ht="13" x14ac:dyDescent="0.15">
      <c r="A1142" s="1" t="str">
        <f>"79313223046"</f>
        <v>79313223046</v>
      </c>
    </row>
    <row r="1143" spans="1:1" ht="13" x14ac:dyDescent="0.15">
      <c r="A1143" s="1" t="str">
        <f>"79025503422"</f>
        <v>79025503422</v>
      </c>
    </row>
    <row r="1144" spans="1:1" ht="13" x14ac:dyDescent="0.15">
      <c r="A1144" s="1" t="str">
        <f>"79098844666"</f>
        <v>79098844666</v>
      </c>
    </row>
    <row r="1145" spans="1:1" ht="13" x14ac:dyDescent="0.15">
      <c r="A1145" s="1" t="str">
        <f>"79134940925"</f>
        <v>79134940925</v>
      </c>
    </row>
    <row r="1146" spans="1:1" ht="13" x14ac:dyDescent="0.15">
      <c r="A1146" s="1" t="str">
        <f>"79131676890"</f>
        <v>79131676890</v>
      </c>
    </row>
    <row r="1147" spans="1:1" ht="13" x14ac:dyDescent="0.15">
      <c r="A1147" s="1" t="str">
        <f>"79025515880"</f>
        <v>79025515880</v>
      </c>
    </row>
    <row r="1148" spans="1:1" ht="13" x14ac:dyDescent="0.15">
      <c r="A1148" s="1" t="str">
        <f>"79225222215"</f>
        <v>79225222215</v>
      </c>
    </row>
    <row r="1149" spans="1:1" ht="13" x14ac:dyDescent="0.15">
      <c r="A1149" s="1" t="str">
        <f>"79689333387"</f>
        <v>79689333387</v>
      </c>
    </row>
    <row r="1150" spans="1:1" ht="13" x14ac:dyDescent="0.15">
      <c r="A1150" s="1" t="str">
        <f>"79236335981"</f>
        <v>79236335981</v>
      </c>
    </row>
    <row r="1151" spans="1:1" ht="13" x14ac:dyDescent="0.15">
      <c r="A1151" s="1" t="str">
        <f>"79025511792"</f>
        <v>79025511792</v>
      </c>
    </row>
    <row r="1152" spans="1:1" ht="13" x14ac:dyDescent="0.15">
      <c r="A1152" s="1" t="str">
        <f>"79131323912"</f>
        <v>79131323912</v>
      </c>
    </row>
    <row r="1153" spans="1:1" ht="13" x14ac:dyDescent="0.15">
      <c r="A1153" s="1" t="str">
        <f>"79131602005"</f>
        <v>79131602005</v>
      </c>
    </row>
    <row r="1154" spans="1:1" ht="13" x14ac:dyDescent="0.15">
      <c r="A1154" s="1" t="str">
        <f>"79091247444"</f>
        <v>79091247444</v>
      </c>
    </row>
    <row r="1155" spans="1:1" ht="13" x14ac:dyDescent="0.15">
      <c r="A1155" s="1" t="str">
        <f>"79607907442"</f>
        <v>79607907442</v>
      </c>
    </row>
    <row r="1156" spans="1:1" ht="13" x14ac:dyDescent="0.15">
      <c r="A1156" s="1" t="str">
        <f>"79048990165"</f>
        <v>79048990165</v>
      </c>
    </row>
    <row r="1157" spans="1:1" ht="13" x14ac:dyDescent="0.15">
      <c r="A1157" s="1" t="str">
        <f>"79841652414"</f>
        <v>79841652414</v>
      </c>
    </row>
    <row r="1158" spans="1:1" ht="13" x14ac:dyDescent="0.15">
      <c r="A1158" s="1" t="str">
        <f>"79235937445"</f>
        <v>79235937445</v>
      </c>
    </row>
    <row r="1159" spans="1:1" ht="13" x14ac:dyDescent="0.15">
      <c r="A1159" s="1" t="str">
        <f>"79284010009"</f>
        <v>79284010009</v>
      </c>
    </row>
    <row r="1160" spans="1:1" ht="13" x14ac:dyDescent="0.15">
      <c r="A1160" s="1" t="str">
        <f>"79509678032"</f>
        <v>79509678032</v>
      </c>
    </row>
    <row r="1161" spans="1:1" ht="13" x14ac:dyDescent="0.15">
      <c r="A1161" s="1" t="str">
        <f>"79189734228"</f>
        <v>79189734228</v>
      </c>
    </row>
    <row r="1162" spans="1:1" ht="13" x14ac:dyDescent="0.15">
      <c r="A1162" s="1" t="str">
        <f>"79618468323"</f>
        <v>79618468323</v>
      </c>
    </row>
    <row r="1163" spans="1:1" ht="13" x14ac:dyDescent="0.15">
      <c r="A1163" s="1" t="str">
        <f>"79120687039"</f>
        <v>79120687039</v>
      </c>
    </row>
    <row r="1164" spans="1:1" ht="13" x14ac:dyDescent="0.15">
      <c r="A1164" s="1" t="str">
        <f>"79673053712"</f>
        <v>79673053712</v>
      </c>
    </row>
    <row r="1165" spans="1:1" ht="13" x14ac:dyDescent="0.15">
      <c r="A1165" s="1" t="str">
        <f>"79615181344"</f>
        <v>79615181344</v>
      </c>
    </row>
    <row r="1166" spans="1:1" ht="13" x14ac:dyDescent="0.15">
      <c r="A1166" s="1" t="str">
        <f>"79050930203"</f>
        <v>79050930203</v>
      </c>
    </row>
    <row r="1167" spans="1:1" ht="13" x14ac:dyDescent="0.15">
      <c r="A1167" s="1" t="str">
        <f>"79059985352"</f>
        <v>79059985352</v>
      </c>
    </row>
    <row r="1168" spans="1:1" ht="13" x14ac:dyDescent="0.15">
      <c r="A1168" s="1" t="str">
        <f>"79025512762"</f>
        <v>79025512762</v>
      </c>
    </row>
    <row r="1169" spans="1:1" ht="13" x14ac:dyDescent="0.15">
      <c r="A1169" s="1" t="str">
        <f>"79674601773"</f>
        <v>79674601773</v>
      </c>
    </row>
    <row r="1170" spans="1:1" ht="13" x14ac:dyDescent="0.15">
      <c r="A1170" s="1" t="str">
        <f>"79135009124"</f>
        <v>79135009124</v>
      </c>
    </row>
    <row r="1171" spans="1:1" ht="13" x14ac:dyDescent="0.15">
      <c r="A1171" s="1" t="str">
        <f>"79199350395"</f>
        <v>79199350395</v>
      </c>
    </row>
    <row r="1172" spans="1:1" ht="13" x14ac:dyDescent="0.15">
      <c r="A1172" s="1" t="str">
        <f>"79585280202"</f>
        <v>79585280202</v>
      </c>
    </row>
    <row r="1173" spans="1:1" ht="13" x14ac:dyDescent="0.15">
      <c r="A1173" s="1" t="str">
        <f>"79135030907"</f>
        <v>79135030907</v>
      </c>
    </row>
    <row r="1174" spans="1:1" ht="13" x14ac:dyDescent="0.15">
      <c r="A1174" s="1" t="str">
        <f>"79039288017"</f>
        <v>79039288017</v>
      </c>
    </row>
    <row r="1175" spans="1:1" ht="13" x14ac:dyDescent="0.15">
      <c r="A1175" s="1" t="str">
        <f>"79063966680"</f>
        <v>79063966680</v>
      </c>
    </row>
    <row r="1176" spans="1:1" ht="13" x14ac:dyDescent="0.15">
      <c r="A1176" s="1" t="str">
        <f>"79001057780"</f>
        <v>79001057780</v>
      </c>
    </row>
    <row r="1177" spans="1:1" ht="13" x14ac:dyDescent="0.15">
      <c r="A1177" s="1" t="str">
        <f>"79232026859"</f>
        <v>79232026859</v>
      </c>
    </row>
    <row r="1178" spans="1:1" ht="13" x14ac:dyDescent="0.15">
      <c r="A1178" s="1" t="str">
        <f>"79950615074"</f>
        <v>79950615074</v>
      </c>
    </row>
    <row r="1179" spans="1:1" ht="13" x14ac:dyDescent="0.15">
      <c r="A1179" s="1" t="str">
        <f>"79950764484"</f>
        <v>79950764484</v>
      </c>
    </row>
    <row r="1180" spans="1:1" ht="13" x14ac:dyDescent="0.15">
      <c r="A1180" s="1" t="str">
        <f>"79069040576"</f>
        <v>79069040576</v>
      </c>
    </row>
    <row r="1181" spans="1:1" ht="13" x14ac:dyDescent="0.15">
      <c r="A1181" s="1" t="str">
        <f>"79326137258"</f>
        <v>79326137258</v>
      </c>
    </row>
    <row r="1182" spans="1:1" ht="13" x14ac:dyDescent="0.15">
      <c r="A1182" s="1" t="str">
        <f>"79821849544"</f>
        <v>79821849544</v>
      </c>
    </row>
    <row r="1183" spans="1:1" ht="13" x14ac:dyDescent="0.15">
      <c r="A1183" s="1" t="str">
        <f>"79826350586"</f>
        <v>79826350586</v>
      </c>
    </row>
    <row r="1184" spans="1:1" ht="13" x14ac:dyDescent="0.15">
      <c r="A1184" s="1" t="str">
        <f>"79188622888"</f>
        <v>79188622888</v>
      </c>
    </row>
    <row r="1185" spans="1:1" ht="13" x14ac:dyDescent="0.15">
      <c r="A1185" s="1" t="str">
        <f>"79831402971"</f>
        <v>79831402971</v>
      </c>
    </row>
    <row r="1186" spans="1:1" ht="13" x14ac:dyDescent="0.15">
      <c r="A1186" s="1" t="str">
        <f>"79398640460"</f>
        <v>79398640460</v>
      </c>
    </row>
    <row r="1187" spans="1:1" ht="13" x14ac:dyDescent="0.15">
      <c r="A1187" s="1" t="str">
        <f>"79016476718"</f>
        <v>79016476718</v>
      </c>
    </row>
    <row r="1188" spans="1:1" ht="13" x14ac:dyDescent="0.15">
      <c r="A1188" s="1" t="str">
        <f>"79626838391"</f>
        <v>79626838391</v>
      </c>
    </row>
    <row r="1189" spans="1:1" ht="13" x14ac:dyDescent="0.15">
      <c r="A1189" s="1" t="str">
        <f>"79134989536"</f>
        <v>79134989536</v>
      </c>
    </row>
    <row r="1190" spans="1:1" ht="13" x14ac:dyDescent="0.15">
      <c r="A1190" s="1" t="str">
        <f>"79135063941"</f>
        <v>79135063941</v>
      </c>
    </row>
    <row r="1191" spans="1:1" ht="13" x14ac:dyDescent="0.15">
      <c r="A1191" s="1" t="str">
        <f>"79135301284"</f>
        <v>79135301284</v>
      </c>
    </row>
    <row r="1192" spans="1:1" ht="13" x14ac:dyDescent="0.15">
      <c r="A1192" s="1" t="str">
        <f>"79135049781"</f>
        <v>79135049781</v>
      </c>
    </row>
    <row r="1193" spans="1:1" ht="13" x14ac:dyDescent="0.15">
      <c r="A1193" s="1" t="str">
        <f>"79050901217"</f>
        <v>79050901217</v>
      </c>
    </row>
    <row r="1194" spans="1:1" ht="13" x14ac:dyDescent="0.15">
      <c r="A1194" s="1" t="str">
        <f>"79134952196"</f>
        <v>79134952196</v>
      </c>
    </row>
    <row r="1195" spans="1:1" ht="13" x14ac:dyDescent="0.15">
      <c r="A1195" s="1" t="str">
        <f>"79604940899"</f>
        <v>79604940899</v>
      </c>
    </row>
    <row r="1196" spans="1:1" ht="13" x14ac:dyDescent="0.15">
      <c r="A1196" s="1" t="str">
        <f>"79888312017"</f>
        <v>79888312017</v>
      </c>
    </row>
    <row r="1197" spans="1:1" ht="13" x14ac:dyDescent="0.15">
      <c r="A1197" s="1" t="str">
        <f>"79232045000"</f>
        <v>79232045000</v>
      </c>
    </row>
    <row r="1198" spans="1:1" ht="13" x14ac:dyDescent="0.15">
      <c r="A1198" s="1" t="str">
        <f>"79131649792"</f>
        <v>79131649792</v>
      </c>
    </row>
    <row r="1199" spans="1:1" ht="13" x14ac:dyDescent="0.15">
      <c r="A1199" s="1" t="str">
        <f>"79884283868"</f>
        <v>79884283868</v>
      </c>
    </row>
    <row r="1200" spans="1:1" ht="13" x14ac:dyDescent="0.15">
      <c r="A1200" s="1" t="str">
        <f>"79131622001"</f>
        <v>79131622001</v>
      </c>
    </row>
    <row r="1201" spans="1:1" ht="13" x14ac:dyDescent="0.15">
      <c r="A1201" s="1" t="str">
        <f>"79232049454"</f>
        <v>79232049454</v>
      </c>
    </row>
    <row r="1202" spans="1:1" ht="13" x14ac:dyDescent="0.15">
      <c r="A1202" s="1" t="str">
        <f>"79612264369"</f>
        <v>79612264369</v>
      </c>
    </row>
    <row r="1203" spans="1:1" ht="13" x14ac:dyDescent="0.15">
      <c r="A1203" s="1" t="str">
        <f>"79135263410"</f>
        <v>79135263410</v>
      </c>
    </row>
    <row r="1204" spans="1:1" ht="13" x14ac:dyDescent="0.15">
      <c r="A1204" s="1" t="str">
        <f>"79016471916"</f>
        <v>79016471916</v>
      </c>
    </row>
    <row r="1205" spans="1:1" ht="13" x14ac:dyDescent="0.15">
      <c r="A1205" s="1" t="str">
        <f>"79090038270"</f>
        <v>79090038270</v>
      </c>
    </row>
    <row r="1206" spans="1:1" ht="13" x14ac:dyDescent="0.15">
      <c r="A1206" s="1" t="str">
        <f>"79134981261"</f>
        <v>79134981261</v>
      </c>
    </row>
    <row r="1207" spans="1:1" ht="13" x14ac:dyDescent="0.15">
      <c r="A1207" s="1" t="str">
        <f>"79135263964"</f>
        <v>79135263964</v>
      </c>
    </row>
    <row r="1208" spans="1:1" ht="13" x14ac:dyDescent="0.15">
      <c r="A1208" s="1" t="str">
        <f>"79141234532"</f>
        <v>79141234532</v>
      </c>
    </row>
    <row r="1209" spans="1:1" ht="13" x14ac:dyDescent="0.15">
      <c r="A1209" s="1" t="str">
        <f>"79069038287"</f>
        <v>79069038287</v>
      </c>
    </row>
    <row r="1210" spans="1:1" ht="13" x14ac:dyDescent="0.15">
      <c r="A1210" s="1" t="str">
        <f>"79618250138"</f>
        <v>79618250138</v>
      </c>
    </row>
    <row r="1211" spans="1:1" ht="13" x14ac:dyDescent="0.15">
      <c r="A1211" s="1" t="str">
        <f>"79133035102"</f>
        <v>79133035102</v>
      </c>
    </row>
    <row r="1212" spans="1:1" ht="13" x14ac:dyDescent="0.15">
      <c r="A1212" s="1" t="str">
        <f>"79134940660"</f>
        <v>79134940660</v>
      </c>
    </row>
    <row r="1213" spans="1:1" ht="13" x14ac:dyDescent="0.15">
      <c r="A1213" s="1" t="str">
        <f>"79612215340"</f>
        <v>79612215340</v>
      </c>
    </row>
    <row r="1214" spans="1:1" ht="13" x14ac:dyDescent="0.15">
      <c r="A1214" s="1" t="str">
        <f>"79129193018"</f>
        <v>79129193018</v>
      </c>
    </row>
    <row r="1215" spans="1:1" ht="13" x14ac:dyDescent="0.15">
      <c r="A1215" s="1" t="str">
        <f>"79398847385"</f>
        <v>79398847385</v>
      </c>
    </row>
    <row r="1216" spans="1:1" ht="13" x14ac:dyDescent="0.15">
      <c r="A1216" s="1" t="str">
        <f>"79131672864"</f>
        <v>79131672864</v>
      </c>
    </row>
    <row r="1217" spans="1:1" ht="13" x14ac:dyDescent="0.15">
      <c r="A1217" s="1" t="str">
        <f>"79131821516"</f>
        <v>79131821516</v>
      </c>
    </row>
    <row r="1218" spans="1:1" ht="13" x14ac:dyDescent="0.15">
      <c r="A1218" s="1" t="str">
        <f>"79131676847"</f>
        <v>79131676847</v>
      </c>
    </row>
    <row r="1219" spans="1:1" ht="13" x14ac:dyDescent="0.15">
      <c r="A1219" s="1" t="str">
        <f>"79131619489"</f>
        <v>79131619489</v>
      </c>
    </row>
    <row r="1220" spans="1:1" ht="13" x14ac:dyDescent="0.15">
      <c r="A1220" s="1" t="str">
        <f>"79091191852"</f>
        <v>79091191852</v>
      </c>
    </row>
    <row r="1221" spans="1:1" ht="13" x14ac:dyDescent="0.15">
      <c r="A1221" s="1" t="str">
        <f>"79131600502"</f>
        <v>79131600502</v>
      </c>
    </row>
    <row r="1222" spans="1:1" ht="13" x14ac:dyDescent="0.15">
      <c r="A1222" s="1" t="str">
        <f>"79607839445"</f>
        <v>79607839445</v>
      </c>
    </row>
    <row r="1223" spans="1:1" ht="13" x14ac:dyDescent="0.15">
      <c r="A1223" s="1" t="str">
        <f>"79894436381"</f>
        <v>79894436381</v>
      </c>
    </row>
    <row r="1224" spans="1:1" ht="13" x14ac:dyDescent="0.15">
      <c r="A1224" s="1" t="str">
        <f>"79659152072"</f>
        <v>79659152072</v>
      </c>
    </row>
    <row r="1225" spans="1:1" ht="13" x14ac:dyDescent="0.15">
      <c r="A1225" s="1" t="str">
        <f>"79606661987"</f>
        <v>79606661987</v>
      </c>
    </row>
    <row r="1226" spans="1:1" ht="13" x14ac:dyDescent="0.15">
      <c r="A1226" s="1" t="str">
        <f>"79825142747"</f>
        <v>79825142747</v>
      </c>
    </row>
    <row r="1227" spans="1:1" ht="13" x14ac:dyDescent="0.15">
      <c r="A1227" s="1" t="str">
        <f>"79063457152"</f>
        <v>79063457152</v>
      </c>
    </row>
    <row r="1228" spans="1:1" ht="13" x14ac:dyDescent="0.15">
      <c r="A1228" s="1" t="str">
        <f>"79134911111"</f>
        <v>79134911111</v>
      </c>
    </row>
    <row r="1229" spans="1:1" ht="13" x14ac:dyDescent="0.15">
      <c r="A1229" s="1" t="str">
        <f>"79135269287"</f>
        <v>79135269287</v>
      </c>
    </row>
    <row r="1230" spans="1:1" ht="13" x14ac:dyDescent="0.15">
      <c r="A1230" s="1" t="str">
        <f>"79635177760"</f>
        <v>79635177760</v>
      </c>
    </row>
    <row r="1231" spans="1:1" ht="13" x14ac:dyDescent="0.15">
      <c r="A1231" s="1" t="str">
        <f>"79854559857"</f>
        <v>79854559857</v>
      </c>
    </row>
    <row r="1232" spans="1:1" ht="13" x14ac:dyDescent="0.15">
      <c r="A1232" s="1" t="str">
        <f>"79849990015"</f>
        <v>79849990015</v>
      </c>
    </row>
    <row r="1233" spans="1:1" ht="13" x14ac:dyDescent="0.15">
      <c r="A1233" s="1" t="str">
        <f>"79243401998"</f>
        <v>79243401998</v>
      </c>
    </row>
    <row r="1234" spans="1:1" ht="13" x14ac:dyDescent="0.15">
      <c r="A1234" s="1" t="str">
        <f>"79995596484"</f>
        <v>79995596484</v>
      </c>
    </row>
    <row r="1235" spans="1:1" ht="13" x14ac:dyDescent="0.15">
      <c r="A1235" s="1" t="str">
        <f>"79509681446"</f>
        <v>79509681446</v>
      </c>
    </row>
    <row r="1236" spans="1:1" ht="13" x14ac:dyDescent="0.15">
      <c r="A1236" s="1" t="str">
        <f>"79509688397"</f>
        <v>79509688397</v>
      </c>
    </row>
    <row r="1237" spans="1:1" ht="13" x14ac:dyDescent="0.15">
      <c r="A1237" s="1" t="str">
        <f>"79844440030"</f>
        <v>79844440030</v>
      </c>
    </row>
    <row r="1238" spans="1:1" ht="13" x14ac:dyDescent="0.15">
      <c r="A1238" s="1" t="str">
        <f>"79128850753"</f>
        <v>79128850753</v>
      </c>
    </row>
    <row r="1239" spans="1:1" ht="13" x14ac:dyDescent="0.15">
      <c r="A1239" s="1" t="str">
        <f>"79194200109"</f>
        <v>79194200109</v>
      </c>
    </row>
    <row r="1240" spans="1:1" ht="13" x14ac:dyDescent="0.15">
      <c r="A1240" s="1" t="str">
        <f>"79135068091"</f>
        <v>79135068091</v>
      </c>
    </row>
    <row r="1241" spans="1:1" ht="13" x14ac:dyDescent="0.15">
      <c r="A1241" s="1" t="str">
        <f>"79025509057"</f>
        <v>79025509057</v>
      </c>
    </row>
    <row r="1242" spans="1:1" ht="13" x14ac:dyDescent="0.15">
      <c r="A1242" s="1" t="str">
        <f>"79603828159"</f>
        <v>79603828159</v>
      </c>
    </row>
    <row r="1243" spans="1:1" ht="13" x14ac:dyDescent="0.15">
      <c r="A1243" s="1" t="str">
        <f>"79080312437"</f>
        <v>79080312437</v>
      </c>
    </row>
    <row r="1244" spans="1:1" ht="13" x14ac:dyDescent="0.15">
      <c r="A1244" s="1" t="str">
        <f>"79612166443"</f>
        <v>79612166443</v>
      </c>
    </row>
    <row r="1245" spans="1:1" ht="13" x14ac:dyDescent="0.15">
      <c r="A1245" s="1" t="str">
        <f>"79257478935"</f>
        <v>79257478935</v>
      </c>
    </row>
    <row r="1246" spans="1:1" ht="13" x14ac:dyDescent="0.15">
      <c r="A1246" s="1" t="str">
        <f>"79189018339"</f>
        <v>79189018339</v>
      </c>
    </row>
    <row r="1247" spans="1:1" ht="13" x14ac:dyDescent="0.15">
      <c r="A1247" s="1" t="str">
        <f>"79183751324"</f>
        <v>79183751324</v>
      </c>
    </row>
    <row r="1248" spans="1:1" ht="13" x14ac:dyDescent="0.15">
      <c r="A1248" s="1" t="str">
        <f>"79064293822"</f>
        <v>79064293822</v>
      </c>
    </row>
    <row r="1249" spans="1:1" ht="13" x14ac:dyDescent="0.15">
      <c r="A1249" s="1" t="str">
        <f>"79025516477"</f>
        <v>79025516477</v>
      </c>
    </row>
    <row r="1250" spans="1:1" ht="13" x14ac:dyDescent="0.15">
      <c r="A1250" s="1" t="str">
        <f>"79617151208"</f>
        <v>79617151208</v>
      </c>
    </row>
    <row r="1251" spans="1:1" ht="13" x14ac:dyDescent="0.15">
      <c r="A1251" s="1" t="str">
        <f>"79125442134"</f>
        <v>79125442134</v>
      </c>
    </row>
    <row r="1252" spans="1:1" ht="13" x14ac:dyDescent="0.15">
      <c r="A1252" s="1" t="str">
        <f>"79612235934"</f>
        <v>79612235934</v>
      </c>
    </row>
    <row r="1253" spans="1:1" ht="13" x14ac:dyDescent="0.15">
      <c r="A1253" s="1" t="str">
        <f>"79064414016"</f>
        <v>79064414016</v>
      </c>
    </row>
    <row r="1254" spans="1:1" ht="13" x14ac:dyDescent="0.15">
      <c r="A1254" s="1" t="str">
        <f>"79134983896"</f>
        <v>79134983896</v>
      </c>
    </row>
    <row r="1255" spans="1:1" ht="13" x14ac:dyDescent="0.15">
      <c r="A1255" s="1" t="str">
        <f>"79371694535"</f>
        <v>79371694535</v>
      </c>
    </row>
    <row r="1256" spans="1:1" ht="13" x14ac:dyDescent="0.15">
      <c r="A1256" s="1" t="str">
        <f>"79057777314"</f>
        <v>79057777314</v>
      </c>
    </row>
    <row r="1257" spans="1:1" ht="13" x14ac:dyDescent="0.15">
      <c r="A1257" s="1" t="str">
        <f>"79882219017"</f>
        <v>79882219017</v>
      </c>
    </row>
    <row r="1258" spans="1:1" ht="13" x14ac:dyDescent="0.15">
      <c r="A1258" s="1" t="str">
        <f>"79134902201"</f>
        <v>79134902201</v>
      </c>
    </row>
    <row r="1259" spans="1:1" ht="13" x14ac:dyDescent="0.15">
      <c r="A1259" s="1" t="str">
        <f>"79607829093"</f>
        <v>79607829093</v>
      </c>
    </row>
    <row r="1260" spans="1:1" ht="13" x14ac:dyDescent="0.15">
      <c r="A1260" s="1" t="str">
        <f>"79888316616"</f>
        <v>79888316616</v>
      </c>
    </row>
    <row r="1261" spans="1:1" ht="13" x14ac:dyDescent="0.15">
      <c r="A1261" s="1" t="str">
        <f>"79039287055"</f>
        <v>79039287055</v>
      </c>
    </row>
    <row r="1262" spans="1:1" ht="13" x14ac:dyDescent="0.15">
      <c r="A1262" s="1" t="str">
        <f>"79135361591"</f>
        <v>79135361591</v>
      </c>
    </row>
    <row r="1263" spans="1:1" ht="13" x14ac:dyDescent="0.15">
      <c r="A1263" s="1" t="str">
        <f>"79898838676"</f>
        <v>79898838676</v>
      </c>
    </row>
    <row r="1264" spans="1:1" ht="13" x14ac:dyDescent="0.15">
      <c r="A1264" s="1" t="str">
        <f>"79131683572"</f>
        <v>79131683572</v>
      </c>
    </row>
    <row r="1265" spans="1:1" ht="13" x14ac:dyDescent="0.15">
      <c r="A1265" s="1" t="str">
        <f>"79607711423"</f>
        <v>79607711423</v>
      </c>
    </row>
    <row r="1266" spans="1:1" ht="13" x14ac:dyDescent="0.15">
      <c r="A1266" s="1" t="str">
        <f>"79131664584"</f>
        <v>79131664584</v>
      </c>
    </row>
    <row r="1267" spans="1:1" ht="13" x14ac:dyDescent="0.15">
      <c r="A1267" s="1" t="str">
        <f>"79872587827"</f>
        <v>79872587827</v>
      </c>
    </row>
    <row r="1268" spans="1:1" ht="13" x14ac:dyDescent="0.15">
      <c r="A1268" s="1" t="str">
        <f>"79899924005"</f>
        <v>79899924005</v>
      </c>
    </row>
    <row r="1269" spans="1:1" ht="13" x14ac:dyDescent="0.15">
      <c r="A1269" s="1" t="str">
        <f>"79509683792"</f>
        <v>79509683792</v>
      </c>
    </row>
    <row r="1270" spans="1:1" ht="13" x14ac:dyDescent="0.15">
      <c r="A1270" s="1" t="str">
        <f>"79144779294"</f>
        <v>79144779294</v>
      </c>
    </row>
    <row r="1271" spans="1:1" ht="13" x14ac:dyDescent="0.15">
      <c r="A1271" s="1" t="str">
        <f>"79064440399"</f>
        <v>79064440399</v>
      </c>
    </row>
    <row r="1272" spans="1:1" ht="13" x14ac:dyDescent="0.15">
      <c r="A1272" s="1" t="str">
        <f>"79193577864"</f>
        <v>79193577864</v>
      </c>
    </row>
    <row r="1273" spans="1:1" ht="13" x14ac:dyDescent="0.15">
      <c r="A1273" s="1" t="str">
        <f>"79911042370"</f>
        <v>79911042370</v>
      </c>
    </row>
    <row r="1274" spans="1:1" ht="13" x14ac:dyDescent="0.15">
      <c r="A1274" s="1" t="str">
        <f>"79134950068"</f>
        <v>79134950068</v>
      </c>
    </row>
    <row r="1275" spans="1:1" ht="13" x14ac:dyDescent="0.15">
      <c r="A1275" s="1" t="str">
        <f>"79069043257"</f>
        <v>79069043257</v>
      </c>
    </row>
    <row r="1276" spans="1:1" ht="13" x14ac:dyDescent="0.15">
      <c r="A1276" s="1" t="str">
        <f>"79080318361"</f>
        <v>79080318361</v>
      </c>
    </row>
    <row r="1277" spans="1:1" ht="13" x14ac:dyDescent="0.15">
      <c r="A1277" s="1" t="str">
        <f>"79146752224"</f>
        <v>79146752224</v>
      </c>
    </row>
    <row r="1278" spans="1:1" ht="13" x14ac:dyDescent="0.15">
      <c r="A1278" s="1" t="str">
        <f>"79135054282"</f>
        <v>79135054282</v>
      </c>
    </row>
    <row r="1279" spans="1:1" ht="13" x14ac:dyDescent="0.15">
      <c r="A1279" s="1" t="str">
        <f>"79233642532"</f>
        <v>79233642532</v>
      </c>
    </row>
    <row r="1280" spans="1:1" ht="13" x14ac:dyDescent="0.15">
      <c r="A1280" s="1" t="str">
        <f>"79833225704"</f>
        <v>79833225704</v>
      </c>
    </row>
    <row r="1281" spans="1:1" ht="13" x14ac:dyDescent="0.15">
      <c r="A1281" s="1" t="str">
        <f>"79814200976"</f>
        <v>79814200976</v>
      </c>
    </row>
    <row r="1282" spans="1:1" ht="13" x14ac:dyDescent="0.15">
      <c r="A1282" s="1" t="str">
        <f>"79030583349"</f>
        <v>79030583349</v>
      </c>
    </row>
    <row r="1283" spans="1:1" ht="13" x14ac:dyDescent="0.15">
      <c r="A1283" s="1" t="str">
        <f>"79134993011"</f>
        <v>79134993011</v>
      </c>
    </row>
    <row r="1284" spans="1:1" ht="13" x14ac:dyDescent="0.15">
      <c r="A1284" s="1" t="str">
        <f>"79025528150"</f>
        <v>79025528150</v>
      </c>
    </row>
    <row r="1285" spans="1:1" ht="13" x14ac:dyDescent="0.15">
      <c r="A1285" s="1" t="str">
        <f>"79398640427"</f>
        <v>79398640427</v>
      </c>
    </row>
    <row r="1286" spans="1:1" ht="13" x14ac:dyDescent="0.15">
      <c r="A1286" s="1" t="str">
        <f>"79658995682"</f>
        <v>79658995682</v>
      </c>
    </row>
    <row r="1287" spans="1:1" ht="13" x14ac:dyDescent="0.15">
      <c r="A1287" s="1" t="str">
        <f>"79029489763"</f>
        <v>79029489763</v>
      </c>
    </row>
    <row r="1288" spans="1:1" ht="13" x14ac:dyDescent="0.15">
      <c r="A1288" s="1" t="str">
        <f>"79518129438"</f>
        <v>79518129438</v>
      </c>
    </row>
    <row r="1289" spans="1:1" ht="13" x14ac:dyDescent="0.15">
      <c r="A1289" s="1" t="str">
        <f>"79050902190"</f>
        <v>79050902190</v>
      </c>
    </row>
    <row r="1290" spans="1:1" ht="13" x14ac:dyDescent="0.15">
      <c r="A1290" s="1" t="str">
        <f>"79658286917"</f>
        <v>79658286917</v>
      </c>
    </row>
    <row r="1291" spans="1:1" ht="13" x14ac:dyDescent="0.15">
      <c r="A1291" s="1" t="str">
        <f>"79059798205"</f>
        <v>79059798205</v>
      </c>
    </row>
    <row r="1292" spans="1:1" ht="13" x14ac:dyDescent="0.15">
      <c r="A1292" s="1" t="str">
        <f>"79131639475"</f>
        <v>79131639475</v>
      </c>
    </row>
    <row r="1293" spans="1:1" ht="13" x14ac:dyDescent="0.15">
      <c r="A1293" s="1" t="str">
        <f>"79135011289"</f>
        <v>79135011289</v>
      </c>
    </row>
    <row r="1294" spans="1:1" ht="13" x14ac:dyDescent="0.15">
      <c r="A1294" s="1" t="str">
        <f>"79025526289"</f>
        <v>79025526289</v>
      </c>
    </row>
    <row r="1295" spans="1:1" ht="13" x14ac:dyDescent="0.15">
      <c r="A1295" s="1" t="str">
        <f>"79080309224"</f>
        <v>79080309224</v>
      </c>
    </row>
    <row r="1296" spans="1:1" ht="13" x14ac:dyDescent="0.15">
      <c r="A1296" s="1" t="str">
        <f>"79135031514"</f>
        <v>79135031514</v>
      </c>
    </row>
    <row r="1297" spans="1:1" ht="13" x14ac:dyDescent="0.15">
      <c r="A1297" s="1" t="str">
        <f>"79059770193"</f>
        <v>79059770193</v>
      </c>
    </row>
    <row r="1298" spans="1:1" ht="13" x14ac:dyDescent="0.15">
      <c r="A1298" s="1" t="str">
        <f>"79398643372"</f>
        <v>79398643372</v>
      </c>
    </row>
    <row r="1299" spans="1:1" ht="13" x14ac:dyDescent="0.15">
      <c r="A1299" s="1" t="str">
        <f>"79050938143"</f>
        <v>79050938143</v>
      </c>
    </row>
    <row r="1300" spans="1:1" ht="13" x14ac:dyDescent="0.15">
      <c r="A1300" s="1" t="str">
        <f>"79135258948"</f>
        <v>79135258948</v>
      </c>
    </row>
    <row r="1301" spans="1:1" ht="13" x14ac:dyDescent="0.15">
      <c r="A1301" s="1" t="str">
        <f>"79658283961"</f>
        <v>79658283961</v>
      </c>
    </row>
    <row r="1302" spans="1:1" ht="13" x14ac:dyDescent="0.15">
      <c r="A1302" s="1" t="str">
        <f>"79187061655"</f>
        <v>79187061655</v>
      </c>
    </row>
    <row r="1303" spans="1:1" ht="13" x14ac:dyDescent="0.15">
      <c r="A1303" s="1" t="str">
        <f>"79080333995"</f>
        <v>79080333995</v>
      </c>
    </row>
    <row r="1304" spans="1:1" ht="13" x14ac:dyDescent="0.15">
      <c r="A1304" s="1" t="str">
        <f>"79131663241"</f>
        <v>79131663241</v>
      </c>
    </row>
    <row r="1305" spans="1:1" ht="13" x14ac:dyDescent="0.15">
      <c r="A1305" s="1" t="str">
        <f>"79602845774"</f>
        <v>79602845774</v>
      </c>
    </row>
    <row r="1306" spans="1:1" ht="13" x14ac:dyDescent="0.15">
      <c r="A1306" s="1" t="str">
        <f>"79050927057"</f>
        <v>79050927057</v>
      </c>
    </row>
    <row r="1307" spans="1:1" ht="13" x14ac:dyDescent="0.15">
      <c r="A1307" s="1" t="str">
        <f>"79039189826"</f>
        <v>79039189826</v>
      </c>
    </row>
    <row r="1308" spans="1:1" ht="13" x14ac:dyDescent="0.15">
      <c r="A1308" s="1" t="str">
        <f>"79080301441"</f>
        <v>79080301441</v>
      </c>
    </row>
    <row r="1309" spans="1:1" ht="13" x14ac:dyDescent="0.15">
      <c r="A1309" s="1" t="str">
        <f>"79288386702"</f>
        <v>79288386702</v>
      </c>
    </row>
    <row r="1310" spans="1:1" ht="13" x14ac:dyDescent="0.15">
      <c r="A1310" s="1" t="str">
        <f>"79899946899"</f>
        <v>79899946899</v>
      </c>
    </row>
    <row r="1311" spans="1:1" ht="13" x14ac:dyDescent="0.15">
      <c r="A1311" s="1" t="str">
        <f>"79131698098"</f>
        <v>79131698098</v>
      </c>
    </row>
    <row r="1312" spans="1:1" ht="13" x14ac:dyDescent="0.15">
      <c r="A1312" s="1" t="str">
        <f>"79582622317"</f>
        <v>79582622317</v>
      </c>
    </row>
    <row r="1313" spans="1:1" ht="13" x14ac:dyDescent="0.15">
      <c r="A1313" s="1" t="str">
        <f>"79848880737"</f>
        <v>79848880737</v>
      </c>
    </row>
    <row r="1314" spans="1:1" ht="13" x14ac:dyDescent="0.15">
      <c r="A1314" s="1" t="str">
        <f>"79867960551"</f>
        <v>79867960551</v>
      </c>
    </row>
    <row r="1315" spans="1:1" ht="13" x14ac:dyDescent="0.15">
      <c r="A1315" s="1" t="str">
        <f>"79050884242"</f>
        <v>79050884242</v>
      </c>
    </row>
    <row r="1316" spans="1:1" ht="13" x14ac:dyDescent="0.15">
      <c r="A1316" s="1" t="str">
        <f>"79080304567"</f>
        <v>79080304567</v>
      </c>
    </row>
    <row r="1317" spans="1:1" ht="13" x14ac:dyDescent="0.15">
      <c r="A1317" s="1" t="str">
        <f>"79994453787"</f>
        <v>79994453787</v>
      </c>
    </row>
    <row r="1318" spans="1:1" ht="13" x14ac:dyDescent="0.15">
      <c r="A1318" s="1" t="str">
        <f>"79121176366"</f>
        <v>79121176366</v>
      </c>
    </row>
    <row r="1319" spans="1:1" ht="13" x14ac:dyDescent="0.15">
      <c r="A1319" s="1" t="str">
        <f>"79609220046"</f>
        <v>79609220046</v>
      </c>
    </row>
    <row r="1320" spans="1:1" ht="13" x14ac:dyDescent="0.15">
      <c r="A1320" s="1" t="str">
        <f>"79131615625"</f>
        <v>79131615625</v>
      </c>
    </row>
    <row r="1321" spans="1:1" ht="13" x14ac:dyDescent="0.15">
      <c r="A1321" s="1" t="str">
        <f>"79135426012"</f>
        <v>79135426012</v>
      </c>
    </row>
    <row r="1322" spans="1:1" ht="13" x14ac:dyDescent="0.15">
      <c r="A1322" s="1" t="str">
        <f>"79234925991"</f>
        <v>79234925991</v>
      </c>
    </row>
    <row r="1323" spans="1:1" ht="13" x14ac:dyDescent="0.15">
      <c r="A1323" s="1" t="str">
        <f>"79039892121"</f>
        <v>79039892121</v>
      </c>
    </row>
    <row r="1324" spans="1:1" ht="13" x14ac:dyDescent="0.15">
      <c r="A1324" s="1" t="str">
        <f>"79131634056"</f>
        <v>79131634056</v>
      </c>
    </row>
    <row r="1325" spans="1:1" ht="13" x14ac:dyDescent="0.15">
      <c r="A1325" s="1" t="str">
        <f>"79659151601"</f>
        <v>79659151601</v>
      </c>
    </row>
    <row r="1326" spans="1:1" ht="13" x14ac:dyDescent="0.15">
      <c r="A1326" s="1" t="str">
        <f>"79658281176"</f>
        <v>79658281176</v>
      </c>
    </row>
    <row r="1327" spans="1:1" ht="13" x14ac:dyDescent="0.15">
      <c r="A1327" s="1" t="str">
        <f>"79131623804"</f>
        <v>79131623804</v>
      </c>
    </row>
    <row r="1328" spans="1:1" ht="13" x14ac:dyDescent="0.15">
      <c r="A1328" s="1" t="str">
        <f>"79189080404"</f>
        <v>79189080404</v>
      </c>
    </row>
    <row r="1329" spans="1:1" ht="13" x14ac:dyDescent="0.15">
      <c r="A1329" s="1" t="str">
        <f>"79052157367"</f>
        <v>79052157367</v>
      </c>
    </row>
    <row r="1330" spans="1:1" ht="13" x14ac:dyDescent="0.15">
      <c r="A1330" s="1" t="str">
        <f>"79048996520"</f>
        <v>79048996520</v>
      </c>
    </row>
    <row r="1331" spans="1:1" ht="13" x14ac:dyDescent="0.15">
      <c r="A1331" s="1" t="str">
        <f>"79131622288"</f>
        <v>79131622288</v>
      </c>
    </row>
    <row r="1332" spans="1:1" ht="13" x14ac:dyDescent="0.15">
      <c r="A1332" s="1" t="str">
        <f>"79051414634"</f>
        <v>79051414634</v>
      </c>
    </row>
    <row r="1333" spans="1:1" ht="13" x14ac:dyDescent="0.15">
      <c r="A1333" s="1" t="str">
        <f>"79832919115"</f>
        <v>79832919115</v>
      </c>
    </row>
    <row r="1334" spans="1:1" ht="13" x14ac:dyDescent="0.15">
      <c r="A1334" s="1" t="str">
        <f>"79131606812"</f>
        <v>79131606812</v>
      </c>
    </row>
    <row r="1335" spans="1:1" ht="13" x14ac:dyDescent="0.15">
      <c r="A1335" s="1" t="str">
        <f>"79069013590"</f>
        <v>79069013590</v>
      </c>
    </row>
    <row r="1336" spans="1:1" ht="13" x14ac:dyDescent="0.15">
      <c r="A1336" s="1" t="str">
        <f>"79134938487"</f>
        <v>79134938487</v>
      </c>
    </row>
    <row r="1337" spans="1:1" ht="13" x14ac:dyDescent="0.15">
      <c r="A1337" s="1" t="str">
        <f>"79037253526"</f>
        <v>79037253526</v>
      </c>
    </row>
    <row r="1338" spans="1:1" ht="13" x14ac:dyDescent="0.15">
      <c r="A1338" s="1" t="str">
        <f>"74952237179"</f>
        <v>74952237179</v>
      </c>
    </row>
    <row r="1339" spans="1:1" ht="13" x14ac:dyDescent="0.15">
      <c r="A1339" s="1" t="str">
        <f>"79189933831"</f>
        <v>79189933831</v>
      </c>
    </row>
    <row r="1340" spans="1:1" ht="13" x14ac:dyDescent="0.15">
      <c r="A1340" s="1" t="str">
        <f>"79025510748"</f>
        <v>79025510748</v>
      </c>
    </row>
    <row r="1341" spans="1:1" ht="13" x14ac:dyDescent="0.15">
      <c r="A1341" s="1" t="str">
        <f>"79832542376"</f>
        <v>79832542376</v>
      </c>
    </row>
    <row r="1342" spans="1:1" ht="13" x14ac:dyDescent="0.15">
      <c r="A1342" s="1" t="str">
        <f>"79129101299"</f>
        <v>79129101299</v>
      </c>
    </row>
    <row r="1343" spans="1:1" ht="13" x14ac:dyDescent="0.15">
      <c r="A1343" s="1" t="str">
        <f>"79627069900"</f>
        <v>79627069900</v>
      </c>
    </row>
    <row r="1344" spans="1:1" ht="13" x14ac:dyDescent="0.15">
      <c r="A1344" s="1" t="str">
        <f>"79029493282"</f>
        <v>79029493282</v>
      </c>
    </row>
    <row r="1345" spans="1:1" ht="13" x14ac:dyDescent="0.15">
      <c r="A1345" s="1" t="str">
        <f>"79871964327"</f>
        <v>79871964327</v>
      </c>
    </row>
    <row r="1346" spans="1:1" ht="13" x14ac:dyDescent="0.15">
      <c r="A1346" s="1" t="str">
        <f>"79135054624"</f>
        <v>79135054624</v>
      </c>
    </row>
    <row r="1347" spans="1:1" ht="13" x14ac:dyDescent="0.15">
      <c r="A1347" s="1" t="str">
        <f>"79125091709"</f>
        <v>79125091709</v>
      </c>
    </row>
    <row r="1348" spans="1:1" ht="13" x14ac:dyDescent="0.15">
      <c r="A1348" s="1" t="str">
        <f>"79134962347"</f>
        <v>79134962347</v>
      </c>
    </row>
    <row r="1349" spans="1:1" ht="13" x14ac:dyDescent="0.15">
      <c r="A1349" s="1" t="str">
        <f>"79048992816"</f>
        <v>79048992816</v>
      </c>
    </row>
    <row r="1350" spans="1:1" ht="13" x14ac:dyDescent="0.15">
      <c r="A1350" s="1" t="str">
        <f>"79201736490"</f>
        <v>79201736490</v>
      </c>
    </row>
    <row r="1351" spans="1:1" ht="13" x14ac:dyDescent="0.15">
      <c r="A1351" s="1" t="str">
        <f>"79029446586"</f>
        <v>79029446586</v>
      </c>
    </row>
    <row r="1352" spans="1:1" ht="13" x14ac:dyDescent="0.15">
      <c r="A1352" s="1" t="str">
        <f>"79825186562"</f>
        <v>79825186562</v>
      </c>
    </row>
    <row r="1353" spans="1:1" ht="13" x14ac:dyDescent="0.15">
      <c r="A1353" s="1" t="str">
        <f>"79134972556"</f>
        <v>79134972556</v>
      </c>
    </row>
    <row r="1354" spans="1:1" ht="13" x14ac:dyDescent="0.15">
      <c r="A1354" s="1" t="str">
        <f>"79914574417"</f>
        <v>79914574417</v>
      </c>
    </row>
    <row r="1355" spans="1:1" ht="13" x14ac:dyDescent="0.15">
      <c r="A1355" s="1" t="str">
        <f>"79612692023"</f>
        <v>79612692023</v>
      </c>
    </row>
    <row r="1356" spans="1:1" ht="13" x14ac:dyDescent="0.15">
      <c r="A1356" s="1" t="str">
        <f>"79832862782"</f>
        <v>79832862782</v>
      </c>
    </row>
    <row r="1357" spans="1:1" ht="13" x14ac:dyDescent="0.15">
      <c r="A1357" s="1" t="str">
        <f>"79612224589"</f>
        <v>79612224589</v>
      </c>
    </row>
    <row r="1358" spans="1:1" ht="13" x14ac:dyDescent="0.15">
      <c r="A1358" s="1" t="str">
        <f>"79667883203"</f>
        <v>79667883203</v>
      </c>
    </row>
    <row r="1359" spans="1:1" ht="13" x14ac:dyDescent="0.15">
      <c r="A1359" s="1" t="str">
        <f>"79135010332"</f>
        <v>79135010332</v>
      </c>
    </row>
    <row r="1360" spans="1:1" ht="13" x14ac:dyDescent="0.15">
      <c r="A1360" s="1" t="str">
        <f>"79134900466"</f>
        <v>79134900466</v>
      </c>
    </row>
    <row r="1361" spans="1:1" ht="13" x14ac:dyDescent="0.15">
      <c r="A1361" s="1" t="str">
        <f>"79134956461"</f>
        <v>79134956461</v>
      </c>
    </row>
    <row r="1362" spans="1:1" ht="13" x14ac:dyDescent="0.15">
      <c r="A1362" s="1" t="str">
        <f>"79176251416"</f>
        <v>79176251416</v>
      </c>
    </row>
    <row r="1363" spans="1:1" ht="13" x14ac:dyDescent="0.15">
      <c r="A1363" s="1" t="str">
        <f>"79059997711"</f>
        <v>79059997711</v>
      </c>
    </row>
    <row r="1364" spans="1:1" ht="13" x14ac:dyDescent="0.15">
      <c r="A1364" s="1" t="str">
        <f>"79050911442"</f>
        <v>79050911442</v>
      </c>
    </row>
    <row r="1365" spans="1:1" ht="13" x14ac:dyDescent="0.15">
      <c r="A1365" s="1" t="str">
        <f>"79326147848"</f>
        <v>79326147848</v>
      </c>
    </row>
    <row r="1366" spans="1:1" ht="13" x14ac:dyDescent="0.15">
      <c r="A1366" s="1" t="str">
        <f>"79264256172"</f>
        <v>79264256172</v>
      </c>
    </row>
    <row r="1367" spans="1:1" ht="13" x14ac:dyDescent="0.15">
      <c r="A1367" s="1" t="str">
        <f>"79176188593"</f>
        <v>79176188593</v>
      </c>
    </row>
    <row r="1368" spans="1:1" ht="13" x14ac:dyDescent="0.15">
      <c r="A1368" s="1" t="str">
        <f>"79232061448"</f>
        <v>79232061448</v>
      </c>
    </row>
    <row r="1369" spans="1:1" ht="13" x14ac:dyDescent="0.15">
      <c r="A1369" s="1" t="str">
        <f>"79134925193"</f>
        <v>79134925193</v>
      </c>
    </row>
    <row r="1370" spans="1:1" ht="13" x14ac:dyDescent="0.15">
      <c r="A1370" s="1" t="str">
        <f>"79232029999"</f>
        <v>79232029999</v>
      </c>
    </row>
    <row r="1371" spans="1:1" ht="13" x14ac:dyDescent="0.15">
      <c r="A1371" s="1" t="str">
        <f>"79181004569"</f>
        <v>79181004569</v>
      </c>
    </row>
    <row r="1372" spans="1:1" ht="13" x14ac:dyDescent="0.15">
      <c r="A1372" s="1" t="str">
        <f>"79994488213"</f>
        <v>79994488213</v>
      </c>
    </row>
    <row r="1373" spans="1:1" ht="13" x14ac:dyDescent="0.15">
      <c r="A1373" s="1" t="str">
        <f>"79025522294"</f>
        <v>79025522294</v>
      </c>
    </row>
    <row r="1374" spans="1:1" ht="13" x14ac:dyDescent="0.15">
      <c r="A1374" s="1" t="str">
        <f>"79620718940"</f>
        <v>79620718940</v>
      </c>
    </row>
    <row r="1375" spans="1:1" ht="13" x14ac:dyDescent="0.15">
      <c r="A1375" s="1" t="str">
        <f>"79059571908"</f>
        <v>79059571908</v>
      </c>
    </row>
    <row r="1376" spans="1:1" ht="13" x14ac:dyDescent="0.15">
      <c r="A1376" s="1" t="str">
        <f>"79659218354"</f>
        <v>79659218354</v>
      </c>
    </row>
    <row r="1377" spans="1:1" ht="13" x14ac:dyDescent="0.15">
      <c r="A1377" s="1" t="str">
        <f>"79064160000"</f>
        <v>79064160000</v>
      </c>
    </row>
    <row r="1378" spans="1:1" ht="13" x14ac:dyDescent="0.15">
      <c r="A1378" s="1" t="str">
        <f>"79131617575"</f>
        <v>79131617575</v>
      </c>
    </row>
    <row r="1379" spans="1:1" ht="13" x14ac:dyDescent="0.15">
      <c r="A1379" s="1" t="str">
        <f>"79135031453"</f>
        <v>79135031453</v>
      </c>
    </row>
    <row r="1380" spans="1:1" ht="13" x14ac:dyDescent="0.15">
      <c r="A1380" s="1" t="str">
        <f>"79135013820"</f>
        <v>79135013820</v>
      </c>
    </row>
    <row r="1381" spans="1:1" ht="13" x14ac:dyDescent="0.15">
      <c r="A1381" s="1" t="str">
        <f>"79152298888"</f>
        <v>79152298888</v>
      </c>
    </row>
    <row r="1382" spans="1:1" ht="13" x14ac:dyDescent="0.15">
      <c r="A1382" s="1" t="str">
        <f>"79831632001"</f>
        <v>79831632001</v>
      </c>
    </row>
    <row r="1383" spans="1:1" ht="13" x14ac:dyDescent="0.15">
      <c r="A1383" s="1" t="str">
        <f>"79651404955"</f>
        <v>79651404955</v>
      </c>
    </row>
    <row r="1384" spans="1:1" ht="13" x14ac:dyDescent="0.15">
      <c r="A1384" s="1" t="str">
        <f>"79509681916"</f>
        <v>79509681916</v>
      </c>
    </row>
    <row r="1385" spans="1:1" ht="13" x14ac:dyDescent="0.15">
      <c r="A1385" s="1" t="str">
        <f>"79060865712"</f>
        <v>79060865712</v>
      </c>
    </row>
    <row r="1386" spans="1:1" ht="13" x14ac:dyDescent="0.15">
      <c r="A1386" s="1" t="str">
        <f>"79066397981"</f>
        <v>79066397981</v>
      </c>
    </row>
    <row r="1387" spans="1:1" ht="13" x14ac:dyDescent="0.15">
      <c r="A1387" s="1" t="str">
        <f>"79620011607"</f>
        <v>79620011607</v>
      </c>
    </row>
    <row r="1388" spans="1:1" ht="13" x14ac:dyDescent="0.15">
      <c r="A1388" s="1" t="str">
        <f>"79113979744"</f>
        <v>79113979744</v>
      </c>
    </row>
    <row r="1389" spans="1:1" ht="13" x14ac:dyDescent="0.15">
      <c r="A1389" s="1" t="str">
        <f>"79658287833"</f>
        <v>79658287833</v>
      </c>
    </row>
    <row r="1390" spans="1:1" ht="13" x14ac:dyDescent="0.15">
      <c r="A1390" s="1" t="str">
        <f>"79135020176"</f>
        <v>79135020176</v>
      </c>
    </row>
    <row r="1391" spans="1:1" ht="13" x14ac:dyDescent="0.15">
      <c r="A1391" s="1" t="str">
        <f>"79097461830"</f>
        <v>79097461830</v>
      </c>
    </row>
    <row r="1392" spans="1:1" ht="13" x14ac:dyDescent="0.15">
      <c r="A1392" s="1" t="str">
        <f>"79658287180"</f>
        <v>79658287180</v>
      </c>
    </row>
    <row r="1393" spans="1:1" ht="13" x14ac:dyDescent="0.15">
      <c r="A1393" s="1" t="str">
        <f>"79050934052"</f>
        <v>79050934052</v>
      </c>
    </row>
    <row r="1394" spans="1:1" ht="13" x14ac:dyDescent="0.15">
      <c r="A1394" s="1" t="str">
        <f>"79131653965"</f>
        <v>79131653965</v>
      </c>
    </row>
    <row r="1395" spans="1:1" ht="13" x14ac:dyDescent="0.15">
      <c r="A1395" s="1" t="str">
        <f>"79171831245"</f>
        <v>79171831245</v>
      </c>
    </row>
    <row r="1396" spans="1:1" ht="13" x14ac:dyDescent="0.15">
      <c r="A1396" s="1" t="str">
        <f>"79134965882"</f>
        <v>79134965882</v>
      </c>
    </row>
    <row r="1397" spans="1:1" ht="13" x14ac:dyDescent="0.15">
      <c r="A1397" s="1" t="str">
        <f>"79016211255"</f>
        <v>79016211255</v>
      </c>
    </row>
    <row r="1398" spans="1:1" ht="13" x14ac:dyDescent="0.15">
      <c r="A1398" s="1" t="str">
        <f>"79135084426"</f>
        <v>79135084426</v>
      </c>
    </row>
    <row r="1399" spans="1:1" ht="13" x14ac:dyDescent="0.15">
      <c r="A1399" s="1" t="str">
        <f>"79135252929"</f>
        <v>79135252929</v>
      </c>
    </row>
    <row r="1400" spans="1:1" ht="13" x14ac:dyDescent="0.15">
      <c r="A1400" s="1" t="str">
        <f>"79135046506"</f>
        <v>79135046506</v>
      </c>
    </row>
    <row r="1401" spans="1:1" ht="13" x14ac:dyDescent="0.15">
      <c r="A1401" s="1" t="str">
        <f>"79953115952"</f>
        <v>79953115952</v>
      </c>
    </row>
    <row r="1402" spans="1:1" ht="13" x14ac:dyDescent="0.15">
      <c r="A1402" s="1" t="str">
        <f>"79080332121"</f>
        <v>79080332121</v>
      </c>
    </row>
    <row r="1403" spans="1:1" ht="13" x14ac:dyDescent="0.15">
      <c r="A1403" s="1" t="str">
        <f>"79898940590"</f>
        <v>79898940590</v>
      </c>
    </row>
    <row r="1404" spans="1:1" ht="13" x14ac:dyDescent="0.15">
      <c r="A1404" s="1" t="str">
        <f>"79953128696"</f>
        <v>79953128696</v>
      </c>
    </row>
    <row r="1405" spans="1:1" ht="13" x14ac:dyDescent="0.15">
      <c r="A1405" s="1" t="str">
        <f>"79048995346"</f>
        <v>79048995346</v>
      </c>
    </row>
    <row r="1406" spans="1:1" ht="13" x14ac:dyDescent="0.15">
      <c r="A1406" s="1" t="str">
        <f>"79135025228"</f>
        <v>79135025228</v>
      </c>
    </row>
    <row r="1407" spans="1:1" ht="13" x14ac:dyDescent="0.15">
      <c r="A1407" s="1" t="str">
        <f>"79232050304"</f>
        <v>79232050304</v>
      </c>
    </row>
    <row r="1408" spans="1:1" ht="13" x14ac:dyDescent="0.15">
      <c r="A1408" s="1" t="str">
        <f>"79124292322"</f>
        <v>79124292322</v>
      </c>
    </row>
    <row r="1409" spans="1:1" ht="13" x14ac:dyDescent="0.15">
      <c r="A1409" s="1" t="str">
        <f>"79146392468"</f>
        <v>79146392468</v>
      </c>
    </row>
    <row r="1410" spans="1:1" ht="13" x14ac:dyDescent="0.15">
      <c r="A1410" s="1" t="str">
        <f>"79131686569"</f>
        <v>79131686569</v>
      </c>
    </row>
    <row r="1411" spans="1:1" ht="13" x14ac:dyDescent="0.15">
      <c r="A1411" s="1" t="str">
        <f>"79029499337"</f>
        <v>79029499337</v>
      </c>
    </row>
    <row r="1412" spans="1:1" ht="13" x14ac:dyDescent="0.15">
      <c r="A1412" s="1" t="str">
        <f>"79895235469"</f>
        <v>79895235469</v>
      </c>
    </row>
    <row r="1413" spans="1:1" ht="13" x14ac:dyDescent="0.15">
      <c r="A1413" s="1" t="str">
        <f>"79080307181"</f>
        <v>79080307181</v>
      </c>
    </row>
    <row r="1414" spans="1:1" ht="13" x14ac:dyDescent="0.15">
      <c r="A1414" s="1" t="str">
        <f>"79135008637"</f>
        <v>79135008637</v>
      </c>
    </row>
    <row r="1415" spans="1:1" ht="13" x14ac:dyDescent="0.15">
      <c r="A1415" s="1" t="str">
        <f>"79883412585"</f>
        <v>79883412585</v>
      </c>
    </row>
    <row r="1416" spans="1:1" ht="13" x14ac:dyDescent="0.15">
      <c r="A1416" s="1" t="str">
        <f>"79892328265"</f>
        <v>79892328265</v>
      </c>
    </row>
    <row r="1417" spans="1:1" ht="13" x14ac:dyDescent="0.15">
      <c r="A1417" s="1" t="str">
        <f>"79188438700"</f>
        <v>79188438700</v>
      </c>
    </row>
    <row r="1418" spans="1:1" ht="13" x14ac:dyDescent="0.15">
      <c r="A1418" s="1" t="str">
        <f>"79135017612"</f>
        <v>79135017612</v>
      </c>
    </row>
    <row r="1419" spans="1:1" ht="13" x14ac:dyDescent="0.15">
      <c r="A1419" s="1" t="str">
        <f>"79029448800"</f>
        <v>79029448800</v>
      </c>
    </row>
    <row r="1420" spans="1:1" ht="13" x14ac:dyDescent="0.15">
      <c r="A1420" s="1" t="str">
        <f>"79539200952"</f>
        <v>79539200952</v>
      </c>
    </row>
    <row r="1421" spans="1:1" ht="13" x14ac:dyDescent="0.15">
      <c r="A1421" s="1" t="str">
        <f>"79131644340"</f>
        <v>79131644340</v>
      </c>
    </row>
    <row r="1422" spans="1:1" ht="13" x14ac:dyDescent="0.15">
      <c r="A1422" s="1" t="str">
        <f>"79333492467"</f>
        <v>79333492467</v>
      </c>
    </row>
    <row r="1423" spans="1:1" ht="13" x14ac:dyDescent="0.15">
      <c r="A1423" s="1" t="str">
        <f>"79134904171"</f>
        <v>79134904171</v>
      </c>
    </row>
    <row r="1424" spans="1:1" ht="13" x14ac:dyDescent="0.15">
      <c r="A1424" s="1" t="str">
        <f>"79050903272"</f>
        <v>79050903272</v>
      </c>
    </row>
    <row r="1425" spans="1:1" ht="13" x14ac:dyDescent="0.15">
      <c r="A1425" s="1" t="str">
        <f>"79237847534"</f>
        <v>79237847534</v>
      </c>
    </row>
    <row r="1426" spans="1:1" ht="13" x14ac:dyDescent="0.15">
      <c r="A1426" s="1" t="str">
        <f>"79050904190"</f>
        <v>79050904190</v>
      </c>
    </row>
    <row r="1427" spans="1:1" ht="13" x14ac:dyDescent="0.15">
      <c r="A1427" s="1" t="str">
        <f>"79835755267"</f>
        <v>79835755267</v>
      </c>
    </row>
    <row r="1428" spans="1:1" ht="13" x14ac:dyDescent="0.15">
      <c r="A1428" s="1" t="str">
        <f>"79878965794"</f>
        <v>79878965794</v>
      </c>
    </row>
    <row r="1429" spans="1:1" ht="13" x14ac:dyDescent="0.15">
      <c r="A1429" s="1" t="str">
        <f>"79194224817"</f>
        <v>79194224817</v>
      </c>
    </row>
    <row r="1430" spans="1:1" ht="13" x14ac:dyDescent="0.15">
      <c r="A1430" s="1" t="str">
        <f>"79944999100"</f>
        <v>79944999100</v>
      </c>
    </row>
    <row r="1431" spans="1:1" ht="13" x14ac:dyDescent="0.15">
      <c r="A1431" s="1" t="str">
        <f>"79832794128"</f>
        <v>79832794128</v>
      </c>
    </row>
    <row r="1432" spans="1:1" ht="13" x14ac:dyDescent="0.15">
      <c r="A1432" s="1" t="str">
        <f>"79135266720"</f>
        <v>79135266720</v>
      </c>
    </row>
    <row r="1433" spans="1:1" ht="13" x14ac:dyDescent="0.15">
      <c r="A1433" s="1" t="str">
        <f>"79659151768"</f>
        <v>79659151768</v>
      </c>
    </row>
    <row r="1434" spans="1:1" ht="13" x14ac:dyDescent="0.15">
      <c r="A1434" s="1" t="str">
        <f>"79658281870"</f>
        <v>79658281870</v>
      </c>
    </row>
    <row r="1435" spans="1:1" ht="13" x14ac:dyDescent="0.15">
      <c r="A1435" s="1" t="str">
        <f>"79650666061"</f>
        <v>79650666061</v>
      </c>
    </row>
    <row r="1436" spans="1:1" ht="13" x14ac:dyDescent="0.15">
      <c r="A1436" s="1" t="str">
        <f>"79025521172"</f>
        <v>79025521172</v>
      </c>
    </row>
    <row r="1437" spans="1:1" ht="13" x14ac:dyDescent="0.15">
      <c r="A1437" s="1" t="str">
        <f>"79016219994"</f>
        <v>79016219994</v>
      </c>
    </row>
    <row r="1438" spans="1:1" ht="13" x14ac:dyDescent="0.15">
      <c r="A1438" s="1" t="str">
        <f>"79833741391"</f>
        <v>79833741391</v>
      </c>
    </row>
    <row r="1439" spans="1:1" ht="13" x14ac:dyDescent="0.15">
      <c r="A1439" s="1" t="str">
        <f>"79059999242"</f>
        <v>79059999242</v>
      </c>
    </row>
    <row r="1440" spans="1:1" ht="13" x14ac:dyDescent="0.15">
      <c r="A1440" s="1" t="str">
        <f>"79135303985"</f>
        <v>79135303985</v>
      </c>
    </row>
    <row r="1441" spans="1:1" ht="13" x14ac:dyDescent="0.15">
      <c r="A1441" s="1" t="str">
        <f>"79131641717"</f>
        <v>79131641717</v>
      </c>
    </row>
    <row r="1442" spans="1:1" ht="13" x14ac:dyDescent="0.15">
      <c r="A1442" s="1" t="str">
        <f>"79080347393"</f>
        <v>79080347393</v>
      </c>
    </row>
    <row r="1443" spans="1:1" ht="13" x14ac:dyDescent="0.15">
      <c r="A1443" s="1" t="str">
        <f>"79232044776"</f>
        <v>79232044776</v>
      </c>
    </row>
    <row r="1444" spans="1:1" ht="13" x14ac:dyDescent="0.15">
      <c r="A1444" s="1" t="str">
        <f>"79891305422"</f>
        <v>79891305422</v>
      </c>
    </row>
    <row r="1445" spans="1:1" ht="13" x14ac:dyDescent="0.15">
      <c r="A1445" s="1" t="str">
        <f>"79635786708"</f>
        <v>79635786708</v>
      </c>
    </row>
    <row r="1446" spans="1:1" ht="13" x14ac:dyDescent="0.15">
      <c r="A1446" s="1" t="str">
        <f>"79822411823"</f>
        <v>79822411823</v>
      </c>
    </row>
    <row r="1447" spans="1:1" ht="13" x14ac:dyDescent="0.15">
      <c r="A1447" s="1" t="str">
        <f>"79097063130"</f>
        <v>79097063130</v>
      </c>
    </row>
    <row r="1448" spans="1:1" ht="13" x14ac:dyDescent="0.15">
      <c r="A1448" s="1" t="str">
        <f>"79133229890"</f>
        <v>79133229890</v>
      </c>
    </row>
    <row r="1449" spans="1:1" ht="13" x14ac:dyDescent="0.15">
      <c r="A1449" s="1" t="str">
        <f>"79918513979"</f>
        <v>79918513979</v>
      </c>
    </row>
    <row r="1450" spans="1:1" ht="13" x14ac:dyDescent="0.15">
      <c r="A1450" s="1" t="str">
        <f>"79994485938"</f>
        <v>79994485938</v>
      </c>
    </row>
    <row r="1451" spans="1:1" ht="13" x14ac:dyDescent="0.15">
      <c r="A1451" s="1" t="str">
        <f>"79581368546"</f>
        <v>79581368546</v>
      </c>
    </row>
    <row r="1452" spans="1:1" ht="13" x14ac:dyDescent="0.15">
      <c r="A1452" s="1" t="str">
        <f>"79619994765"</f>
        <v>79619994765</v>
      </c>
    </row>
    <row r="1453" spans="1:1" ht="13" x14ac:dyDescent="0.15">
      <c r="A1453" s="1" t="str">
        <f>"79039892222"</f>
        <v>79039892222</v>
      </c>
    </row>
    <row r="1454" spans="1:1" ht="13" x14ac:dyDescent="0.15">
      <c r="A1454" s="1" t="str">
        <f>"79134925335"</f>
        <v>79134925335</v>
      </c>
    </row>
    <row r="1455" spans="1:1" ht="13" x14ac:dyDescent="0.15">
      <c r="A1455" s="1" t="str">
        <f>"79053500012"</f>
        <v>79053500012</v>
      </c>
    </row>
    <row r="1456" spans="1:1" ht="13" x14ac:dyDescent="0.15">
      <c r="A1456" s="1" t="str">
        <f>"79061289111"</f>
        <v>79061289111</v>
      </c>
    </row>
    <row r="1457" spans="1:1" ht="13" x14ac:dyDescent="0.15">
      <c r="A1457" s="1" t="str">
        <f>"79398640595"</f>
        <v>79398640595</v>
      </c>
    </row>
    <row r="1458" spans="1:1" ht="13" x14ac:dyDescent="0.15">
      <c r="A1458" s="1" t="str">
        <f>"79380303025"</f>
        <v>79380303025</v>
      </c>
    </row>
    <row r="1459" spans="1:1" ht="13" x14ac:dyDescent="0.15">
      <c r="A1459" s="1" t="str">
        <f>"79125374089"</f>
        <v>79125374089</v>
      </c>
    </row>
    <row r="1460" spans="1:1" ht="13" x14ac:dyDescent="0.15">
      <c r="A1460" s="1" t="str">
        <f>"79069104312"</f>
        <v>79069104312</v>
      </c>
    </row>
    <row r="1461" spans="1:1" ht="13" x14ac:dyDescent="0.15">
      <c r="A1461" s="1" t="str">
        <f>"79069047977"</f>
        <v>79069047977</v>
      </c>
    </row>
    <row r="1462" spans="1:1" ht="13" x14ac:dyDescent="0.15">
      <c r="A1462" s="1" t="str">
        <f>"79641440508"</f>
        <v>79641440508</v>
      </c>
    </row>
    <row r="1463" spans="1:1" ht="13" x14ac:dyDescent="0.15">
      <c r="A1463" s="1" t="str">
        <f>"79134935593"</f>
        <v>79134935593</v>
      </c>
    </row>
    <row r="1464" spans="1:1" ht="13" x14ac:dyDescent="0.15">
      <c r="A1464" s="1" t="str">
        <f>"79331603634"</f>
        <v>79331603634</v>
      </c>
    </row>
    <row r="1465" spans="1:1" ht="13" x14ac:dyDescent="0.15">
      <c r="A1465" s="1" t="str">
        <f>"79135266165"</f>
        <v>79135266165</v>
      </c>
    </row>
    <row r="1466" spans="1:1" ht="13" x14ac:dyDescent="0.15">
      <c r="A1466" s="1" t="str">
        <f>"79899072761"</f>
        <v>79899072761</v>
      </c>
    </row>
    <row r="1467" spans="1:1" ht="13" x14ac:dyDescent="0.15">
      <c r="A1467" s="1" t="str">
        <f>"79135048623"</f>
        <v>79135048623</v>
      </c>
    </row>
    <row r="1468" spans="1:1" ht="13" x14ac:dyDescent="0.15">
      <c r="A1468" s="1" t="str">
        <f>"79135319571"</f>
        <v>79135319571</v>
      </c>
    </row>
    <row r="1469" spans="1:1" ht="13" x14ac:dyDescent="0.15">
      <c r="A1469" s="1" t="str">
        <f>"79236313054"</f>
        <v>79236313054</v>
      </c>
    </row>
    <row r="1470" spans="1:1" ht="13" x14ac:dyDescent="0.15">
      <c r="A1470" s="1" t="str">
        <f>"79135005998"</f>
        <v>79135005998</v>
      </c>
    </row>
    <row r="1471" spans="1:1" ht="13" x14ac:dyDescent="0.15">
      <c r="A1471" s="1" t="str">
        <f>"79135053365"</f>
        <v>79135053365</v>
      </c>
    </row>
    <row r="1472" spans="1:1" ht="13" x14ac:dyDescent="0.15">
      <c r="A1472" s="1" t="str">
        <f>"79292046489"</f>
        <v>79292046489</v>
      </c>
    </row>
    <row r="1473" spans="1:1" ht="13" x14ac:dyDescent="0.15">
      <c r="A1473" s="1" t="str">
        <f>"79061515986"</f>
        <v>79061515986</v>
      </c>
    </row>
    <row r="1474" spans="1:1" ht="13" x14ac:dyDescent="0.15">
      <c r="A1474" s="1" t="str">
        <f>"79059997173"</f>
        <v>79059997173</v>
      </c>
    </row>
    <row r="1475" spans="1:1" ht="13" x14ac:dyDescent="0.15">
      <c r="A1475" s="1" t="str">
        <f>"79080330270"</f>
        <v>79080330270</v>
      </c>
    </row>
    <row r="1476" spans="1:1" ht="13" x14ac:dyDescent="0.15">
      <c r="A1476" s="1" t="str">
        <f>"79128955512"</f>
        <v>79128955512</v>
      </c>
    </row>
    <row r="1477" spans="1:1" ht="13" x14ac:dyDescent="0.15">
      <c r="A1477" s="1" t="str">
        <f>"79080345313"</f>
        <v>79080345313</v>
      </c>
    </row>
    <row r="1478" spans="1:1" ht="13" x14ac:dyDescent="0.15">
      <c r="A1478" s="1" t="str">
        <f>"79135823054"</f>
        <v>79135823054</v>
      </c>
    </row>
    <row r="1479" spans="1:1" ht="13" x14ac:dyDescent="0.15">
      <c r="A1479" s="1" t="str">
        <f>"79029158470"</f>
        <v>79029158470</v>
      </c>
    </row>
    <row r="1480" spans="1:1" ht="13" x14ac:dyDescent="0.15">
      <c r="A1480" s="1" t="str">
        <f>"79187431707"</f>
        <v>79187431707</v>
      </c>
    </row>
    <row r="1481" spans="1:1" ht="13" x14ac:dyDescent="0.15">
      <c r="A1481" s="1" t="str">
        <f>"79133496548"</f>
        <v>79133496548</v>
      </c>
    </row>
    <row r="1482" spans="1:1" ht="13" x14ac:dyDescent="0.15">
      <c r="A1482" s="1" t="str">
        <f>"79994421059"</f>
        <v>79994421059</v>
      </c>
    </row>
    <row r="1483" spans="1:1" ht="13" x14ac:dyDescent="0.15">
      <c r="A1483" s="1" t="str">
        <f>"79153315611"</f>
        <v>79153315611</v>
      </c>
    </row>
    <row r="1484" spans="1:1" ht="13" x14ac:dyDescent="0.15">
      <c r="A1484" s="1" t="str">
        <f>"79135006203"</f>
        <v>79135006203</v>
      </c>
    </row>
    <row r="1485" spans="1:1" ht="13" x14ac:dyDescent="0.15">
      <c r="A1485" s="1" t="str">
        <f>"79964154955"</f>
        <v>79964154955</v>
      </c>
    </row>
    <row r="1486" spans="1:1" ht="13" x14ac:dyDescent="0.15">
      <c r="A1486" s="1" t="str">
        <f>"79029567777"</f>
        <v>79029567777</v>
      </c>
    </row>
    <row r="1487" spans="1:1" ht="13" x14ac:dyDescent="0.15">
      <c r="A1487" s="1" t="str">
        <f>"79182784742"</f>
        <v>79182784742</v>
      </c>
    </row>
    <row r="1488" spans="1:1" ht="13" x14ac:dyDescent="0.15">
      <c r="A1488" s="1" t="str">
        <f>"79134983978"</f>
        <v>79134983978</v>
      </c>
    </row>
    <row r="1489" spans="1:1" ht="13" x14ac:dyDescent="0.15">
      <c r="A1489" s="1" t="str">
        <f>"79885941203"</f>
        <v>79885941203</v>
      </c>
    </row>
    <row r="1490" spans="1:1" ht="13" x14ac:dyDescent="0.15">
      <c r="A1490" s="1" t="str">
        <f>"79948884636"</f>
        <v>79948884636</v>
      </c>
    </row>
    <row r="1491" spans="1:1" ht="13" x14ac:dyDescent="0.15">
      <c r="A1491" s="1" t="str">
        <f>"79610731538"</f>
        <v>79610731538</v>
      </c>
    </row>
    <row r="1492" spans="1:1" ht="13" x14ac:dyDescent="0.15">
      <c r="A1492" s="1" t="str">
        <f>"79832140665"</f>
        <v>79832140665</v>
      </c>
    </row>
    <row r="1493" spans="1:1" ht="13" x14ac:dyDescent="0.15">
      <c r="A1493" s="1" t="str">
        <f>"79153649938"</f>
        <v>79153649938</v>
      </c>
    </row>
    <row r="1494" spans="1:1" ht="13" x14ac:dyDescent="0.15">
      <c r="A1494" s="1" t="str">
        <f>"79134910207"</f>
        <v>79134910207</v>
      </c>
    </row>
    <row r="1495" spans="1:1" ht="13" x14ac:dyDescent="0.15">
      <c r="A1495" s="1" t="str">
        <f>"79836180778"</f>
        <v>79836180778</v>
      </c>
    </row>
    <row r="1496" spans="1:1" ht="13" x14ac:dyDescent="0.15">
      <c r="A1496" s="1" t="str">
        <f>"79135305278"</f>
        <v>79135305278</v>
      </c>
    </row>
    <row r="1497" spans="1:1" ht="13" x14ac:dyDescent="0.15">
      <c r="A1497" s="1" t="str">
        <f>"79082313444"</f>
        <v>79082313444</v>
      </c>
    </row>
    <row r="1498" spans="1:1" ht="13" x14ac:dyDescent="0.15">
      <c r="A1498" s="1" t="str">
        <f>"79658291782"</f>
        <v>79658291782</v>
      </c>
    </row>
    <row r="1499" spans="1:1" ht="13" x14ac:dyDescent="0.15">
      <c r="A1499" s="1" t="str">
        <f>"79131698543"</f>
        <v>79131698543</v>
      </c>
    </row>
    <row r="1500" spans="1:1" ht="13" x14ac:dyDescent="0.15">
      <c r="A1500" s="1" t="str">
        <f>"79176184074"</f>
        <v>79176184074</v>
      </c>
    </row>
    <row r="1501" spans="1:1" ht="13" x14ac:dyDescent="0.15">
      <c r="A1501" s="1" t="str">
        <f>"79232022361"</f>
        <v>79232022361</v>
      </c>
    </row>
    <row r="1502" spans="1:1" ht="13" x14ac:dyDescent="0.15">
      <c r="A1502" s="1" t="str">
        <f>"79029151518"</f>
        <v>79029151518</v>
      </c>
    </row>
    <row r="1503" spans="1:1" ht="13" x14ac:dyDescent="0.15">
      <c r="A1503" s="1" t="str">
        <f>"79885044141"</f>
        <v>79885044141</v>
      </c>
    </row>
    <row r="1504" spans="1:1" ht="13" x14ac:dyDescent="0.15">
      <c r="A1504" s="1" t="str">
        <f>"79509675377"</f>
        <v>79509675377</v>
      </c>
    </row>
    <row r="1505" spans="1:1" ht="13" x14ac:dyDescent="0.15">
      <c r="A1505" s="1" t="str">
        <f>"79169124557"</f>
        <v>79169124557</v>
      </c>
    </row>
    <row r="1506" spans="1:1" ht="13" x14ac:dyDescent="0.15">
      <c r="A1506" s="1" t="str">
        <f>"79829889360"</f>
        <v>79829889360</v>
      </c>
    </row>
    <row r="1507" spans="1:1" ht="13" x14ac:dyDescent="0.15">
      <c r="A1507" s="1" t="str">
        <f>"79135086114"</f>
        <v>79135086114</v>
      </c>
    </row>
    <row r="1508" spans="1:1" ht="13" x14ac:dyDescent="0.15">
      <c r="A1508" s="1" t="str">
        <f>"79064207733"</f>
        <v>79064207733</v>
      </c>
    </row>
    <row r="1509" spans="1:1" ht="13" x14ac:dyDescent="0.15">
      <c r="A1509" s="1" t="str">
        <f>"79925555882"</f>
        <v>79925555882</v>
      </c>
    </row>
    <row r="1510" spans="1:1" ht="13" x14ac:dyDescent="0.15">
      <c r="A1510" s="1" t="str">
        <f>"79398846336"</f>
        <v>79398846336</v>
      </c>
    </row>
    <row r="1511" spans="1:1" ht="13" x14ac:dyDescent="0.15">
      <c r="A1511" s="1" t="str">
        <f>"79131604939"</f>
        <v>79131604939</v>
      </c>
    </row>
    <row r="1512" spans="1:1" ht="13" x14ac:dyDescent="0.15">
      <c r="A1512" s="1" t="str">
        <f>"79025509800"</f>
        <v>79025509800</v>
      </c>
    </row>
    <row r="1513" spans="1:1" ht="13" x14ac:dyDescent="0.15">
      <c r="A1513" s="1" t="str">
        <f>"79134902145"</f>
        <v>79134902145</v>
      </c>
    </row>
    <row r="1514" spans="1:1" ht="13" x14ac:dyDescent="0.15">
      <c r="A1514" s="1" t="str">
        <f>"79658994371"</f>
        <v>79658994371</v>
      </c>
    </row>
    <row r="1515" spans="1:1" ht="13" x14ac:dyDescent="0.15">
      <c r="A1515" s="1" t="str">
        <f>"79039899439"</f>
        <v>79039899439</v>
      </c>
    </row>
    <row r="1516" spans="1:1" ht="13" x14ac:dyDescent="0.15">
      <c r="A1516" s="1" t="str">
        <f>"79131636350"</f>
        <v>79131636350</v>
      </c>
    </row>
    <row r="1517" spans="1:1" ht="13" x14ac:dyDescent="0.15">
      <c r="A1517" s="1" t="str">
        <f>"79080320148"</f>
        <v>79080320148</v>
      </c>
    </row>
    <row r="1518" spans="1:1" ht="13" x14ac:dyDescent="0.15">
      <c r="A1518" s="1" t="str">
        <f>"79135955968"</f>
        <v>79135955968</v>
      </c>
    </row>
    <row r="1519" spans="1:1" ht="13" x14ac:dyDescent="0.15">
      <c r="A1519" s="1" t="str">
        <f>"79123010783"</f>
        <v>79123010783</v>
      </c>
    </row>
    <row r="1520" spans="1:1" ht="13" x14ac:dyDescent="0.15">
      <c r="A1520" s="1" t="str">
        <f>"79135083777"</f>
        <v>79135083777</v>
      </c>
    </row>
    <row r="1521" spans="1:1" ht="13" x14ac:dyDescent="0.15">
      <c r="A1521" s="1" t="str">
        <f>"79135448002"</f>
        <v>79135448002</v>
      </c>
    </row>
    <row r="1522" spans="1:1" ht="13" x14ac:dyDescent="0.15">
      <c r="A1522" s="1" t="str">
        <f>"79232027317"</f>
        <v>79232027317</v>
      </c>
    </row>
    <row r="1523" spans="1:1" ht="13" x14ac:dyDescent="0.15">
      <c r="A1523" s="1" t="str">
        <f>"79025504008"</f>
        <v>79025504008</v>
      </c>
    </row>
    <row r="1524" spans="1:1" ht="13" x14ac:dyDescent="0.15">
      <c r="A1524" s="1" t="str">
        <f>"79080322455"</f>
        <v>79080322455</v>
      </c>
    </row>
    <row r="1525" spans="1:1" ht="13" x14ac:dyDescent="0.15">
      <c r="A1525" s="1" t="str">
        <f>"79131627245"</f>
        <v>79131627245</v>
      </c>
    </row>
    <row r="1526" spans="1:1" ht="13" x14ac:dyDescent="0.15">
      <c r="A1526" s="1" t="str">
        <f>"79016213235"</f>
        <v>79016213235</v>
      </c>
    </row>
    <row r="1527" spans="1:1" ht="13" x14ac:dyDescent="0.15">
      <c r="A1527" s="1" t="str">
        <f>"79398200836"</f>
        <v>79398200836</v>
      </c>
    </row>
    <row r="1528" spans="1:1" ht="13" x14ac:dyDescent="0.15">
      <c r="A1528" s="1" t="str">
        <f>"79064470823"</f>
        <v>79064470823</v>
      </c>
    </row>
    <row r="1529" spans="1:1" ht="13" x14ac:dyDescent="0.15">
      <c r="A1529" s="1" t="str">
        <f>"79649006427"</f>
        <v>79649006427</v>
      </c>
    </row>
    <row r="1530" spans="1:1" ht="13" x14ac:dyDescent="0.15">
      <c r="A1530" s="1" t="str">
        <f>"79658665333"</f>
        <v>79658665333</v>
      </c>
    </row>
    <row r="1531" spans="1:1" ht="13" x14ac:dyDescent="0.15">
      <c r="A1531" s="1" t="str">
        <f>"79333331321"</f>
        <v>79333331321</v>
      </c>
    </row>
    <row r="1532" spans="1:1" ht="13" x14ac:dyDescent="0.15">
      <c r="A1532" s="1" t="str">
        <f>"79050933000"</f>
        <v>79050933000</v>
      </c>
    </row>
    <row r="1533" spans="1:1" ht="13" x14ac:dyDescent="0.15">
      <c r="A1533" s="1" t="str">
        <f>"79059984473"</f>
        <v>79059984473</v>
      </c>
    </row>
    <row r="1534" spans="1:1" ht="13" x14ac:dyDescent="0.15">
      <c r="A1534" s="1" t="str">
        <f>"79024375557"</f>
        <v>79024375557</v>
      </c>
    </row>
    <row r="1535" spans="1:1" ht="13" x14ac:dyDescent="0.15">
      <c r="A1535" s="1" t="str">
        <f>"79134981532"</f>
        <v>79134981532</v>
      </c>
    </row>
    <row r="1536" spans="1:1" ht="13" x14ac:dyDescent="0.15">
      <c r="A1536" s="1" t="str">
        <f>"79153148647"</f>
        <v>79153148647</v>
      </c>
    </row>
    <row r="1537" spans="1:1" ht="13" x14ac:dyDescent="0.15">
      <c r="A1537" s="1" t="str">
        <f>"79283213234"</f>
        <v>79283213234</v>
      </c>
    </row>
    <row r="1538" spans="1:1" ht="13" x14ac:dyDescent="0.15">
      <c r="A1538" s="1" t="str">
        <f>"79059998371"</f>
        <v>79059998371</v>
      </c>
    </row>
    <row r="1539" spans="1:1" ht="13" x14ac:dyDescent="0.15">
      <c r="A1539" s="1" t="str">
        <f>"79029444252"</f>
        <v>79029444252</v>
      </c>
    </row>
    <row r="1540" spans="1:1" ht="13" x14ac:dyDescent="0.15">
      <c r="A1540" s="1" t="str">
        <f>"79632597913"</f>
        <v>79632597913</v>
      </c>
    </row>
    <row r="1541" spans="1:1" ht="13" x14ac:dyDescent="0.15">
      <c r="A1541" s="1" t="str">
        <f>"79677126030"</f>
        <v>79677126030</v>
      </c>
    </row>
    <row r="1542" spans="1:1" ht="13" x14ac:dyDescent="0.15">
      <c r="A1542" s="1" t="str">
        <f>"79069028914"</f>
        <v>79069028914</v>
      </c>
    </row>
    <row r="1543" spans="1:1" ht="13" x14ac:dyDescent="0.15">
      <c r="A1543" s="1" t="str">
        <f>"79135314737"</f>
        <v>79135314737</v>
      </c>
    </row>
    <row r="1544" spans="1:1" ht="13" x14ac:dyDescent="0.15">
      <c r="A1544" s="1" t="str">
        <f>"79875339090"</f>
        <v>79875339090</v>
      </c>
    </row>
    <row r="1545" spans="1:1" ht="13" x14ac:dyDescent="0.15">
      <c r="A1545" s="1" t="str">
        <f>"79080325991"</f>
        <v>79080325991</v>
      </c>
    </row>
    <row r="1546" spans="1:1" ht="13" x14ac:dyDescent="0.15">
      <c r="A1546" s="1" t="str">
        <f>"79135308517"</f>
        <v>79135308517</v>
      </c>
    </row>
    <row r="1547" spans="1:1" ht="13" x14ac:dyDescent="0.15">
      <c r="A1547" s="1" t="str">
        <f>"79234215384"</f>
        <v>79234215384</v>
      </c>
    </row>
    <row r="1548" spans="1:1" ht="13" x14ac:dyDescent="0.15">
      <c r="A1548" s="1" t="str">
        <f>"79135300917"</f>
        <v>79135300917</v>
      </c>
    </row>
    <row r="1549" spans="1:1" ht="13" x14ac:dyDescent="0.15">
      <c r="A1549" s="1" t="str">
        <f>"79048994984"</f>
        <v>79048994984</v>
      </c>
    </row>
    <row r="1550" spans="1:1" ht="13" x14ac:dyDescent="0.15">
      <c r="A1550" s="1" t="str">
        <f>"79833552116"</f>
        <v>79833552116</v>
      </c>
    </row>
    <row r="1551" spans="1:1" ht="13" x14ac:dyDescent="0.15">
      <c r="A1551" s="1" t="str">
        <f>"79653599446"</f>
        <v>79653599446</v>
      </c>
    </row>
    <row r="1552" spans="1:1" ht="13" x14ac:dyDescent="0.15">
      <c r="A1552" s="1" t="str">
        <f>"79679070915"</f>
        <v>79679070915</v>
      </c>
    </row>
    <row r="1553" spans="1:1" ht="13" x14ac:dyDescent="0.15">
      <c r="A1553" s="1" t="str">
        <f>"79893548925"</f>
        <v>79893548925</v>
      </c>
    </row>
    <row r="1554" spans="1:1" ht="13" x14ac:dyDescent="0.15">
      <c r="A1554" s="1" t="str">
        <f>"79016214401"</f>
        <v>79016214401</v>
      </c>
    </row>
    <row r="1555" spans="1:1" ht="13" x14ac:dyDescent="0.15">
      <c r="A1555" s="1" t="str">
        <f>"79048998730"</f>
        <v>79048998730</v>
      </c>
    </row>
    <row r="1556" spans="1:1" ht="13" x14ac:dyDescent="0.15">
      <c r="A1556" s="1" t="str">
        <f>"79831068287"</f>
        <v>79831068287</v>
      </c>
    </row>
    <row r="1557" spans="1:1" ht="13" x14ac:dyDescent="0.15">
      <c r="A1557" s="1" t="str">
        <f>"79069012227"</f>
        <v>79069012227</v>
      </c>
    </row>
    <row r="1558" spans="1:1" ht="13" x14ac:dyDescent="0.15">
      <c r="A1558" s="1" t="str">
        <f>"79504346049"</f>
        <v>79504346049</v>
      </c>
    </row>
    <row r="1559" spans="1:1" ht="13" x14ac:dyDescent="0.15">
      <c r="A1559" s="1" t="str">
        <f>"79134984461"</f>
        <v>79134984461</v>
      </c>
    </row>
    <row r="1560" spans="1:1" ht="13" x14ac:dyDescent="0.15">
      <c r="A1560" s="1" t="str">
        <f>"79059777112"</f>
        <v>79059777112</v>
      </c>
    </row>
    <row r="1561" spans="1:1" ht="13" x14ac:dyDescent="0.15">
      <c r="A1561" s="1" t="str">
        <f>"79831514233"</f>
        <v>79831514233</v>
      </c>
    </row>
    <row r="1562" spans="1:1" ht="13" x14ac:dyDescent="0.15">
      <c r="A1562" s="1" t="str">
        <f>"79397442243"</f>
        <v>79397442243</v>
      </c>
    </row>
    <row r="1563" spans="1:1" ht="13" x14ac:dyDescent="0.15">
      <c r="A1563" s="1" t="str">
        <f>"79822997866"</f>
        <v>79822997866</v>
      </c>
    </row>
    <row r="1564" spans="1:1" ht="13" x14ac:dyDescent="0.15">
      <c r="A1564" s="1" t="str">
        <f>"79134994977"</f>
        <v>79134994977</v>
      </c>
    </row>
    <row r="1565" spans="1:1" ht="13" x14ac:dyDescent="0.15">
      <c r="A1565" s="1" t="str">
        <f>"79131644231"</f>
        <v>79131644231</v>
      </c>
    </row>
    <row r="1566" spans="1:1" ht="13" x14ac:dyDescent="0.15">
      <c r="A1566" s="1" t="str">
        <f>"79029503867"</f>
        <v>79029503867</v>
      </c>
    </row>
    <row r="1567" spans="1:1" ht="13" x14ac:dyDescent="0.15">
      <c r="A1567" s="1" t="str">
        <f>"79954400262"</f>
        <v>79954400262</v>
      </c>
    </row>
    <row r="1568" spans="1:1" ht="13" x14ac:dyDescent="0.15">
      <c r="A1568" s="1" t="str">
        <f>"79002475625"</f>
        <v>79002475625</v>
      </c>
    </row>
    <row r="1569" spans="1:1" ht="13" x14ac:dyDescent="0.15">
      <c r="A1569" s="1" t="str">
        <f>"79677467217"</f>
        <v>79677467217</v>
      </c>
    </row>
    <row r="1570" spans="1:1" ht="13" x14ac:dyDescent="0.15">
      <c r="A1570" s="1" t="str">
        <f>"79286571626"</f>
        <v>79286571626</v>
      </c>
    </row>
    <row r="1571" spans="1:1" ht="13" x14ac:dyDescent="0.15">
      <c r="A1571" s="1" t="str">
        <f>"79124419365"</f>
        <v>79124419365</v>
      </c>
    </row>
    <row r="1572" spans="1:1" ht="13" x14ac:dyDescent="0.15">
      <c r="A1572" s="1" t="str">
        <f>"79831655953"</f>
        <v>79831655953</v>
      </c>
    </row>
    <row r="1573" spans="1:1" ht="13" x14ac:dyDescent="0.15">
      <c r="A1573" s="1" t="str">
        <f>"74999224127"</f>
        <v>74999224127</v>
      </c>
    </row>
    <row r="1574" spans="1:1" ht="13" x14ac:dyDescent="0.15">
      <c r="A1574" s="1" t="str">
        <f>"79135766785"</f>
        <v>79135766785</v>
      </c>
    </row>
    <row r="1575" spans="1:1" ht="13" x14ac:dyDescent="0.15">
      <c r="A1575" s="1" t="str">
        <f>"79030763006"</f>
        <v>79030763006</v>
      </c>
    </row>
    <row r="1576" spans="1:1" ht="13" x14ac:dyDescent="0.15">
      <c r="A1576" s="1" t="str">
        <f>"79052119967"</f>
        <v>79052119967</v>
      </c>
    </row>
    <row r="1577" spans="1:1" ht="13" x14ac:dyDescent="0.15">
      <c r="A1577" s="1" t="str">
        <f>"79059776845"</f>
        <v>79059776845</v>
      </c>
    </row>
    <row r="1578" spans="1:1" ht="13" x14ac:dyDescent="0.15">
      <c r="A1578" s="1" t="str">
        <f>"79658290753"</f>
        <v>79658290753</v>
      </c>
    </row>
    <row r="1579" spans="1:1" ht="13" x14ac:dyDescent="0.15">
      <c r="A1579" s="1" t="str">
        <f>"79080348305"</f>
        <v>79080348305</v>
      </c>
    </row>
    <row r="1580" spans="1:1" ht="13" x14ac:dyDescent="0.15">
      <c r="A1580" s="1" t="str">
        <f>"79135161670"</f>
        <v>79135161670</v>
      </c>
    </row>
    <row r="1581" spans="1:1" ht="13" x14ac:dyDescent="0.15">
      <c r="A1581" s="1" t="str">
        <f>"79040877931"</f>
        <v>79040877931</v>
      </c>
    </row>
    <row r="1582" spans="1:1" ht="13" x14ac:dyDescent="0.15">
      <c r="A1582" s="1" t="str">
        <f>"79677080707"</f>
        <v>79677080707</v>
      </c>
    </row>
    <row r="1583" spans="1:1" ht="13" x14ac:dyDescent="0.15">
      <c r="A1583" s="1" t="str">
        <f>"79135081722"</f>
        <v>79135081722</v>
      </c>
    </row>
    <row r="1584" spans="1:1" ht="13" x14ac:dyDescent="0.15">
      <c r="A1584" s="1" t="str">
        <f>"79134933006"</f>
        <v>79134933006</v>
      </c>
    </row>
    <row r="1585" spans="1:1" ht="13" x14ac:dyDescent="0.15">
      <c r="A1585" s="1" t="str">
        <f>"79080349492"</f>
        <v>79080349492</v>
      </c>
    </row>
    <row r="1586" spans="1:1" ht="13" x14ac:dyDescent="0.15">
      <c r="A1586" s="1" t="str">
        <f>"79297957474"</f>
        <v>79297957474</v>
      </c>
    </row>
    <row r="1587" spans="1:1" ht="13" x14ac:dyDescent="0.15">
      <c r="A1587" s="1" t="str">
        <f>"79959445946"</f>
        <v>79959445946</v>
      </c>
    </row>
    <row r="1588" spans="1:1" ht="13" x14ac:dyDescent="0.15">
      <c r="A1588" s="1" t="str">
        <f>"79135001888"</f>
        <v>79135001888</v>
      </c>
    </row>
    <row r="1589" spans="1:1" ht="13" x14ac:dyDescent="0.15">
      <c r="A1589" s="1" t="str">
        <f>"79134914478"</f>
        <v>79134914478</v>
      </c>
    </row>
    <row r="1590" spans="1:1" ht="13" x14ac:dyDescent="0.15">
      <c r="A1590" s="1" t="str">
        <f>"79131630275"</f>
        <v>79131630275</v>
      </c>
    </row>
    <row r="1591" spans="1:1" ht="13" x14ac:dyDescent="0.15">
      <c r="A1591" s="1" t="str">
        <f>"79505780983"</f>
        <v>79505780983</v>
      </c>
    </row>
    <row r="1592" spans="1:1" ht="13" x14ac:dyDescent="0.15">
      <c r="A1592" s="1" t="str">
        <f>"79131667089"</f>
        <v>79131667089</v>
      </c>
    </row>
    <row r="1593" spans="1:1" ht="13" x14ac:dyDescent="0.15">
      <c r="A1593" s="1" t="str">
        <f>"79080346941"</f>
        <v>79080346941</v>
      </c>
    </row>
    <row r="1594" spans="1:1" ht="13" x14ac:dyDescent="0.15">
      <c r="A1594" s="1" t="str">
        <f>"79687155552"</f>
        <v>79687155552</v>
      </c>
    </row>
    <row r="1595" spans="1:1" ht="13" x14ac:dyDescent="0.15">
      <c r="A1595" s="1" t="str">
        <f>"79135180441"</f>
        <v>79135180441</v>
      </c>
    </row>
    <row r="1596" spans="1:1" ht="13" x14ac:dyDescent="0.15">
      <c r="A1596" s="1" t="str">
        <f>"79859971467"</f>
        <v>79859971467</v>
      </c>
    </row>
    <row r="1597" spans="1:1" ht="13" x14ac:dyDescent="0.15">
      <c r="A1597" s="1" t="str">
        <f>"79681411010"</f>
        <v>79681411010</v>
      </c>
    </row>
    <row r="1598" spans="1:1" ht="13" x14ac:dyDescent="0.15">
      <c r="A1598" s="1" t="str">
        <f>"79050908520"</f>
        <v>79050908520</v>
      </c>
    </row>
    <row r="1599" spans="1:1" ht="13" x14ac:dyDescent="0.15">
      <c r="A1599" s="1" t="str">
        <f>"79025505415"</f>
        <v>79025505415</v>
      </c>
    </row>
    <row r="1600" spans="1:1" ht="13" x14ac:dyDescent="0.15">
      <c r="A1600" s="1" t="str">
        <f>"79131673637"</f>
        <v>79131673637</v>
      </c>
    </row>
    <row r="1601" spans="1:1" ht="13" x14ac:dyDescent="0.15">
      <c r="A1601" s="1" t="str">
        <f>"79833059512"</f>
        <v>79833059512</v>
      </c>
    </row>
    <row r="1602" spans="1:1" ht="13" x14ac:dyDescent="0.15">
      <c r="A1602" s="1" t="str">
        <f>"79131684605"</f>
        <v>79131684605</v>
      </c>
    </row>
    <row r="1603" spans="1:1" ht="13" x14ac:dyDescent="0.15">
      <c r="A1603" s="1" t="str">
        <f>"79059984488"</f>
        <v>79059984488</v>
      </c>
    </row>
    <row r="1604" spans="1:1" ht="13" x14ac:dyDescent="0.15">
      <c r="A1604" s="1" t="str">
        <f>"79919092249"</f>
        <v>79919092249</v>
      </c>
    </row>
    <row r="1605" spans="1:1" ht="13" x14ac:dyDescent="0.15">
      <c r="A1605" s="1" t="str">
        <f>"79059793553"</f>
        <v>79059793553</v>
      </c>
    </row>
    <row r="1606" spans="1:1" ht="13" x14ac:dyDescent="0.15">
      <c r="A1606" s="1" t="str">
        <f>"79045739202"</f>
        <v>79045739202</v>
      </c>
    </row>
    <row r="1607" spans="1:1" ht="13" x14ac:dyDescent="0.15">
      <c r="A1607" s="1" t="str">
        <f>"79066719595"</f>
        <v>79066719595</v>
      </c>
    </row>
    <row r="1608" spans="1:1" ht="13" x14ac:dyDescent="0.15">
      <c r="A1608" s="1" t="str">
        <f>"79059795884"</f>
        <v>79059795884</v>
      </c>
    </row>
    <row r="1609" spans="1:1" ht="13" x14ac:dyDescent="0.15">
      <c r="A1609" s="1" t="str">
        <f>"79069045714"</f>
        <v>79069045714</v>
      </c>
    </row>
    <row r="1610" spans="1:1" ht="13" x14ac:dyDescent="0.15">
      <c r="A1610" s="1" t="str">
        <f>"79658281083"</f>
        <v>79658281083</v>
      </c>
    </row>
    <row r="1611" spans="1:1" ht="13" x14ac:dyDescent="0.15">
      <c r="A1611" s="1" t="str">
        <f>"79095149919"</f>
        <v>79095149919</v>
      </c>
    </row>
    <row r="1612" spans="1:1" ht="13" x14ac:dyDescent="0.15">
      <c r="A1612" s="1" t="str">
        <f>"79131666669"</f>
        <v>79131666669</v>
      </c>
    </row>
    <row r="1613" spans="1:1" ht="13" x14ac:dyDescent="0.15">
      <c r="A1613" s="1" t="str">
        <f>"79888306806"</f>
        <v>79888306806</v>
      </c>
    </row>
    <row r="1614" spans="1:1" ht="13" x14ac:dyDescent="0.15">
      <c r="A1614" s="1" t="str">
        <f>"79186559588"</f>
        <v>79186559588</v>
      </c>
    </row>
    <row r="1615" spans="1:1" ht="13" x14ac:dyDescent="0.15">
      <c r="A1615" s="1" t="str">
        <f>"79929995050"</f>
        <v>79929995050</v>
      </c>
    </row>
    <row r="1616" spans="1:1" ht="13" x14ac:dyDescent="0.15">
      <c r="A1616" s="1" t="str">
        <f>"79011550505"</f>
        <v>79011550505</v>
      </c>
    </row>
    <row r="1617" spans="1:1" ht="13" x14ac:dyDescent="0.15">
      <c r="A1617" s="1" t="str">
        <f>"79158674239"</f>
        <v>79158674239</v>
      </c>
    </row>
    <row r="1618" spans="1:1" ht="13" x14ac:dyDescent="0.15">
      <c r="A1618" s="1" t="str">
        <f>"79397910411"</f>
        <v>79397910411</v>
      </c>
    </row>
    <row r="1619" spans="1:1" ht="13" x14ac:dyDescent="0.15">
      <c r="A1619" s="1" t="str">
        <f>"79950819885"</f>
        <v>79950819885</v>
      </c>
    </row>
    <row r="1620" spans="1:1" ht="13" x14ac:dyDescent="0.15">
      <c r="A1620" s="1" t="str">
        <f>"79856453399"</f>
        <v>79856453399</v>
      </c>
    </row>
    <row r="1621" spans="1:1" ht="13" x14ac:dyDescent="0.15">
      <c r="A1621" s="1" t="str">
        <f>"79131634834"</f>
        <v>79131634834</v>
      </c>
    </row>
    <row r="1622" spans="1:1" ht="13" x14ac:dyDescent="0.15">
      <c r="A1622" s="1" t="str">
        <f>"79881857884"</f>
        <v>79881857884</v>
      </c>
    </row>
    <row r="1623" spans="1:1" ht="13" x14ac:dyDescent="0.15">
      <c r="A1623" s="1" t="str">
        <f>"79219967400"</f>
        <v>79219967400</v>
      </c>
    </row>
    <row r="1624" spans="1:1" ht="13" x14ac:dyDescent="0.15">
      <c r="A1624" s="1" t="str">
        <f>"79131677052"</f>
        <v>79131677052</v>
      </c>
    </row>
    <row r="1625" spans="1:1" ht="13" x14ac:dyDescent="0.15">
      <c r="A1625" s="1" t="str">
        <f>"74999519318"</f>
        <v>74999519318</v>
      </c>
    </row>
    <row r="1626" spans="1:1" ht="13" x14ac:dyDescent="0.15">
      <c r="A1626" s="1" t="str">
        <f>"79649084873"</f>
        <v>79649084873</v>
      </c>
    </row>
    <row r="1627" spans="1:1" ht="13" x14ac:dyDescent="0.15">
      <c r="A1627" s="1" t="str">
        <f>"79676519641"</f>
        <v>79676519641</v>
      </c>
    </row>
    <row r="1628" spans="1:1" ht="13" x14ac:dyDescent="0.15">
      <c r="A1628" s="1" t="str">
        <f>"79048990411"</f>
        <v>79048990411</v>
      </c>
    </row>
    <row r="1629" spans="1:1" ht="13" x14ac:dyDescent="0.15">
      <c r="A1629" s="1" t="str">
        <f>"79025516164"</f>
        <v>79025516164</v>
      </c>
    </row>
    <row r="1630" spans="1:1" ht="13" x14ac:dyDescent="0.15">
      <c r="A1630" s="1" t="str">
        <f>"79305558848"</f>
        <v>79305558848</v>
      </c>
    </row>
    <row r="1631" spans="1:1" ht="13" x14ac:dyDescent="0.15">
      <c r="A1631" s="1" t="str">
        <f>"79131630229"</f>
        <v>79131630229</v>
      </c>
    </row>
    <row r="1632" spans="1:1" ht="13" x14ac:dyDescent="0.15">
      <c r="A1632" s="1" t="str">
        <f>"79658281720"</f>
        <v>79658281720</v>
      </c>
    </row>
    <row r="1633" spans="1:1" ht="13" x14ac:dyDescent="0.15">
      <c r="A1633" s="1" t="str">
        <f>"79039897610"</f>
        <v>79039897610</v>
      </c>
    </row>
    <row r="1634" spans="1:1" ht="13" x14ac:dyDescent="0.15">
      <c r="A1634" s="1" t="str">
        <f>"79649057383"</f>
        <v>79649057383</v>
      </c>
    </row>
    <row r="1635" spans="1:1" ht="13" x14ac:dyDescent="0.15">
      <c r="A1635" s="1" t="str">
        <f>"79069026344"</f>
        <v>79069026344</v>
      </c>
    </row>
    <row r="1636" spans="1:1" ht="13" x14ac:dyDescent="0.15">
      <c r="A1636" s="1" t="str">
        <f>"79298524436"</f>
        <v>79298524436</v>
      </c>
    </row>
    <row r="1637" spans="1:1" ht="13" x14ac:dyDescent="0.15">
      <c r="A1637" s="1" t="str">
        <f>"79241461991"</f>
        <v>79241461991</v>
      </c>
    </row>
    <row r="1638" spans="1:1" ht="13" x14ac:dyDescent="0.15">
      <c r="A1638" s="1" t="str">
        <f>"79649944027"</f>
        <v>79649944027</v>
      </c>
    </row>
    <row r="1639" spans="1:1" ht="13" x14ac:dyDescent="0.15">
      <c r="A1639" s="1" t="str">
        <f>"79080315991"</f>
        <v>79080315991</v>
      </c>
    </row>
    <row r="1640" spans="1:1" ht="13" x14ac:dyDescent="0.15">
      <c r="A1640" s="1" t="str">
        <f>"79828891163"</f>
        <v>79828891163</v>
      </c>
    </row>
    <row r="1641" spans="1:1" ht="13" x14ac:dyDescent="0.15">
      <c r="A1641" s="1" t="str">
        <f>"79135013566"</f>
        <v>79135013566</v>
      </c>
    </row>
    <row r="1642" spans="1:1" ht="13" x14ac:dyDescent="0.15">
      <c r="A1642" s="1" t="str">
        <f>"79137126919"</f>
        <v>79137126919</v>
      </c>
    </row>
    <row r="1643" spans="1:1" ht="13" x14ac:dyDescent="0.15">
      <c r="A1643" s="1" t="str">
        <f>"79145621757"</f>
        <v>79145621757</v>
      </c>
    </row>
    <row r="1644" spans="1:1" ht="13" x14ac:dyDescent="0.15">
      <c r="A1644" s="1" t="str">
        <f>"79173447491"</f>
        <v>79173447491</v>
      </c>
    </row>
    <row r="1645" spans="1:1" ht="13" x14ac:dyDescent="0.15">
      <c r="A1645" s="1" t="str">
        <f>"79836944501"</f>
        <v>79836944501</v>
      </c>
    </row>
    <row r="1646" spans="1:1" ht="13" x14ac:dyDescent="0.15">
      <c r="A1646" s="1" t="str">
        <f>"79029499157"</f>
        <v>79029499157</v>
      </c>
    </row>
    <row r="1647" spans="1:1" ht="13" x14ac:dyDescent="0.15">
      <c r="A1647" s="1" t="str">
        <f>"79500891664"</f>
        <v>79500891664</v>
      </c>
    </row>
    <row r="1648" spans="1:1" ht="13" x14ac:dyDescent="0.15">
      <c r="A1648" s="1" t="str">
        <f>"79509895425"</f>
        <v>79509895425</v>
      </c>
    </row>
    <row r="1649" spans="1:1" ht="13" x14ac:dyDescent="0.15">
      <c r="A1649" s="1" t="str">
        <f>"79835097138"</f>
        <v>79835097138</v>
      </c>
    </row>
    <row r="1650" spans="1:1" ht="13" x14ac:dyDescent="0.15">
      <c r="A1650" s="1" t="str">
        <f>"79276120106"</f>
        <v>79276120106</v>
      </c>
    </row>
    <row r="1651" spans="1:1" ht="13" x14ac:dyDescent="0.15">
      <c r="A1651" s="1" t="str">
        <f>"79131687618"</f>
        <v>79131687618</v>
      </c>
    </row>
    <row r="1652" spans="1:1" ht="13" x14ac:dyDescent="0.15">
      <c r="A1652" s="1" t="str">
        <f>"79080310044"</f>
        <v>79080310044</v>
      </c>
    </row>
    <row r="1653" spans="1:1" ht="13" x14ac:dyDescent="0.15">
      <c r="A1653" s="1" t="str">
        <f>"79658291228"</f>
        <v>79658291228</v>
      </c>
    </row>
    <row r="1654" spans="1:1" ht="13" x14ac:dyDescent="0.15">
      <c r="A1654" s="1" t="str">
        <f>"79880656946"</f>
        <v>79880656946</v>
      </c>
    </row>
    <row r="1655" spans="1:1" ht="13" x14ac:dyDescent="0.15">
      <c r="A1655" s="1" t="str">
        <f>"79134951222"</f>
        <v>79134951222</v>
      </c>
    </row>
    <row r="1656" spans="1:1" ht="13" x14ac:dyDescent="0.15">
      <c r="A1656" s="1" t="str">
        <f>"79099499710"</f>
        <v>79099499710</v>
      </c>
    </row>
    <row r="1657" spans="1:1" ht="13" x14ac:dyDescent="0.15">
      <c r="A1657" s="1" t="str">
        <f>"79134992527"</f>
        <v>79134992527</v>
      </c>
    </row>
    <row r="1658" spans="1:1" ht="13" x14ac:dyDescent="0.15">
      <c r="A1658" s="1" t="str">
        <f>"79048994900"</f>
        <v>79048994900</v>
      </c>
    </row>
    <row r="1659" spans="1:1" ht="13" x14ac:dyDescent="0.15">
      <c r="A1659" s="1" t="str">
        <f>"79800002495"</f>
        <v>79800002495</v>
      </c>
    </row>
    <row r="1660" spans="1:1" ht="13" x14ac:dyDescent="0.15">
      <c r="A1660" s="1" t="str">
        <f>"79257953201"</f>
        <v>79257953201</v>
      </c>
    </row>
    <row r="1661" spans="1:1" ht="13" x14ac:dyDescent="0.15">
      <c r="A1661" s="1" t="str">
        <f>"79131659145"</f>
        <v>79131659145</v>
      </c>
    </row>
    <row r="1662" spans="1:1" ht="13" x14ac:dyDescent="0.15">
      <c r="A1662" s="1" t="str">
        <f>"79614678485"</f>
        <v>79614678485</v>
      </c>
    </row>
    <row r="1663" spans="1:1" ht="13" x14ac:dyDescent="0.15">
      <c r="A1663" s="1" t="str">
        <f>"79059565834"</f>
        <v>79059565834</v>
      </c>
    </row>
    <row r="1664" spans="1:1" ht="13" x14ac:dyDescent="0.15">
      <c r="A1664" s="1" t="str">
        <f>"79131618155"</f>
        <v>79131618155</v>
      </c>
    </row>
    <row r="1665" spans="1:1" ht="13" x14ac:dyDescent="0.15">
      <c r="A1665" s="1" t="str">
        <f>"79887975428"</f>
        <v>79887975428</v>
      </c>
    </row>
    <row r="1666" spans="1:1" ht="13" x14ac:dyDescent="0.15">
      <c r="A1666" s="1" t="str">
        <f>"79144845765"</f>
        <v>79144845765</v>
      </c>
    </row>
    <row r="1667" spans="1:1" ht="13" x14ac:dyDescent="0.15">
      <c r="A1667" s="1" t="str">
        <f>"79634785666"</f>
        <v>79634785666</v>
      </c>
    </row>
    <row r="1668" spans="1:1" ht="13" x14ac:dyDescent="0.15">
      <c r="A1668" s="1" t="str">
        <f>"79232047494"</f>
        <v>79232047494</v>
      </c>
    </row>
    <row r="1669" spans="1:1" ht="13" x14ac:dyDescent="0.15">
      <c r="A1669" s="1" t="str">
        <f>"79131681131"</f>
        <v>79131681131</v>
      </c>
    </row>
    <row r="1670" spans="1:1" ht="13" x14ac:dyDescent="0.15">
      <c r="A1670" s="1" t="str">
        <f>"79084610606"</f>
        <v>79084610606</v>
      </c>
    </row>
    <row r="1671" spans="1:1" ht="13" x14ac:dyDescent="0.15">
      <c r="A1671" s="1" t="str">
        <f>"79050927705"</f>
        <v>79050927705</v>
      </c>
    </row>
    <row r="1672" spans="1:1" ht="13" x14ac:dyDescent="0.15">
      <c r="A1672" s="1" t="str">
        <f>"79131698238"</f>
        <v>79131698238</v>
      </c>
    </row>
    <row r="1673" spans="1:1" ht="13" x14ac:dyDescent="0.15">
      <c r="A1673" s="1" t="str">
        <f>"79827419094"</f>
        <v>79827419094</v>
      </c>
    </row>
    <row r="1674" spans="1:1" ht="13" x14ac:dyDescent="0.15">
      <c r="A1674" s="1" t="str">
        <f>"79039892737"</f>
        <v>79039892737</v>
      </c>
    </row>
    <row r="1675" spans="1:1" ht="13" x14ac:dyDescent="0.15">
      <c r="A1675" s="1" t="str">
        <f>"79770347368"</f>
        <v>79770347368</v>
      </c>
    </row>
    <row r="1676" spans="1:1" ht="13" x14ac:dyDescent="0.15">
      <c r="A1676" s="1" t="str">
        <f>"79833779798"</f>
        <v>79833779798</v>
      </c>
    </row>
    <row r="1677" spans="1:1" ht="13" x14ac:dyDescent="0.15">
      <c r="A1677" s="1" t="str">
        <f>"79954893500"</f>
        <v>79954893500</v>
      </c>
    </row>
    <row r="1678" spans="1:1" ht="13" x14ac:dyDescent="0.15">
      <c r="A1678" s="1" t="str">
        <f>"79944999090"</f>
        <v>79944999090</v>
      </c>
    </row>
    <row r="1679" spans="1:1" ht="13" x14ac:dyDescent="0.15">
      <c r="A1679" s="1" t="str">
        <f>"79050929365"</f>
        <v>79050929365</v>
      </c>
    </row>
    <row r="1680" spans="1:1" ht="13" x14ac:dyDescent="0.15">
      <c r="A1680" s="1" t="str">
        <f>"79131609995"</f>
        <v>79131609995</v>
      </c>
    </row>
    <row r="1681" spans="1:1" ht="13" x14ac:dyDescent="0.15">
      <c r="A1681" s="1" t="str">
        <f>"79994576418"</f>
        <v>79994576418</v>
      </c>
    </row>
    <row r="1682" spans="1:1" ht="13" x14ac:dyDescent="0.15">
      <c r="A1682" s="1" t="str">
        <f>"79138345032"</f>
        <v>79138345032</v>
      </c>
    </row>
    <row r="1683" spans="1:1" ht="13" x14ac:dyDescent="0.15">
      <c r="A1683" s="1" t="str">
        <f>"79134991255"</f>
        <v>79134991255</v>
      </c>
    </row>
    <row r="1684" spans="1:1" ht="13" x14ac:dyDescent="0.15">
      <c r="A1684" s="1" t="str">
        <f>"79233291851"</f>
        <v>79233291851</v>
      </c>
    </row>
    <row r="1685" spans="1:1" ht="13" x14ac:dyDescent="0.15">
      <c r="A1685" s="1" t="str">
        <f>"79048999772"</f>
        <v>79048999772</v>
      </c>
    </row>
    <row r="1686" spans="1:1" ht="13" x14ac:dyDescent="0.15">
      <c r="A1686" s="1" t="str">
        <f>"79883062950"</f>
        <v>79883062950</v>
      </c>
    </row>
    <row r="1687" spans="1:1" ht="13" x14ac:dyDescent="0.15">
      <c r="A1687" s="1" t="str">
        <f>"79019902484"</f>
        <v>79019902484</v>
      </c>
    </row>
    <row r="1688" spans="1:1" ht="13" x14ac:dyDescent="0.15">
      <c r="A1688" s="1" t="str">
        <f>"79869627300"</f>
        <v>79869627300</v>
      </c>
    </row>
    <row r="1689" spans="1:1" ht="13" x14ac:dyDescent="0.15">
      <c r="A1689" s="1" t="str">
        <f>"79059791965"</f>
        <v>79059791965</v>
      </c>
    </row>
    <row r="1690" spans="1:1" ht="13" x14ac:dyDescent="0.15">
      <c r="A1690" s="1" t="str">
        <f>"79135037332"</f>
        <v>79135037332</v>
      </c>
    </row>
    <row r="1691" spans="1:1" ht="13" x14ac:dyDescent="0.15">
      <c r="A1691" s="1" t="str">
        <f>"79134953021"</f>
        <v>79134953021</v>
      </c>
    </row>
    <row r="1692" spans="1:1" ht="13" x14ac:dyDescent="0.15">
      <c r="A1692" s="1" t="str">
        <f>"79131617969"</f>
        <v>79131617969</v>
      </c>
    </row>
    <row r="1693" spans="1:1" ht="13" x14ac:dyDescent="0.15">
      <c r="A1693" s="1" t="str">
        <f>"79232025416"</f>
        <v>79232025416</v>
      </c>
    </row>
    <row r="1694" spans="1:1" ht="13" x14ac:dyDescent="0.15">
      <c r="A1694" s="1" t="str">
        <f>"79059568479"</f>
        <v>79059568479</v>
      </c>
    </row>
    <row r="1695" spans="1:1" ht="13" x14ac:dyDescent="0.15">
      <c r="A1695" s="1" t="str">
        <f>"79191946586"</f>
        <v>79191946586</v>
      </c>
    </row>
    <row r="1696" spans="1:1" ht="13" x14ac:dyDescent="0.15">
      <c r="A1696" s="1" t="str">
        <f>"79684266555"</f>
        <v>79684266555</v>
      </c>
    </row>
    <row r="1697" spans="1:1" ht="13" x14ac:dyDescent="0.15">
      <c r="A1697" s="1" t="str">
        <f>"79681465632"</f>
        <v>79681465632</v>
      </c>
    </row>
    <row r="1698" spans="1:1" ht="13" x14ac:dyDescent="0.15">
      <c r="A1698" s="1" t="str">
        <f>"79770327529"</f>
        <v>79770327529</v>
      </c>
    </row>
    <row r="1699" spans="1:1" ht="13" x14ac:dyDescent="0.15">
      <c r="A1699" s="1" t="str">
        <f>"79238999010"</f>
        <v>79238999010</v>
      </c>
    </row>
    <row r="1700" spans="1:1" ht="13" x14ac:dyDescent="0.15">
      <c r="A1700" s="1" t="str">
        <f>"79280040003"</f>
        <v>79280040003</v>
      </c>
    </row>
    <row r="1701" spans="1:1" ht="13" x14ac:dyDescent="0.15">
      <c r="A1701" s="1" t="str">
        <f>"79384535810"</f>
        <v>79384535810</v>
      </c>
    </row>
    <row r="1702" spans="1:1" ht="13" x14ac:dyDescent="0.15">
      <c r="A1702" s="1" t="str">
        <f>"79080342536"</f>
        <v>79080342536</v>
      </c>
    </row>
    <row r="1703" spans="1:1" ht="13" x14ac:dyDescent="0.15">
      <c r="A1703" s="1" t="str">
        <f>"79835780068"</f>
        <v>79835780068</v>
      </c>
    </row>
    <row r="1704" spans="1:1" ht="13" x14ac:dyDescent="0.15">
      <c r="A1704" s="1" t="str">
        <f>"79135052850"</f>
        <v>79135052850</v>
      </c>
    </row>
    <row r="1705" spans="1:1" ht="13" x14ac:dyDescent="0.15">
      <c r="A1705" s="1" t="str">
        <f>"79641925143"</f>
        <v>79641925143</v>
      </c>
    </row>
    <row r="1706" spans="1:1" ht="13" x14ac:dyDescent="0.15">
      <c r="A1706" s="1" t="str">
        <f>"79025506051"</f>
        <v>79025506051</v>
      </c>
    </row>
    <row r="1707" spans="1:1" ht="13" x14ac:dyDescent="0.15">
      <c r="A1707" s="1" t="str">
        <f>"79135265431"</f>
        <v>79135265431</v>
      </c>
    </row>
    <row r="1708" spans="1:1" ht="13" x14ac:dyDescent="0.15">
      <c r="A1708" s="1" t="str">
        <f>"79190734019"</f>
        <v>79190734019</v>
      </c>
    </row>
    <row r="1709" spans="1:1" ht="13" x14ac:dyDescent="0.15">
      <c r="A1709" s="1" t="str">
        <f>"79328886494"</f>
        <v>79328886494</v>
      </c>
    </row>
    <row r="1710" spans="1:1" ht="13" x14ac:dyDescent="0.15">
      <c r="A1710" s="1" t="str">
        <f>"79039283891"</f>
        <v>79039283891</v>
      </c>
    </row>
    <row r="1711" spans="1:1" ht="13" x14ac:dyDescent="0.15">
      <c r="A1711" s="1" t="str">
        <f>"79050909102"</f>
        <v>79050909102</v>
      </c>
    </row>
    <row r="1712" spans="1:1" ht="13" x14ac:dyDescent="0.15">
      <c r="A1712" s="1" t="str">
        <f>"79180086325"</f>
        <v>79180086325</v>
      </c>
    </row>
    <row r="1713" spans="1:1" ht="13" x14ac:dyDescent="0.15">
      <c r="A1713" s="1" t="str">
        <f>"79867720505"</f>
        <v>79867720505</v>
      </c>
    </row>
    <row r="1714" spans="1:1" ht="13" x14ac:dyDescent="0.15">
      <c r="A1714" s="1" t="str">
        <f>"79039295556"</f>
        <v>79039295556</v>
      </c>
    </row>
    <row r="1715" spans="1:1" ht="13" x14ac:dyDescent="0.15">
      <c r="A1715" s="1" t="str">
        <f>"79134923029"</f>
        <v>79134923029</v>
      </c>
    </row>
    <row r="1716" spans="1:1" ht="13" x14ac:dyDescent="0.15">
      <c r="A1716" s="1" t="str">
        <f>"79137982112"</f>
        <v>79137982112</v>
      </c>
    </row>
    <row r="1717" spans="1:1" ht="13" x14ac:dyDescent="0.15">
      <c r="A1717" s="1" t="str">
        <f>"79956051649"</f>
        <v>79956051649</v>
      </c>
    </row>
    <row r="1718" spans="1:1" ht="13" x14ac:dyDescent="0.15">
      <c r="A1718" s="1" t="str">
        <f>"79131664128"</f>
        <v>79131664128</v>
      </c>
    </row>
    <row r="1719" spans="1:1" ht="13" x14ac:dyDescent="0.15">
      <c r="A1719" s="1" t="str">
        <f>"79039215366"</f>
        <v>79039215366</v>
      </c>
    </row>
    <row r="1720" spans="1:1" ht="13" x14ac:dyDescent="0.15">
      <c r="A1720" s="1" t="str">
        <f>"79133966864"</f>
        <v>79133966864</v>
      </c>
    </row>
    <row r="1721" spans="1:1" ht="13" x14ac:dyDescent="0.15">
      <c r="A1721" s="1" t="str">
        <f>"79822769719"</f>
        <v>79822769719</v>
      </c>
    </row>
    <row r="1722" spans="1:1" ht="13" x14ac:dyDescent="0.15">
      <c r="A1722" s="1" t="str">
        <f>"79886006006"</f>
        <v>79886006006</v>
      </c>
    </row>
    <row r="1723" spans="1:1" ht="13" x14ac:dyDescent="0.15">
      <c r="A1723" s="1" t="str">
        <f>"79230207293"</f>
        <v>79230207293</v>
      </c>
    </row>
    <row r="1724" spans="1:1" ht="13" x14ac:dyDescent="0.15">
      <c r="A1724" s="1" t="str">
        <f>"79835340676"</f>
        <v>79835340676</v>
      </c>
    </row>
    <row r="1725" spans="1:1" ht="13" x14ac:dyDescent="0.15">
      <c r="A1725" s="1" t="str">
        <f>"79029495848"</f>
        <v>79029495848</v>
      </c>
    </row>
    <row r="1726" spans="1:1" ht="13" x14ac:dyDescent="0.15">
      <c r="A1726" s="1" t="str">
        <f>"79509674276"</f>
        <v>79509674276</v>
      </c>
    </row>
    <row r="1727" spans="1:1" ht="13" x14ac:dyDescent="0.15">
      <c r="A1727" s="1" t="str">
        <f>"79030494513"</f>
        <v>79030494513</v>
      </c>
    </row>
    <row r="1728" spans="1:1" ht="13" x14ac:dyDescent="0.15">
      <c r="A1728" s="1" t="str">
        <f>"79127358649"</f>
        <v>79127358649</v>
      </c>
    </row>
    <row r="1729" spans="1:1" ht="13" x14ac:dyDescent="0.15">
      <c r="A1729" s="1" t="str">
        <f>"79016476603"</f>
        <v>79016476603</v>
      </c>
    </row>
    <row r="1730" spans="1:1" ht="13" x14ac:dyDescent="0.15">
      <c r="A1730" s="1" t="str">
        <f>"79029480622"</f>
        <v>79029480622</v>
      </c>
    </row>
    <row r="1731" spans="1:1" ht="13" x14ac:dyDescent="0.15">
      <c r="A1731" s="1" t="str">
        <f>"79184068546"</f>
        <v>79184068546</v>
      </c>
    </row>
    <row r="1732" spans="1:1" ht="13" x14ac:dyDescent="0.15">
      <c r="A1732" s="1" t="str">
        <f>"79080301812"</f>
        <v>79080301812</v>
      </c>
    </row>
    <row r="1733" spans="1:1" ht="13" x14ac:dyDescent="0.15">
      <c r="A1733" s="1" t="str">
        <f>"79135065610"</f>
        <v>79135065610</v>
      </c>
    </row>
    <row r="1734" spans="1:1" ht="13" x14ac:dyDescent="0.15">
      <c r="A1734" s="1" t="str">
        <f>"79607791146"</f>
        <v>79607791146</v>
      </c>
    </row>
    <row r="1735" spans="1:1" ht="13" x14ac:dyDescent="0.15">
      <c r="A1735" s="1" t="str">
        <f>"79135059449"</f>
        <v>79135059449</v>
      </c>
    </row>
    <row r="1736" spans="1:1" ht="13" x14ac:dyDescent="0.15">
      <c r="A1736" s="1" t="str">
        <f>"79509684380"</f>
        <v>79509684380</v>
      </c>
    </row>
    <row r="1737" spans="1:1" ht="13" x14ac:dyDescent="0.15">
      <c r="A1737" s="1" t="str">
        <f>"79614088842"</f>
        <v>79614088842</v>
      </c>
    </row>
    <row r="1738" spans="1:1" ht="13" x14ac:dyDescent="0.15">
      <c r="A1738" s="1" t="str">
        <f>"79136615825"</f>
        <v>79136615825</v>
      </c>
    </row>
    <row r="1739" spans="1:1" ht="13" x14ac:dyDescent="0.15">
      <c r="A1739" s="1" t="str">
        <f>"79080321055"</f>
        <v>79080321055</v>
      </c>
    </row>
    <row r="1740" spans="1:1" ht="13" x14ac:dyDescent="0.15">
      <c r="A1740" s="1" t="str">
        <f>"79582227262"</f>
        <v>79582227262</v>
      </c>
    </row>
    <row r="1741" spans="1:1" ht="13" x14ac:dyDescent="0.15">
      <c r="A1741" s="1" t="str">
        <f>"79135264511"</f>
        <v>79135264511</v>
      </c>
    </row>
    <row r="1742" spans="1:1" ht="13" x14ac:dyDescent="0.15">
      <c r="A1742" s="1" t="str">
        <f>"79135024265"</f>
        <v>79135024265</v>
      </c>
    </row>
    <row r="1743" spans="1:1" ht="13" x14ac:dyDescent="0.15">
      <c r="A1743" s="1" t="str">
        <f>"79134933880"</f>
        <v>79134933880</v>
      </c>
    </row>
    <row r="1744" spans="1:1" ht="13" x14ac:dyDescent="0.15">
      <c r="A1744" s="1" t="str">
        <f>"79200000483"</f>
        <v>79200000483</v>
      </c>
    </row>
    <row r="1745" spans="1:1" ht="13" x14ac:dyDescent="0.15">
      <c r="A1745" s="1" t="str">
        <f>"79658910049"</f>
        <v>79658910049</v>
      </c>
    </row>
    <row r="1746" spans="1:1" ht="13" x14ac:dyDescent="0.15">
      <c r="A1746" s="1" t="str">
        <f>"79135007494"</f>
        <v>79135007494</v>
      </c>
    </row>
    <row r="1747" spans="1:1" ht="13" x14ac:dyDescent="0.15">
      <c r="A1747" s="1" t="str">
        <f>"79095025929"</f>
        <v>79095025929</v>
      </c>
    </row>
    <row r="1748" spans="1:1" ht="13" x14ac:dyDescent="0.15">
      <c r="A1748" s="1" t="str">
        <f>"79953127034"</f>
        <v>79953127034</v>
      </c>
    </row>
    <row r="1749" spans="1:1" ht="13" x14ac:dyDescent="0.15">
      <c r="A1749" s="1" t="str">
        <f>"79069014960"</f>
        <v>79069014960</v>
      </c>
    </row>
    <row r="1750" spans="1:1" ht="13" x14ac:dyDescent="0.15">
      <c r="A1750" s="1" t="str">
        <f>"79134916550"</f>
        <v>79134916550</v>
      </c>
    </row>
    <row r="1751" spans="1:1" ht="13" x14ac:dyDescent="0.15">
      <c r="A1751" s="1" t="str">
        <f>"79832766684"</f>
        <v>79832766684</v>
      </c>
    </row>
    <row r="1752" spans="1:1" ht="13" x14ac:dyDescent="0.15">
      <c r="A1752" s="1" t="str">
        <f>"79398223284"</f>
        <v>79398223284</v>
      </c>
    </row>
    <row r="1753" spans="1:1" ht="13" x14ac:dyDescent="0.15">
      <c r="A1753" s="1" t="str">
        <f>"79002359359"</f>
        <v>79002359359</v>
      </c>
    </row>
    <row r="1754" spans="1:1" ht="13" x14ac:dyDescent="0.15">
      <c r="A1754" s="1" t="str">
        <f>"79134993911"</f>
        <v>79134993911</v>
      </c>
    </row>
    <row r="1755" spans="1:1" ht="13" x14ac:dyDescent="0.15">
      <c r="A1755" s="1" t="str">
        <f>"79622684119"</f>
        <v>79622684119</v>
      </c>
    </row>
    <row r="1756" spans="1:1" ht="13" x14ac:dyDescent="0.15">
      <c r="A1756" s="1" t="str">
        <f>"79195750047"</f>
        <v>79195750047</v>
      </c>
    </row>
    <row r="1757" spans="1:1" ht="13" x14ac:dyDescent="0.15">
      <c r="A1757" s="1" t="str">
        <f>"79025520102"</f>
        <v>79025520102</v>
      </c>
    </row>
    <row r="1758" spans="1:1" ht="13" x14ac:dyDescent="0.15">
      <c r="A1758" s="1" t="str">
        <f>"79994458410"</f>
        <v>79994458410</v>
      </c>
    </row>
    <row r="1759" spans="1:1" ht="13" x14ac:dyDescent="0.15">
      <c r="A1759" s="1" t="str">
        <f>"79131678888"</f>
        <v>79131678888</v>
      </c>
    </row>
    <row r="1760" spans="1:1" ht="13" x14ac:dyDescent="0.15">
      <c r="A1760" s="1" t="str">
        <f>"79318888666"</f>
        <v>79318888666</v>
      </c>
    </row>
    <row r="1761" spans="1:1" ht="13" x14ac:dyDescent="0.15">
      <c r="A1761" s="1" t="str">
        <f>"79624212192"</f>
        <v>79624212192</v>
      </c>
    </row>
    <row r="1762" spans="1:1" ht="13" x14ac:dyDescent="0.15">
      <c r="A1762" s="1" t="str">
        <f>"79080300079"</f>
        <v>79080300079</v>
      </c>
    </row>
    <row r="1763" spans="1:1" ht="13" x14ac:dyDescent="0.15">
      <c r="A1763" s="1" t="str">
        <f>"79050938547"</f>
        <v>79050938547</v>
      </c>
    </row>
    <row r="1764" spans="1:1" ht="13" x14ac:dyDescent="0.15">
      <c r="A1764" s="1" t="str">
        <f>"79135250339"</f>
        <v>79135250339</v>
      </c>
    </row>
    <row r="1765" spans="1:1" ht="13" x14ac:dyDescent="0.15">
      <c r="A1765" s="1" t="str">
        <f>"79144801257"</f>
        <v>79144801257</v>
      </c>
    </row>
    <row r="1766" spans="1:1" ht="13" x14ac:dyDescent="0.15">
      <c r="A1766" s="1" t="str">
        <f>"79050900061"</f>
        <v>79050900061</v>
      </c>
    </row>
    <row r="1767" spans="1:1" ht="13" x14ac:dyDescent="0.15">
      <c r="A1767" s="1" t="str">
        <f>"79180079050"</f>
        <v>79180079050</v>
      </c>
    </row>
    <row r="1768" spans="1:1" ht="13" x14ac:dyDescent="0.15">
      <c r="A1768" s="1" t="str">
        <f>"79135035840"</f>
        <v>79135035840</v>
      </c>
    </row>
    <row r="1769" spans="1:1" ht="13" x14ac:dyDescent="0.15">
      <c r="A1769" s="1" t="str">
        <f>"79145100831"</f>
        <v>79145100831</v>
      </c>
    </row>
    <row r="1770" spans="1:1" ht="13" x14ac:dyDescent="0.15">
      <c r="A1770" s="1" t="str">
        <f>"79135035660"</f>
        <v>79135035660</v>
      </c>
    </row>
    <row r="1771" spans="1:1" ht="13" x14ac:dyDescent="0.15">
      <c r="A1771" s="1" t="str">
        <f>"79062071777"</f>
        <v>79062071777</v>
      </c>
    </row>
    <row r="1772" spans="1:1" ht="13" x14ac:dyDescent="0.15">
      <c r="A1772" s="1" t="str">
        <f>"79397910371"</f>
        <v>79397910371</v>
      </c>
    </row>
    <row r="1773" spans="1:1" ht="13" x14ac:dyDescent="0.15">
      <c r="A1773" s="1" t="str">
        <f>"79134952701"</f>
        <v>79134952701</v>
      </c>
    </row>
    <row r="1774" spans="1:1" ht="13" x14ac:dyDescent="0.15">
      <c r="A1774" s="1" t="str">
        <f>"79186298961"</f>
        <v>79186298961</v>
      </c>
    </row>
    <row r="1775" spans="1:1" ht="13" x14ac:dyDescent="0.15">
      <c r="A1775" s="1" t="str">
        <f>"79331085054"</f>
        <v>79331085054</v>
      </c>
    </row>
    <row r="1776" spans="1:1" ht="13" x14ac:dyDescent="0.15">
      <c r="A1776" s="1" t="str">
        <f>"79080323177"</f>
        <v>79080323177</v>
      </c>
    </row>
    <row r="1777" spans="1:1" ht="13" x14ac:dyDescent="0.15">
      <c r="A1777" s="1" t="str">
        <f>"79029920214"</f>
        <v>79029920214</v>
      </c>
    </row>
    <row r="1778" spans="1:1" ht="13" x14ac:dyDescent="0.15">
      <c r="A1778" s="1" t="str">
        <f>"79029443325"</f>
        <v>79029443325</v>
      </c>
    </row>
    <row r="1779" spans="1:1" ht="13" x14ac:dyDescent="0.15">
      <c r="A1779" s="1" t="str">
        <f>"79131657079"</f>
        <v>79131657079</v>
      </c>
    </row>
    <row r="1780" spans="1:1" ht="13" x14ac:dyDescent="0.15">
      <c r="A1780" s="1" t="str">
        <f>"79292779966"</f>
        <v>79292779966</v>
      </c>
    </row>
    <row r="1781" spans="1:1" ht="13" x14ac:dyDescent="0.15">
      <c r="A1781" s="1" t="str">
        <f>"79607820591"</f>
        <v>79607820591</v>
      </c>
    </row>
    <row r="1782" spans="1:1" ht="13" x14ac:dyDescent="0.15">
      <c r="A1782" s="1" t="str">
        <f>"79680710124"</f>
        <v>79680710124</v>
      </c>
    </row>
    <row r="1783" spans="1:1" ht="13" x14ac:dyDescent="0.15">
      <c r="A1783" s="1" t="str">
        <f>"79634731042"</f>
        <v>79634731042</v>
      </c>
    </row>
    <row r="1784" spans="1:1" ht="13" x14ac:dyDescent="0.15">
      <c r="A1784" s="1" t="str">
        <f>"79531129622"</f>
        <v>79531129622</v>
      </c>
    </row>
    <row r="1785" spans="1:1" ht="13" x14ac:dyDescent="0.15">
      <c r="A1785" s="1" t="str">
        <f>"79952231049"</f>
        <v>79952231049</v>
      </c>
    </row>
    <row r="1786" spans="1:1" ht="13" x14ac:dyDescent="0.15">
      <c r="A1786" s="1" t="str">
        <f>"79635312955"</f>
        <v>79635312955</v>
      </c>
    </row>
    <row r="1787" spans="1:1" ht="13" x14ac:dyDescent="0.15">
      <c r="A1787" s="1" t="str">
        <f>"79131666161"</f>
        <v>79131666161</v>
      </c>
    </row>
    <row r="1788" spans="1:1" ht="13" x14ac:dyDescent="0.15">
      <c r="A1788" s="1" t="str">
        <f>"73432290452"</f>
        <v>73432290452</v>
      </c>
    </row>
    <row r="1789" spans="1:1" ht="13" x14ac:dyDescent="0.15">
      <c r="A1789" s="1" t="str">
        <f>"79135300365"</f>
        <v>79135300365</v>
      </c>
    </row>
    <row r="1790" spans="1:1" ht="13" x14ac:dyDescent="0.15">
      <c r="A1790" s="1" t="str">
        <f>"79896660664"</f>
        <v>79896660664</v>
      </c>
    </row>
    <row r="1791" spans="1:1" ht="13" x14ac:dyDescent="0.15">
      <c r="A1791" s="1" t="str">
        <f>"79080300145"</f>
        <v>79080300145</v>
      </c>
    </row>
    <row r="1792" spans="1:1" ht="13" x14ac:dyDescent="0.15">
      <c r="A1792" s="1" t="str">
        <f>"79234500299"</f>
        <v>79234500299</v>
      </c>
    </row>
    <row r="1793" spans="1:1" ht="13" x14ac:dyDescent="0.15">
      <c r="A1793" s="1" t="str">
        <f>"79056375305"</f>
        <v>79056375305</v>
      </c>
    </row>
    <row r="1794" spans="1:1" ht="13" x14ac:dyDescent="0.15">
      <c r="A1794" s="1" t="str">
        <f>"79328880009"</f>
        <v>79328880009</v>
      </c>
    </row>
    <row r="1795" spans="1:1" ht="13" x14ac:dyDescent="0.15">
      <c r="A1795" s="1" t="str">
        <f>"79144492364"</f>
        <v>79144492364</v>
      </c>
    </row>
    <row r="1796" spans="1:1" ht="13" x14ac:dyDescent="0.15">
      <c r="A1796" s="1" t="str">
        <f>"79131623211"</f>
        <v>79131623211</v>
      </c>
    </row>
    <row r="1797" spans="1:1" ht="13" x14ac:dyDescent="0.15">
      <c r="A1797" s="1" t="str">
        <f>"79134920001"</f>
        <v>79134920001</v>
      </c>
    </row>
    <row r="1798" spans="1:1" ht="13" x14ac:dyDescent="0.15">
      <c r="A1798" s="1" t="str">
        <f>"79951240600"</f>
        <v>79951240600</v>
      </c>
    </row>
    <row r="1799" spans="1:1" ht="13" x14ac:dyDescent="0.15">
      <c r="A1799" s="1" t="str">
        <f>"79031098626"</f>
        <v>79031098626</v>
      </c>
    </row>
    <row r="1800" spans="1:1" ht="13" x14ac:dyDescent="0.15">
      <c r="A1800" s="1" t="str">
        <f>"79039062905"</f>
        <v>79039062905</v>
      </c>
    </row>
    <row r="1801" spans="1:1" ht="13" x14ac:dyDescent="0.15">
      <c r="A1801" s="1" t="str">
        <f>"79609990199"</f>
        <v>79609990199</v>
      </c>
    </row>
    <row r="1802" spans="1:1" ht="13" x14ac:dyDescent="0.15">
      <c r="A1802" s="1" t="str">
        <f>"79633214401"</f>
        <v>79633214401</v>
      </c>
    </row>
    <row r="1803" spans="1:1" ht="13" x14ac:dyDescent="0.15">
      <c r="A1803" s="1" t="str">
        <f>"79770324684"</f>
        <v>79770324684</v>
      </c>
    </row>
    <row r="1804" spans="1:1" ht="13" x14ac:dyDescent="0.15">
      <c r="A1804" s="1" t="str">
        <f>"79216088822"</f>
        <v>79216088822</v>
      </c>
    </row>
    <row r="1805" spans="1:1" ht="13" x14ac:dyDescent="0.15">
      <c r="A1805" s="1" t="str">
        <f>"79134986668"</f>
        <v>79134986668</v>
      </c>
    </row>
    <row r="1806" spans="1:1" ht="13" x14ac:dyDescent="0.15">
      <c r="A1806" s="1" t="str">
        <f>"79135030254"</f>
        <v>79135030254</v>
      </c>
    </row>
    <row r="1807" spans="1:1" ht="13" x14ac:dyDescent="0.15">
      <c r="A1807" s="1" t="str">
        <f>"79148930856"</f>
        <v>79148930856</v>
      </c>
    </row>
    <row r="1808" spans="1:1" ht="13" x14ac:dyDescent="0.15">
      <c r="A1808" s="1" t="str">
        <f>"79831578813"</f>
        <v>79831578813</v>
      </c>
    </row>
    <row r="1809" spans="1:1" ht="13" x14ac:dyDescent="0.15">
      <c r="A1809" s="1" t="str">
        <f>"79247707888"</f>
        <v>79247707888</v>
      </c>
    </row>
    <row r="1810" spans="1:1" ht="13" x14ac:dyDescent="0.15">
      <c r="A1810" s="1" t="str">
        <f>"79910491759"</f>
        <v>79910491759</v>
      </c>
    </row>
    <row r="1811" spans="1:1" ht="13" x14ac:dyDescent="0.15">
      <c r="A1811" s="1" t="str">
        <f>"79892987623"</f>
        <v>79892987623</v>
      </c>
    </row>
    <row r="1812" spans="1:1" ht="13" x14ac:dyDescent="0.15">
      <c r="A1812" s="1" t="str">
        <f>"79822914713"</f>
        <v>79822914713</v>
      </c>
    </row>
    <row r="1813" spans="1:1" ht="13" x14ac:dyDescent="0.15">
      <c r="A1813" s="1" t="str">
        <f>"79124784422"</f>
        <v>79124784422</v>
      </c>
    </row>
    <row r="1814" spans="1:1" ht="13" x14ac:dyDescent="0.15">
      <c r="A1814" s="1" t="str">
        <f>"79534884606"</f>
        <v>79534884606</v>
      </c>
    </row>
    <row r="1815" spans="1:1" ht="13" x14ac:dyDescent="0.15">
      <c r="A1815" s="1" t="str">
        <f>"79187586944"</f>
        <v>79187586944</v>
      </c>
    </row>
    <row r="1816" spans="1:1" ht="13" x14ac:dyDescent="0.15">
      <c r="A1816" s="1" t="str">
        <f>"79064668555"</f>
        <v>79064668555</v>
      </c>
    </row>
    <row r="1817" spans="1:1" ht="13" x14ac:dyDescent="0.15">
      <c r="A1817" s="1" t="str">
        <f>"79029448138"</f>
        <v>79029448138</v>
      </c>
    </row>
    <row r="1818" spans="1:1" ht="13" x14ac:dyDescent="0.15">
      <c r="A1818" s="1" t="str">
        <f>"79134994302"</f>
        <v>79134994302</v>
      </c>
    </row>
    <row r="1819" spans="1:1" ht="13" x14ac:dyDescent="0.15">
      <c r="A1819" s="1" t="str">
        <f>"79080316230"</f>
        <v>79080316230</v>
      </c>
    </row>
    <row r="1820" spans="1:1" ht="13" x14ac:dyDescent="0.15">
      <c r="A1820" s="1" t="str">
        <f>"79165537474"</f>
        <v>79165537474</v>
      </c>
    </row>
    <row r="1821" spans="1:1" ht="13" x14ac:dyDescent="0.15">
      <c r="A1821" s="1" t="str">
        <f>"79509676354"</f>
        <v>79509676354</v>
      </c>
    </row>
    <row r="1822" spans="1:1" ht="13" x14ac:dyDescent="0.15">
      <c r="A1822" s="1" t="str">
        <f>"79134966316"</f>
        <v>79134966316</v>
      </c>
    </row>
    <row r="1823" spans="1:1" ht="13" x14ac:dyDescent="0.15">
      <c r="A1823" s="1" t="str">
        <f>"79585142130"</f>
        <v>79585142130</v>
      </c>
    </row>
    <row r="1824" spans="1:1" ht="13" x14ac:dyDescent="0.15">
      <c r="A1824" s="1" t="str">
        <f>"79080303374"</f>
        <v>79080303374</v>
      </c>
    </row>
    <row r="1825" spans="1:1" ht="13" x14ac:dyDescent="0.15">
      <c r="A1825" s="1" t="str">
        <f>"79131528704"</f>
        <v>79131528704</v>
      </c>
    </row>
    <row r="1826" spans="1:1" ht="13" x14ac:dyDescent="0.15">
      <c r="A1826" s="1" t="str">
        <f>"79956500262"</f>
        <v>79956500262</v>
      </c>
    </row>
    <row r="1827" spans="1:1" ht="13" x14ac:dyDescent="0.15">
      <c r="A1827" s="1" t="str">
        <f>"79632777815"</f>
        <v>79632777815</v>
      </c>
    </row>
    <row r="1828" spans="1:1" ht="13" x14ac:dyDescent="0.15">
      <c r="A1828" s="1" t="str">
        <f>"79135314445"</f>
        <v>79135314445</v>
      </c>
    </row>
    <row r="1829" spans="1:1" ht="13" x14ac:dyDescent="0.15">
      <c r="A1829" s="1" t="str">
        <f>"79025520237"</f>
        <v>79025520237</v>
      </c>
    </row>
    <row r="1830" spans="1:1" ht="13" x14ac:dyDescent="0.15">
      <c r="A1830" s="1" t="str">
        <f>"79833815828"</f>
        <v>79833815828</v>
      </c>
    </row>
    <row r="1831" spans="1:1" ht="13" x14ac:dyDescent="0.15">
      <c r="A1831" s="1" t="str">
        <f>"79141232884"</f>
        <v>79141232884</v>
      </c>
    </row>
    <row r="1832" spans="1:1" ht="13" x14ac:dyDescent="0.15">
      <c r="A1832" s="1" t="str">
        <f>"79135053082"</f>
        <v>79135053082</v>
      </c>
    </row>
    <row r="1833" spans="1:1" ht="13" x14ac:dyDescent="0.15">
      <c r="A1833" s="1" t="str">
        <f>"79670658833"</f>
        <v>79670658833</v>
      </c>
    </row>
    <row r="1834" spans="1:1" ht="13" x14ac:dyDescent="0.15">
      <c r="A1834" s="1" t="str">
        <f>"79649084727"</f>
        <v>79649084727</v>
      </c>
    </row>
    <row r="1835" spans="1:1" ht="13" x14ac:dyDescent="0.15">
      <c r="A1835" s="1" t="str">
        <f>"79104152575"</f>
        <v>79104152575</v>
      </c>
    </row>
    <row r="1836" spans="1:1" ht="13" x14ac:dyDescent="0.15">
      <c r="A1836" s="1" t="str">
        <f>"79182769364"</f>
        <v>79182769364</v>
      </c>
    </row>
    <row r="1837" spans="1:1" ht="13" x14ac:dyDescent="0.15">
      <c r="A1837" s="1" t="str">
        <f>"79233959177"</f>
        <v>79233959177</v>
      </c>
    </row>
    <row r="1838" spans="1:1" ht="13" x14ac:dyDescent="0.15">
      <c r="A1838" s="1" t="str">
        <f>"79233537937"</f>
        <v>79233537937</v>
      </c>
    </row>
    <row r="1839" spans="1:1" ht="13" x14ac:dyDescent="0.15">
      <c r="A1839" s="1" t="str">
        <f>"79135045067"</f>
        <v>79135045067</v>
      </c>
    </row>
    <row r="1840" spans="1:1" ht="13" x14ac:dyDescent="0.15">
      <c r="A1840" s="1" t="str">
        <f>"79135307713"</f>
        <v>79135307713</v>
      </c>
    </row>
    <row r="1841" spans="1:1" ht="13" x14ac:dyDescent="0.15">
      <c r="A1841" s="1" t="str">
        <f>"79658297192"</f>
        <v>79658297192</v>
      </c>
    </row>
    <row r="1842" spans="1:1" ht="13" x14ac:dyDescent="0.15">
      <c r="A1842" s="1" t="str">
        <f>"79953121620"</f>
        <v>79953121620</v>
      </c>
    </row>
    <row r="1843" spans="1:1" ht="13" x14ac:dyDescent="0.15">
      <c r="A1843" s="1" t="str">
        <f>"79667679341"</f>
        <v>79667679341</v>
      </c>
    </row>
    <row r="1844" spans="1:1" ht="13" x14ac:dyDescent="0.15">
      <c r="A1844" s="1" t="str">
        <f>"79059775727"</f>
        <v>79059775727</v>
      </c>
    </row>
    <row r="1845" spans="1:1" ht="13" x14ac:dyDescent="0.15">
      <c r="A1845" s="1" t="str">
        <f>"79162904395"</f>
        <v>79162904395</v>
      </c>
    </row>
    <row r="1846" spans="1:1" ht="13" x14ac:dyDescent="0.15">
      <c r="A1846" s="1" t="str">
        <f>"79135386516"</f>
        <v>79135386516</v>
      </c>
    </row>
    <row r="1847" spans="1:1" ht="13" x14ac:dyDescent="0.15">
      <c r="A1847" s="1" t="str">
        <f>"79131659286"</f>
        <v>79131659286</v>
      </c>
    </row>
    <row r="1848" spans="1:1" ht="13" x14ac:dyDescent="0.15">
      <c r="A1848" s="1" t="str">
        <f>"79915433946"</f>
        <v>79915433946</v>
      </c>
    </row>
    <row r="1849" spans="1:1" ht="13" x14ac:dyDescent="0.15">
      <c r="A1849" s="1" t="str">
        <f>"79878790572"</f>
        <v>79878790572</v>
      </c>
    </row>
    <row r="1850" spans="1:1" ht="13" x14ac:dyDescent="0.15">
      <c r="A1850" s="1" t="str">
        <f>"79508938989"</f>
        <v>79508938989</v>
      </c>
    </row>
    <row r="1851" spans="1:1" ht="13" x14ac:dyDescent="0.15">
      <c r="A1851" s="1" t="str">
        <f>"79064040550"</f>
        <v>79064040550</v>
      </c>
    </row>
    <row r="1852" spans="1:1" ht="13" x14ac:dyDescent="0.15">
      <c r="A1852" s="1" t="str">
        <f>"79587777322"</f>
        <v>79587777322</v>
      </c>
    </row>
    <row r="1853" spans="1:1" ht="13" x14ac:dyDescent="0.15">
      <c r="A1853" s="1" t="str">
        <f>"79607694896"</f>
        <v>79607694896</v>
      </c>
    </row>
    <row r="1854" spans="1:1" ht="13" x14ac:dyDescent="0.15">
      <c r="A1854" s="1" t="str">
        <f>"79050026366"</f>
        <v>79050026366</v>
      </c>
    </row>
    <row r="1855" spans="1:1" ht="13" x14ac:dyDescent="0.15">
      <c r="A1855" s="1" t="str">
        <f>"79135037126"</f>
        <v>79135037126</v>
      </c>
    </row>
    <row r="1856" spans="1:1" ht="13" x14ac:dyDescent="0.15">
      <c r="A1856" s="1" t="str">
        <f>"79384436363"</f>
        <v>79384436363</v>
      </c>
    </row>
    <row r="1857" spans="1:1" ht="13" x14ac:dyDescent="0.15">
      <c r="A1857" s="1" t="str">
        <f>"79659155100"</f>
        <v>79659155100</v>
      </c>
    </row>
    <row r="1858" spans="1:1" ht="13" x14ac:dyDescent="0.15">
      <c r="A1858" s="1" t="str">
        <f>"79823633099"</f>
        <v>79823633099</v>
      </c>
    </row>
    <row r="1859" spans="1:1" ht="13" x14ac:dyDescent="0.15">
      <c r="A1859" s="1" t="str">
        <f>"79517905777"</f>
        <v>79517905777</v>
      </c>
    </row>
    <row r="1860" spans="1:1" ht="13" x14ac:dyDescent="0.15">
      <c r="A1860" s="1" t="str">
        <f>"79029441941"</f>
        <v>79029441941</v>
      </c>
    </row>
    <row r="1861" spans="1:1" ht="13" x14ac:dyDescent="0.15">
      <c r="A1861" s="1" t="str">
        <f>"79034067479"</f>
        <v>79034067479</v>
      </c>
    </row>
    <row r="1862" spans="1:1" ht="13" x14ac:dyDescent="0.15">
      <c r="A1862" s="1" t="str">
        <f>"79658296752"</f>
        <v>79658296752</v>
      </c>
    </row>
    <row r="1863" spans="1:1" ht="13" x14ac:dyDescent="0.15">
      <c r="A1863" s="1" t="str">
        <f>"79951247211"</f>
        <v>79951247211</v>
      </c>
    </row>
    <row r="1864" spans="1:1" ht="13" x14ac:dyDescent="0.15">
      <c r="A1864" s="1" t="str">
        <f>"79232075060"</f>
        <v>79232075060</v>
      </c>
    </row>
    <row r="1865" spans="1:1" ht="13" x14ac:dyDescent="0.15">
      <c r="A1865" s="1" t="str">
        <f>"79950969868"</f>
        <v>79950969868</v>
      </c>
    </row>
    <row r="1866" spans="1:1" ht="13" x14ac:dyDescent="0.15">
      <c r="A1866" s="1" t="str">
        <f>"79233055423"</f>
        <v>79233055423</v>
      </c>
    </row>
    <row r="1867" spans="1:1" ht="13" x14ac:dyDescent="0.15">
      <c r="A1867" s="1" t="str">
        <f>"79770325253"</f>
        <v>79770325253</v>
      </c>
    </row>
    <row r="1868" spans="1:1" ht="13" x14ac:dyDescent="0.15">
      <c r="A1868" s="1" t="str">
        <f>"79509681272"</f>
        <v>79509681272</v>
      </c>
    </row>
    <row r="1869" spans="1:1" ht="13" x14ac:dyDescent="0.15">
      <c r="A1869" s="1" t="str">
        <f>"79300001926"</f>
        <v>79300001926</v>
      </c>
    </row>
    <row r="1870" spans="1:1" ht="13" x14ac:dyDescent="0.15">
      <c r="A1870" s="1" t="str">
        <f>"79633331710"</f>
        <v>79633331710</v>
      </c>
    </row>
    <row r="1871" spans="1:1" ht="13" x14ac:dyDescent="0.15">
      <c r="A1871" s="1" t="str">
        <f>"79029444441"</f>
        <v>79029444441</v>
      </c>
    </row>
    <row r="1872" spans="1:1" ht="13" x14ac:dyDescent="0.15">
      <c r="A1872" s="1" t="str">
        <f>"79854724736"</f>
        <v>79854724736</v>
      </c>
    </row>
    <row r="1873" spans="1:1" ht="13" x14ac:dyDescent="0.15">
      <c r="A1873" s="1" t="str">
        <f>"79284194202"</f>
        <v>79284194202</v>
      </c>
    </row>
    <row r="1874" spans="1:1" ht="13" x14ac:dyDescent="0.15">
      <c r="A1874" s="1" t="str">
        <f>"79222679794"</f>
        <v>79222679794</v>
      </c>
    </row>
    <row r="1875" spans="1:1" ht="13" x14ac:dyDescent="0.15">
      <c r="A1875" s="1" t="str">
        <f>"79029481885"</f>
        <v>79029481885</v>
      </c>
    </row>
    <row r="1876" spans="1:1" ht="13" x14ac:dyDescent="0.15">
      <c r="A1876" s="1" t="str">
        <f>"79232078976"</f>
        <v>79232078976</v>
      </c>
    </row>
    <row r="1877" spans="1:1" ht="13" x14ac:dyDescent="0.15">
      <c r="A1877" s="1" t="str">
        <f>"79603880917"</f>
        <v>79603880917</v>
      </c>
    </row>
    <row r="1878" spans="1:1" ht="13" x14ac:dyDescent="0.15">
      <c r="A1878" s="1" t="str">
        <f>"79134924624"</f>
        <v>79134924624</v>
      </c>
    </row>
    <row r="1879" spans="1:1" ht="13" x14ac:dyDescent="0.15">
      <c r="A1879" s="1" t="str">
        <f>"79135264404"</f>
        <v>79135264404</v>
      </c>
    </row>
    <row r="1880" spans="1:1" ht="13" x14ac:dyDescent="0.15">
      <c r="A1880" s="1" t="str">
        <f>"79658866668"</f>
        <v>79658866668</v>
      </c>
    </row>
    <row r="1881" spans="1:1" ht="13" x14ac:dyDescent="0.15">
      <c r="A1881" s="1" t="str">
        <f>"79135404613"</f>
        <v>79135404613</v>
      </c>
    </row>
    <row r="1882" spans="1:1" ht="13" x14ac:dyDescent="0.15">
      <c r="A1882" s="1" t="str">
        <f>"79825002500"</f>
        <v>79825002500</v>
      </c>
    </row>
    <row r="1883" spans="1:1" ht="13" x14ac:dyDescent="0.15">
      <c r="A1883" s="1" t="str">
        <f>"79143873033"</f>
        <v>79143873033</v>
      </c>
    </row>
    <row r="1884" spans="1:1" ht="13" x14ac:dyDescent="0.15">
      <c r="A1884" s="1" t="str">
        <f>"79136581969"</f>
        <v>79136581969</v>
      </c>
    </row>
    <row r="1885" spans="1:1" ht="13" x14ac:dyDescent="0.15">
      <c r="A1885" s="1" t="str">
        <f>"79029441958"</f>
        <v>79029441958</v>
      </c>
    </row>
    <row r="1886" spans="1:1" ht="13" x14ac:dyDescent="0.15">
      <c r="A1886" s="1" t="str">
        <f>"79944444232"</f>
        <v>79944444232</v>
      </c>
    </row>
    <row r="1887" spans="1:1" ht="13" x14ac:dyDescent="0.15">
      <c r="A1887" s="1" t="str">
        <f>"79090103777"</f>
        <v>79090103777</v>
      </c>
    </row>
    <row r="1888" spans="1:1" ht="13" x14ac:dyDescent="0.15">
      <c r="A1888" s="1" t="str">
        <f>"79658907167"</f>
        <v>79658907167</v>
      </c>
    </row>
    <row r="1889" spans="1:1" ht="13" x14ac:dyDescent="0.15">
      <c r="A1889" s="1" t="str">
        <f>"79135250501"</f>
        <v>79135250501</v>
      </c>
    </row>
    <row r="1890" spans="1:1" ht="13" x14ac:dyDescent="0.15">
      <c r="A1890" s="1" t="str">
        <f>"79190397730"</f>
        <v>79190397730</v>
      </c>
    </row>
    <row r="1891" spans="1:1" ht="13" x14ac:dyDescent="0.15">
      <c r="A1891" s="1" t="str">
        <f>"79064601221"</f>
        <v>79064601221</v>
      </c>
    </row>
    <row r="1892" spans="1:1" ht="13" x14ac:dyDescent="0.15">
      <c r="A1892" s="1" t="str">
        <f>"79131697303"</f>
        <v>79131697303</v>
      </c>
    </row>
    <row r="1893" spans="1:1" ht="13" x14ac:dyDescent="0.15">
      <c r="A1893" s="1" t="str">
        <f>"79300645555"</f>
        <v>79300645555</v>
      </c>
    </row>
    <row r="1894" spans="1:1" ht="13" x14ac:dyDescent="0.15">
      <c r="A1894" s="1" t="str">
        <f>"79050930979"</f>
        <v>79050930979</v>
      </c>
    </row>
    <row r="1895" spans="1:1" ht="13" x14ac:dyDescent="0.15">
      <c r="A1895" s="1" t="str">
        <f>"79338881991"</f>
        <v>79338881991</v>
      </c>
    </row>
    <row r="1896" spans="1:1" ht="13" x14ac:dyDescent="0.15">
      <c r="A1896" s="1" t="str">
        <f>"79227970199"</f>
        <v>79227970199</v>
      </c>
    </row>
    <row r="1897" spans="1:1" ht="13" x14ac:dyDescent="0.15">
      <c r="A1897" s="1" t="str">
        <f>"79910221164"</f>
        <v>79910221164</v>
      </c>
    </row>
    <row r="1898" spans="1:1" ht="13" x14ac:dyDescent="0.15">
      <c r="A1898" s="1" t="str">
        <f>"79050930378"</f>
        <v>79050930378</v>
      </c>
    </row>
    <row r="1899" spans="1:1" ht="13" x14ac:dyDescent="0.15">
      <c r="A1899" s="1" t="str">
        <f>"79649084698"</f>
        <v>79649084698</v>
      </c>
    </row>
    <row r="1900" spans="1:1" ht="13" x14ac:dyDescent="0.15">
      <c r="A1900" s="1" t="str">
        <f>"79288532322"</f>
        <v>79288532322</v>
      </c>
    </row>
    <row r="1901" spans="1:1" ht="13" x14ac:dyDescent="0.15">
      <c r="A1901" s="1" t="str">
        <f>"79375958025"</f>
        <v>79375958025</v>
      </c>
    </row>
    <row r="1902" spans="1:1" ht="13" x14ac:dyDescent="0.15">
      <c r="A1902" s="1" t="str">
        <f>"79607800300"</f>
        <v>79607800300</v>
      </c>
    </row>
    <row r="1903" spans="1:1" ht="13" x14ac:dyDescent="0.15">
      <c r="A1903" s="1" t="str">
        <f>"79676013849"</f>
        <v>79676013849</v>
      </c>
    </row>
    <row r="1904" spans="1:1" ht="13" x14ac:dyDescent="0.15">
      <c r="A1904" s="1" t="str">
        <f>"79193024152"</f>
        <v>79193024152</v>
      </c>
    </row>
    <row r="1905" spans="1:1" ht="13" x14ac:dyDescent="0.15">
      <c r="A1905" s="1" t="str">
        <f>"79069044999"</f>
        <v>79069044999</v>
      </c>
    </row>
    <row r="1906" spans="1:1" ht="13" x14ac:dyDescent="0.15">
      <c r="A1906" s="1" t="str">
        <f>"79658944438"</f>
        <v>79658944438</v>
      </c>
    </row>
    <row r="1907" spans="1:1" ht="13" x14ac:dyDescent="0.15">
      <c r="A1907" s="1" t="str">
        <f>"79658993828"</f>
        <v>79658993828</v>
      </c>
    </row>
    <row r="1908" spans="1:1" ht="13" x14ac:dyDescent="0.15">
      <c r="A1908" s="1" t="str">
        <f>"79320933888"</f>
        <v>79320933888</v>
      </c>
    </row>
    <row r="1909" spans="1:1" ht="13" x14ac:dyDescent="0.15">
      <c r="A1909" s="1" t="str">
        <f>"79617415565"</f>
        <v>79617415565</v>
      </c>
    </row>
    <row r="1910" spans="1:1" ht="13" x14ac:dyDescent="0.15">
      <c r="A1910" s="1" t="str">
        <f>"79029441486"</f>
        <v>79029441486</v>
      </c>
    </row>
    <row r="1911" spans="1:1" ht="13" x14ac:dyDescent="0.15">
      <c r="A1911" s="1" t="str">
        <f>"79913758942"</f>
        <v>79913758942</v>
      </c>
    </row>
    <row r="1912" spans="1:1" ht="13" x14ac:dyDescent="0.15">
      <c r="A1912" s="1" t="str">
        <f>"79832930478"</f>
        <v>79832930478</v>
      </c>
    </row>
    <row r="1913" spans="1:1" ht="13" x14ac:dyDescent="0.15">
      <c r="A1913" s="1" t="str">
        <f>"79039292626"</f>
        <v>79039292626</v>
      </c>
    </row>
    <row r="1914" spans="1:1" ht="13" x14ac:dyDescent="0.15">
      <c r="A1914" s="1" t="str">
        <f>"79080311167"</f>
        <v>79080311167</v>
      </c>
    </row>
    <row r="1915" spans="1:1" ht="13" x14ac:dyDescent="0.15">
      <c r="A1915" s="1" t="str">
        <f>"79620340450"</f>
        <v>79620340450</v>
      </c>
    </row>
    <row r="1916" spans="1:1" ht="13" x14ac:dyDescent="0.15">
      <c r="A1916" s="1" t="str">
        <f>"79832039395"</f>
        <v>79832039395</v>
      </c>
    </row>
    <row r="1917" spans="1:1" ht="13" x14ac:dyDescent="0.15">
      <c r="A1917" s="1" t="str">
        <f>"79232036124"</f>
        <v>79232036124</v>
      </c>
    </row>
    <row r="1918" spans="1:1" ht="13" x14ac:dyDescent="0.15">
      <c r="A1918" s="1" t="str">
        <f>"79777405448"</f>
        <v>79777405448</v>
      </c>
    </row>
    <row r="1919" spans="1:1" ht="13" x14ac:dyDescent="0.15">
      <c r="A1919" s="1" t="str">
        <f>"79659218592"</f>
        <v>79659218592</v>
      </c>
    </row>
    <row r="1920" spans="1:1" ht="13" x14ac:dyDescent="0.15">
      <c r="A1920" s="1" t="str">
        <f>"79134980004"</f>
        <v>79134980004</v>
      </c>
    </row>
    <row r="1921" spans="1:1" ht="13" x14ac:dyDescent="0.15">
      <c r="A1921" s="1" t="str">
        <f>"74951301255"</f>
        <v>74951301255</v>
      </c>
    </row>
    <row r="1922" spans="1:1" ht="13" x14ac:dyDescent="0.15">
      <c r="A1922" s="1" t="str">
        <f>"79649084687"</f>
        <v>79649084687</v>
      </c>
    </row>
    <row r="1923" spans="1:1" ht="13" x14ac:dyDescent="0.15">
      <c r="A1923" s="1" t="str">
        <f>"79132876151"</f>
        <v>79132876151</v>
      </c>
    </row>
    <row r="1924" spans="1:1" ht="13" x14ac:dyDescent="0.15">
      <c r="A1924" s="1" t="str">
        <f>"79842533335"</f>
        <v>79842533335</v>
      </c>
    </row>
    <row r="1925" spans="1:1" ht="13" x14ac:dyDescent="0.15">
      <c r="A1925" s="1" t="str">
        <f>"79614100892"</f>
        <v>79614100892</v>
      </c>
    </row>
    <row r="1926" spans="1:1" ht="13" x14ac:dyDescent="0.15">
      <c r="A1926" s="1" t="str">
        <f>"74955029799"</f>
        <v>74955029799</v>
      </c>
    </row>
    <row r="1927" spans="1:1" ht="13" x14ac:dyDescent="0.15">
      <c r="A1927" s="1" t="str">
        <f>"79131669516"</f>
        <v>79131669516</v>
      </c>
    </row>
    <row r="1928" spans="1:1" ht="13" x14ac:dyDescent="0.15">
      <c r="A1928" s="1" t="str">
        <f>"79050902901"</f>
        <v>79050902901</v>
      </c>
    </row>
    <row r="1929" spans="1:1" ht="13" x14ac:dyDescent="0.15">
      <c r="A1929" s="1" t="str">
        <f>"79890810257"</f>
        <v>79890810257</v>
      </c>
    </row>
    <row r="1930" spans="1:1" ht="13" x14ac:dyDescent="0.15">
      <c r="A1930" s="1" t="str">
        <f>"79607811348"</f>
        <v>79607811348</v>
      </c>
    </row>
    <row r="1931" spans="1:1" ht="13" x14ac:dyDescent="0.15">
      <c r="A1931" s="1" t="str">
        <f>"79613246846"</f>
        <v>79613246846</v>
      </c>
    </row>
    <row r="1932" spans="1:1" ht="13" x14ac:dyDescent="0.15">
      <c r="A1932" s="1" t="str">
        <f>"79016474238"</f>
        <v>79016474238</v>
      </c>
    </row>
    <row r="1933" spans="1:1" ht="13" x14ac:dyDescent="0.15">
      <c r="A1933" s="1" t="str">
        <f>"79640055272"</f>
        <v>79640055272</v>
      </c>
    </row>
    <row r="1934" spans="1:1" ht="13" x14ac:dyDescent="0.15">
      <c r="A1934" s="1" t="str">
        <f>"79050915455"</f>
        <v>79050915455</v>
      </c>
    </row>
    <row r="1935" spans="1:1" ht="13" x14ac:dyDescent="0.15">
      <c r="A1935" s="1" t="str">
        <f>"79375916509"</f>
        <v>79375916509</v>
      </c>
    </row>
    <row r="1936" spans="1:1" ht="13" x14ac:dyDescent="0.15">
      <c r="A1936" s="1" t="str">
        <f>"79059990097"</f>
        <v>79059990097</v>
      </c>
    </row>
    <row r="1937" spans="1:1" ht="13" x14ac:dyDescent="0.15">
      <c r="A1937" s="1" t="str">
        <f>"79131672877"</f>
        <v>79131672877</v>
      </c>
    </row>
    <row r="1938" spans="1:1" ht="13" x14ac:dyDescent="0.15">
      <c r="A1938" s="1" t="str">
        <f>"79375962157"</f>
        <v>79375962157</v>
      </c>
    </row>
    <row r="1939" spans="1:1" ht="13" x14ac:dyDescent="0.15">
      <c r="A1939" s="1" t="str">
        <f>"79658296473"</f>
        <v>79658296473</v>
      </c>
    </row>
    <row r="1940" spans="1:1" ht="13" x14ac:dyDescent="0.15">
      <c r="A1940" s="1" t="str">
        <f>"79375914677"</f>
        <v>79375914677</v>
      </c>
    </row>
    <row r="1941" spans="1:1" ht="13" x14ac:dyDescent="0.15">
      <c r="A1941" s="1" t="str">
        <f>"79659078153"</f>
        <v>79659078153</v>
      </c>
    </row>
    <row r="1942" spans="1:1" ht="13" x14ac:dyDescent="0.15">
      <c r="A1942" s="1" t="str">
        <f>"79964299404"</f>
        <v>79964299404</v>
      </c>
    </row>
    <row r="1943" spans="1:1" ht="13" x14ac:dyDescent="0.15">
      <c r="A1943" s="1" t="str">
        <f>"79135045436"</f>
        <v>79135045436</v>
      </c>
    </row>
    <row r="1944" spans="1:1" ht="13" x14ac:dyDescent="0.15">
      <c r="A1944" s="1" t="str">
        <f>"79189089190"</f>
        <v>79189089190</v>
      </c>
    </row>
    <row r="1945" spans="1:1" ht="13" x14ac:dyDescent="0.15">
      <c r="A1945" s="1" t="str">
        <f>"79080339494"</f>
        <v>79080339494</v>
      </c>
    </row>
    <row r="1946" spans="1:1" ht="13" x14ac:dyDescent="0.15">
      <c r="A1946" s="1" t="str">
        <f>"79888759193"</f>
        <v>79888759193</v>
      </c>
    </row>
    <row r="1947" spans="1:1" ht="13" x14ac:dyDescent="0.15">
      <c r="A1947" s="1" t="str">
        <f>"79181003178"</f>
        <v>79181003178</v>
      </c>
    </row>
    <row r="1948" spans="1:1" ht="13" x14ac:dyDescent="0.15">
      <c r="A1948" s="1" t="str">
        <f>"79134903759"</f>
        <v>79134903759</v>
      </c>
    </row>
    <row r="1949" spans="1:1" ht="13" x14ac:dyDescent="0.15">
      <c r="A1949" s="1" t="str">
        <f>"79375920145"</f>
        <v>79375920145</v>
      </c>
    </row>
    <row r="1950" spans="1:1" ht="13" x14ac:dyDescent="0.15">
      <c r="A1950" s="1" t="str">
        <f>"79659154757"</f>
        <v>79659154757</v>
      </c>
    </row>
    <row r="1951" spans="1:1" ht="13" x14ac:dyDescent="0.15">
      <c r="A1951" s="1" t="str">
        <f>"79131636701"</f>
        <v>79131636701</v>
      </c>
    </row>
    <row r="1952" spans="1:1" ht="13" x14ac:dyDescent="0.15">
      <c r="A1952" s="1" t="str">
        <f>"79842840017"</f>
        <v>79842840017</v>
      </c>
    </row>
    <row r="1953" spans="1:1" ht="13" x14ac:dyDescent="0.15">
      <c r="A1953" s="1" t="str">
        <f>"79871633588"</f>
        <v>79871633588</v>
      </c>
    </row>
    <row r="1954" spans="1:1" ht="13" x14ac:dyDescent="0.15">
      <c r="A1954" s="1" t="str">
        <f>"79375918622"</f>
        <v>79375918622</v>
      </c>
    </row>
    <row r="1955" spans="1:1" ht="13" x14ac:dyDescent="0.15">
      <c r="A1955" s="1" t="str">
        <f>"79133970982"</f>
        <v>79133970982</v>
      </c>
    </row>
    <row r="1956" spans="1:1" ht="13" x14ac:dyDescent="0.15">
      <c r="A1956" s="1" t="str">
        <f>"79836349659"</f>
        <v>79836349659</v>
      </c>
    </row>
    <row r="1957" spans="1:1" ht="13" x14ac:dyDescent="0.15">
      <c r="A1957" s="1" t="str">
        <f>"79172953497"</f>
        <v>79172953497</v>
      </c>
    </row>
    <row r="1958" spans="1:1" ht="13" x14ac:dyDescent="0.15">
      <c r="A1958" s="1" t="str">
        <f>"79059987931"</f>
        <v>79059987931</v>
      </c>
    </row>
    <row r="1959" spans="1:1" ht="13" x14ac:dyDescent="0.15">
      <c r="A1959" s="1" t="str">
        <f>"79698000158"</f>
        <v>79698000158</v>
      </c>
    </row>
    <row r="1960" spans="1:1" ht="13" x14ac:dyDescent="0.15">
      <c r="A1960" s="1" t="str">
        <f>"79958934164"</f>
        <v>79958934164</v>
      </c>
    </row>
    <row r="1961" spans="1:1" ht="13" x14ac:dyDescent="0.15">
      <c r="A1961" s="1" t="str">
        <f>"79645499434"</f>
        <v>79645499434</v>
      </c>
    </row>
    <row r="1962" spans="1:1" ht="13" x14ac:dyDescent="0.15">
      <c r="A1962" s="1" t="str">
        <f>"79894691704"</f>
        <v>79894691704</v>
      </c>
    </row>
    <row r="1963" spans="1:1" ht="13" x14ac:dyDescent="0.15">
      <c r="A1963" s="1" t="str">
        <f>"79610640576"</f>
        <v>79610640576</v>
      </c>
    </row>
    <row r="1964" spans="1:1" ht="13" x14ac:dyDescent="0.15">
      <c r="A1964" s="1" t="str">
        <f>"79048914358"</f>
        <v>79048914358</v>
      </c>
    </row>
    <row r="1965" spans="1:1" ht="13" x14ac:dyDescent="0.15">
      <c r="A1965" s="1" t="str">
        <f>"79684999902"</f>
        <v>79684999902</v>
      </c>
    </row>
    <row r="1966" spans="1:1" ht="13" x14ac:dyDescent="0.15">
      <c r="A1966" s="1" t="str">
        <f>"79846600010"</f>
        <v>79846600010</v>
      </c>
    </row>
    <row r="1967" spans="1:1" ht="13" x14ac:dyDescent="0.15">
      <c r="A1967" s="1" t="str">
        <f>"79658294384"</f>
        <v>79658294384</v>
      </c>
    </row>
    <row r="1968" spans="1:1" ht="13" x14ac:dyDescent="0.15">
      <c r="A1968" s="1" t="str">
        <f>"79618382252"</f>
        <v>79618382252</v>
      </c>
    </row>
    <row r="1969" spans="1:1" ht="13" x14ac:dyDescent="0.15">
      <c r="A1969" s="1" t="str">
        <f>"79135011245"</f>
        <v>79135011245</v>
      </c>
    </row>
    <row r="1970" spans="1:1" ht="13" x14ac:dyDescent="0.15">
      <c r="A1970" s="1" t="str">
        <f>"79628133314"</f>
        <v>79628133314</v>
      </c>
    </row>
    <row r="1971" spans="1:1" ht="13" x14ac:dyDescent="0.15">
      <c r="A1971" s="1" t="str">
        <f>"79135308563"</f>
        <v>79135308563</v>
      </c>
    </row>
    <row r="1972" spans="1:1" ht="13" x14ac:dyDescent="0.15">
      <c r="A1972" s="1" t="str">
        <f>"79134915242"</f>
        <v>79134915242</v>
      </c>
    </row>
    <row r="1973" spans="1:1" ht="13" x14ac:dyDescent="0.15">
      <c r="A1973" s="1" t="str">
        <f>"79134956037"</f>
        <v>79134956037</v>
      </c>
    </row>
    <row r="1974" spans="1:1" ht="13" x14ac:dyDescent="0.15">
      <c r="A1974" s="1" t="str">
        <f>"79770326581"</f>
        <v>79770326581</v>
      </c>
    </row>
    <row r="1975" spans="1:1" ht="13" x14ac:dyDescent="0.15">
      <c r="A1975" s="1" t="str">
        <f>"79509681939"</f>
        <v>79509681939</v>
      </c>
    </row>
    <row r="1976" spans="1:1" ht="13" x14ac:dyDescent="0.15">
      <c r="A1976" s="1" t="str">
        <f>"79080310824"</f>
        <v>79080310824</v>
      </c>
    </row>
    <row r="1977" spans="1:1" ht="13" x14ac:dyDescent="0.15">
      <c r="A1977" s="1" t="str">
        <f>"79025507778"</f>
        <v>79025507778</v>
      </c>
    </row>
    <row r="1978" spans="1:1" ht="13" x14ac:dyDescent="0.15">
      <c r="A1978" s="1" t="str">
        <f>"79080307836"</f>
        <v>79080307836</v>
      </c>
    </row>
    <row r="1979" spans="1:1" ht="13" x14ac:dyDescent="0.15">
      <c r="A1979" s="1" t="str">
        <f>"79131662449"</f>
        <v>79131662449</v>
      </c>
    </row>
    <row r="1980" spans="1:1" ht="13" x14ac:dyDescent="0.15">
      <c r="A1980" s="1" t="str">
        <f>"79835042883"</f>
        <v>79835042883</v>
      </c>
    </row>
    <row r="1981" spans="1:1" ht="13" x14ac:dyDescent="0.15">
      <c r="A1981" s="1" t="str">
        <f>"79884530299"</f>
        <v>79884530299</v>
      </c>
    </row>
    <row r="1982" spans="1:1" ht="13" x14ac:dyDescent="0.15">
      <c r="A1982" s="1" t="str">
        <f>"79056792895"</f>
        <v>79056792895</v>
      </c>
    </row>
    <row r="1983" spans="1:1" ht="13" x14ac:dyDescent="0.15">
      <c r="A1983" s="1" t="str">
        <f>"79822451451"</f>
        <v>79822451451</v>
      </c>
    </row>
    <row r="1984" spans="1:1" ht="13" x14ac:dyDescent="0.15">
      <c r="A1984" s="1" t="str">
        <f>"79607802434"</f>
        <v>79607802434</v>
      </c>
    </row>
    <row r="1985" spans="1:1" ht="13" x14ac:dyDescent="0.15">
      <c r="A1985" s="1" t="str">
        <f>"79509671344"</f>
        <v>79509671344</v>
      </c>
    </row>
    <row r="1986" spans="1:1" ht="13" x14ac:dyDescent="0.15">
      <c r="A1986" s="1" t="str">
        <f>"79025506131"</f>
        <v>79025506131</v>
      </c>
    </row>
    <row r="1987" spans="1:1" ht="13" x14ac:dyDescent="0.15">
      <c r="A1987" s="1" t="str">
        <f>"79895788918"</f>
        <v>79895788918</v>
      </c>
    </row>
    <row r="1988" spans="1:1" ht="13" x14ac:dyDescent="0.15">
      <c r="A1988" s="1" t="str">
        <f>"79055292724"</f>
        <v>79055292724</v>
      </c>
    </row>
    <row r="1989" spans="1:1" ht="13" x14ac:dyDescent="0.15">
      <c r="A1989" s="1" t="str">
        <f>"79050926693"</f>
        <v>79050926693</v>
      </c>
    </row>
    <row r="1990" spans="1:1" ht="13" x14ac:dyDescent="0.15">
      <c r="A1990" s="1" t="str">
        <f>"79080316452"</f>
        <v>79080316452</v>
      </c>
    </row>
    <row r="1991" spans="1:1" ht="13" x14ac:dyDescent="0.15">
      <c r="A1991" s="1" t="str">
        <f>"79060542210"</f>
        <v>79060542210</v>
      </c>
    </row>
    <row r="1992" spans="1:1" ht="13" x14ac:dyDescent="0.15">
      <c r="A1992" s="1" t="str">
        <f>"79233431594"</f>
        <v>79233431594</v>
      </c>
    </row>
    <row r="1993" spans="1:1" ht="13" x14ac:dyDescent="0.15">
      <c r="A1993" s="1" t="str">
        <f>"79069002775"</f>
        <v>79069002775</v>
      </c>
    </row>
    <row r="1994" spans="1:1" ht="13" x14ac:dyDescent="0.15">
      <c r="A1994" s="1" t="str">
        <f>"79039891167"</f>
        <v>79039891167</v>
      </c>
    </row>
    <row r="1995" spans="1:1" ht="13" x14ac:dyDescent="0.15">
      <c r="A1995" s="1" t="str">
        <f>"79582559036"</f>
        <v>79582559036</v>
      </c>
    </row>
    <row r="1996" spans="1:1" ht="13" x14ac:dyDescent="0.15">
      <c r="A1996" s="1" t="str">
        <f>"79509673670"</f>
        <v>79509673670</v>
      </c>
    </row>
    <row r="1997" spans="1:1" ht="13" x14ac:dyDescent="0.15">
      <c r="A1997" s="1" t="str">
        <f>"79095335400"</f>
        <v>79095335400</v>
      </c>
    </row>
    <row r="1998" spans="1:1" ht="13" x14ac:dyDescent="0.15">
      <c r="A1998" s="1" t="str">
        <f>"79649084670"</f>
        <v>79649084670</v>
      </c>
    </row>
    <row r="1999" spans="1:1" ht="13" x14ac:dyDescent="0.15">
      <c r="A1999" s="1" t="str">
        <f>"74951301257"</f>
        <v>74951301257</v>
      </c>
    </row>
    <row r="2000" spans="1:1" ht="13" x14ac:dyDescent="0.15">
      <c r="A2000" s="1" t="str">
        <f>"79131300644"</f>
        <v>79131300644</v>
      </c>
    </row>
    <row r="2001" spans="1:1" ht="13" x14ac:dyDescent="0.15">
      <c r="A2001" s="1" t="str">
        <f>"79131627477"</f>
        <v>79131627477</v>
      </c>
    </row>
    <row r="2002" spans="1:1" ht="13" x14ac:dyDescent="0.15">
      <c r="A2002" s="1" t="str">
        <f>"79134977135"</f>
        <v>79134977135</v>
      </c>
    </row>
    <row r="2003" spans="1:1" ht="13" x14ac:dyDescent="0.15">
      <c r="A2003" s="1" t="str">
        <f>"79638767676"</f>
        <v>79638767676</v>
      </c>
    </row>
    <row r="2004" spans="1:1" ht="13" x14ac:dyDescent="0.15">
      <c r="A2004" s="1" t="str">
        <f>"79131640101"</f>
        <v>79131640101</v>
      </c>
    </row>
    <row r="2005" spans="1:1" ht="13" x14ac:dyDescent="0.15">
      <c r="A2005" s="1" t="str">
        <f>"79627454340"</f>
        <v>79627454340</v>
      </c>
    </row>
    <row r="2006" spans="1:1" ht="13" x14ac:dyDescent="0.15">
      <c r="A2006" s="1" t="str">
        <f>"79229101111"</f>
        <v>79229101111</v>
      </c>
    </row>
    <row r="2007" spans="1:1" ht="13" x14ac:dyDescent="0.15">
      <c r="A2007" s="1" t="str">
        <f>"79625353098"</f>
        <v>79625353098</v>
      </c>
    </row>
    <row r="2008" spans="1:1" ht="13" x14ac:dyDescent="0.15">
      <c r="A2008" s="1" t="str">
        <f>"79059700527"</f>
        <v>79059700527</v>
      </c>
    </row>
    <row r="2009" spans="1:1" ht="13" x14ac:dyDescent="0.15">
      <c r="A2009" s="1" t="str">
        <f>"79160563633"</f>
        <v>79160563633</v>
      </c>
    </row>
    <row r="2010" spans="1:1" ht="13" x14ac:dyDescent="0.15">
      <c r="A2010" s="1" t="str">
        <f>"79658294749"</f>
        <v>79658294749</v>
      </c>
    </row>
    <row r="2011" spans="1:1" ht="13" x14ac:dyDescent="0.15">
      <c r="A2011" s="1" t="str">
        <f>"79059770995"</f>
        <v>79059770995</v>
      </c>
    </row>
    <row r="2012" spans="1:1" ht="13" x14ac:dyDescent="0.15">
      <c r="A2012" s="1" t="str">
        <f>"79134947310"</f>
        <v>79134947310</v>
      </c>
    </row>
    <row r="2013" spans="1:1" ht="13" x14ac:dyDescent="0.15">
      <c r="A2013" s="1" t="str">
        <f>"79248667193"</f>
        <v>79248667193</v>
      </c>
    </row>
    <row r="2014" spans="1:1" ht="13" x14ac:dyDescent="0.15">
      <c r="A2014" s="1" t="str">
        <f>"79883660371"</f>
        <v>79883660371</v>
      </c>
    </row>
    <row r="2015" spans="1:1" ht="13" x14ac:dyDescent="0.15">
      <c r="A2015" s="1" t="str">
        <f>"79135054746"</f>
        <v>79135054746</v>
      </c>
    </row>
    <row r="2016" spans="1:1" ht="13" x14ac:dyDescent="0.15">
      <c r="A2016" s="1" t="str">
        <f>"79398218781"</f>
        <v>79398218781</v>
      </c>
    </row>
    <row r="2017" spans="1:1" ht="13" x14ac:dyDescent="0.15">
      <c r="A2017" s="1" t="str">
        <f>"79135596626"</f>
        <v>79135596626</v>
      </c>
    </row>
    <row r="2018" spans="1:1" ht="13" x14ac:dyDescent="0.15">
      <c r="A2018" s="1" t="str">
        <f>"79135016735"</f>
        <v>79135016735</v>
      </c>
    </row>
    <row r="2019" spans="1:1" ht="13" x14ac:dyDescent="0.15">
      <c r="A2019" s="1" t="str">
        <f>"79183510208"</f>
        <v>79183510208</v>
      </c>
    </row>
    <row r="2020" spans="1:1" ht="13" x14ac:dyDescent="0.15">
      <c r="A2020" s="1" t="str">
        <f>"79090927207"</f>
        <v>79090927207</v>
      </c>
    </row>
    <row r="2021" spans="1:1" ht="13" x14ac:dyDescent="0.15">
      <c r="A2021" s="1" t="str">
        <f>"79509676754"</f>
        <v>79509676754</v>
      </c>
    </row>
    <row r="2022" spans="1:1" ht="13" x14ac:dyDescent="0.15">
      <c r="A2022" s="1" t="str">
        <f>"79605553617"</f>
        <v>79605553617</v>
      </c>
    </row>
    <row r="2023" spans="1:1" ht="13" x14ac:dyDescent="0.15">
      <c r="A2023" s="1" t="str">
        <f>"79135006167"</f>
        <v>79135006167</v>
      </c>
    </row>
    <row r="2024" spans="1:1" ht="13" x14ac:dyDescent="0.15">
      <c r="A2024" s="1" t="str">
        <f>"79029789847"</f>
        <v>79029789847</v>
      </c>
    </row>
    <row r="2025" spans="1:1" ht="13" x14ac:dyDescent="0.15">
      <c r="A2025" s="1" t="str">
        <f>"79199366660"</f>
        <v>79199366660</v>
      </c>
    </row>
    <row r="2026" spans="1:1" ht="13" x14ac:dyDescent="0.15">
      <c r="A2026" s="1" t="str">
        <f>"79398219371"</f>
        <v>79398219371</v>
      </c>
    </row>
    <row r="2027" spans="1:1" ht="13" x14ac:dyDescent="0.15">
      <c r="A2027" s="1" t="str">
        <f>"79232037990"</f>
        <v>79232037990</v>
      </c>
    </row>
    <row r="2028" spans="1:1" ht="13" x14ac:dyDescent="0.15">
      <c r="A2028" s="1" t="str">
        <f>"79131709673"</f>
        <v>79131709673</v>
      </c>
    </row>
    <row r="2029" spans="1:1" ht="13" x14ac:dyDescent="0.15">
      <c r="A2029" s="1" t="str">
        <f>"79131676864"</f>
        <v>79131676864</v>
      </c>
    </row>
    <row r="2030" spans="1:1" ht="13" x14ac:dyDescent="0.15">
      <c r="A2030" s="1" t="str">
        <f>"79667674595"</f>
        <v>79667674595</v>
      </c>
    </row>
    <row r="2031" spans="1:1" ht="13" x14ac:dyDescent="0.15">
      <c r="A2031" s="1" t="str">
        <f>"79050904219"</f>
        <v>79050904219</v>
      </c>
    </row>
    <row r="2032" spans="1:1" ht="13" x14ac:dyDescent="0.15">
      <c r="A2032" s="1" t="str">
        <f>"79039291051"</f>
        <v>79039291051</v>
      </c>
    </row>
    <row r="2033" spans="1:1" ht="13" x14ac:dyDescent="0.15">
      <c r="A2033" s="1" t="str">
        <f>"79080341786"</f>
        <v>79080341786</v>
      </c>
    </row>
    <row r="2034" spans="1:1" ht="13" x14ac:dyDescent="0.15">
      <c r="A2034" s="1" t="str">
        <f>"79770341001"</f>
        <v>79770341001</v>
      </c>
    </row>
    <row r="2035" spans="1:1" ht="13" x14ac:dyDescent="0.15">
      <c r="A2035" s="1" t="str">
        <f>"79616655543"</f>
        <v>79616655543</v>
      </c>
    </row>
    <row r="2036" spans="1:1" ht="13" x14ac:dyDescent="0.15">
      <c r="A2036" s="1" t="str">
        <f>"79950745234"</f>
        <v>79950745234</v>
      </c>
    </row>
    <row r="2037" spans="1:1" ht="13" x14ac:dyDescent="0.15">
      <c r="A2037" s="1" t="str">
        <f>"79658294727"</f>
        <v>79658294727</v>
      </c>
    </row>
    <row r="2038" spans="1:1" ht="13" x14ac:dyDescent="0.15">
      <c r="A2038" s="1" t="str">
        <f>"79247100732"</f>
        <v>79247100732</v>
      </c>
    </row>
    <row r="2039" spans="1:1" ht="13" x14ac:dyDescent="0.15">
      <c r="A2039" s="1" t="str">
        <f>"79131622495"</f>
        <v>79131622495</v>
      </c>
    </row>
    <row r="2040" spans="1:1" ht="13" x14ac:dyDescent="0.15">
      <c r="A2040" s="1" t="str">
        <f>"79607794772"</f>
        <v>79607794772</v>
      </c>
    </row>
    <row r="2041" spans="1:1" ht="13" x14ac:dyDescent="0.15">
      <c r="A2041" s="1" t="str">
        <f>"79097985386"</f>
        <v>79097985386</v>
      </c>
    </row>
    <row r="2042" spans="1:1" ht="13" x14ac:dyDescent="0.15">
      <c r="A2042" s="1" t="str">
        <f>"79874777613"</f>
        <v>79874777613</v>
      </c>
    </row>
    <row r="2043" spans="1:1" ht="13" x14ac:dyDescent="0.15">
      <c r="A2043" s="1" t="str">
        <f>"79059989500"</f>
        <v>79059989500</v>
      </c>
    </row>
    <row r="2044" spans="1:1" ht="13" x14ac:dyDescent="0.15">
      <c r="A2044" s="1" t="str">
        <f>"79890384004"</f>
        <v>79890384004</v>
      </c>
    </row>
    <row r="2045" spans="1:1" ht="13" x14ac:dyDescent="0.15">
      <c r="A2045" s="1" t="str">
        <f>"79509688626"</f>
        <v>79509688626</v>
      </c>
    </row>
    <row r="2046" spans="1:1" ht="13" x14ac:dyDescent="0.15">
      <c r="A2046" s="1" t="str">
        <f>"79050930403"</f>
        <v>79050930403</v>
      </c>
    </row>
    <row r="2047" spans="1:1" ht="13" x14ac:dyDescent="0.15">
      <c r="A2047" s="1" t="str">
        <f>"79131610043"</f>
        <v>79131610043</v>
      </c>
    </row>
    <row r="2048" spans="1:1" ht="13" x14ac:dyDescent="0.15">
      <c r="A2048" s="1" t="str">
        <f>"79134977780"</f>
        <v>79134977780</v>
      </c>
    </row>
    <row r="2049" spans="1:1" ht="13" x14ac:dyDescent="0.15">
      <c r="A2049" s="1" t="str">
        <f>"79770340129"</f>
        <v>79770340129</v>
      </c>
    </row>
    <row r="2050" spans="1:1" ht="13" x14ac:dyDescent="0.15">
      <c r="A2050" s="1" t="str">
        <f>"79958930333"</f>
        <v>79958930333</v>
      </c>
    </row>
    <row r="2051" spans="1:1" ht="13" x14ac:dyDescent="0.15">
      <c r="A2051" s="1" t="str">
        <f>"79135055256"</f>
        <v>79135055256</v>
      </c>
    </row>
    <row r="2052" spans="1:1" ht="13" x14ac:dyDescent="0.15">
      <c r="A2052" s="1" t="str">
        <f>"79538883931"</f>
        <v>79538883931</v>
      </c>
    </row>
    <row r="2053" spans="1:1" ht="13" x14ac:dyDescent="0.15">
      <c r="A2053" s="1" t="str">
        <f>"79783400024"</f>
        <v>79783400024</v>
      </c>
    </row>
    <row r="2054" spans="1:1" ht="13" x14ac:dyDescent="0.15">
      <c r="A2054" s="1" t="str">
        <f>"79822639567"</f>
        <v>79822639567</v>
      </c>
    </row>
    <row r="2055" spans="1:1" ht="13" x14ac:dyDescent="0.15">
      <c r="A2055" s="1" t="str">
        <f>"79059555572"</f>
        <v>79059555572</v>
      </c>
    </row>
    <row r="2056" spans="1:1" ht="13" x14ac:dyDescent="0.15">
      <c r="A2056" s="1" t="str">
        <f>"79059777300"</f>
        <v>79059777300</v>
      </c>
    </row>
    <row r="2057" spans="1:1" ht="13" x14ac:dyDescent="0.15">
      <c r="A2057" s="1" t="str">
        <f>"79131637871"</f>
        <v>79131637871</v>
      </c>
    </row>
    <row r="2058" spans="1:1" ht="13" x14ac:dyDescent="0.15">
      <c r="A2058" s="1" t="str">
        <f>"79134999653"</f>
        <v>79134999653</v>
      </c>
    </row>
    <row r="2059" spans="1:1" ht="13" x14ac:dyDescent="0.15">
      <c r="A2059" s="1" t="str">
        <f>"79059987818"</f>
        <v>79059987818</v>
      </c>
    </row>
    <row r="2060" spans="1:1" ht="13" x14ac:dyDescent="0.15">
      <c r="A2060" s="1" t="str">
        <f>"79654824700"</f>
        <v>79654824700</v>
      </c>
    </row>
    <row r="2061" spans="1:1" ht="13" x14ac:dyDescent="0.15">
      <c r="A2061" s="1" t="str">
        <f>"79131675633"</f>
        <v>79131675633</v>
      </c>
    </row>
    <row r="2062" spans="1:1" ht="13" x14ac:dyDescent="0.15">
      <c r="A2062" s="1" t="str">
        <f>"79914155497"</f>
        <v>79914155497</v>
      </c>
    </row>
    <row r="2063" spans="1:1" ht="13" x14ac:dyDescent="0.15">
      <c r="A2063" s="1" t="str">
        <f>"79678957731"</f>
        <v>79678957731</v>
      </c>
    </row>
    <row r="2064" spans="1:1" ht="13" x14ac:dyDescent="0.15">
      <c r="A2064" s="1" t="str">
        <f>"79197119172"</f>
        <v>79197119172</v>
      </c>
    </row>
    <row r="2065" spans="1:1" ht="13" x14ac:dyDescent="0.15">
      <c r="A2065" s="1" t="str">
        <f>"79131630555"</f>
        <v>79131630555</v>
      </c>
    </row>
    <row r="2066" spans="1:1" ht="13" x14ac:dyDescent="0.15">
      <c r="A2066" s="1" t="str">
        <f>"79080137708"</f>
        <v>79080137708</v>
      </c>
    </row>
    <row r="2067" spans="1:1" ht="13" x14ac:dyDescent="0.15">
      <c r="A2067" s="1" t="str">
        <f>"79637305150"</f>
        <v>79637305150</v>
      </c>
    </row>
    <row r="2068" spans="1:1" ht="13" x14ac:dyDescent="0.15">
      <c r="A2068" s="1" t="str">
        <f>"79059774500"</f>
        <v>79059774500</v>
      </c>
    </row>
    <row r="2069" spans="1:1" ht="13" x14ac:dyDescent="0.15">
      <c r="A2069" s="1" t="str">
        <f>"79230166146"</f>
        <v>79230166146</v>
      </c>
    </row>
    <row r="2070" spans="1:1" ht="13" x14ac:dyDescent="0.15">
      <c r="A2070" s="1" t="str">
        <f>"79258881758"</f>
        <v>79258881758</v>
      </c>
    </row>
    <row r="2071" spans="1:1" ht="13" x14ac:dyDescent="0.15">
      <c r="A2071" s="1" t="str">
        <f>"79039892666"</f>
        <v>79039892666</v>
      </c>
    </row>
    <row r="2072" spans="1:1" ht="13" x14ac:dyDescent="0.15">
      <c r="A2072" s="1" t="str">
        <f>"79039185585"</f>
        <v>79039185585</v>
      </c>
    </row>
    <row r="2073" spans="1:1" ht="13" x14ac:dyDescent="0.15">
      <c r="A2073" s="1" t="str">
        <f>"79832835133"</f>
        <v>79832835133</v>
      </c>
    </row>
    <row r="2074" spans="1:1" ht="13" x14ac:dyDescent="0.15">
      <c r="A2074" s="1" t="str">
        <f>"79048994465"</f>
        <v>79048994465</v>
      </c>
    </row>
    <row r="2075" spans="1:1" ht="13" x14ac:dyDescent="0.15">
      <c r="A2075" s="1" t="str">
        <f>"79048992459"</f>
        <v>79048992459</v>
      </c>
    </row>
    <row r="2076" spans="1:1" ht="13" x14ac:dyDescent="0.15">
      <c r="A2076" s="1" t="str">
        <f>"79135312971"</f>
        <v>79135312971</v>
      </c>
    </row>
    <row r="2077" spans="1:1" ht="13" x14ac:dyDescent="0.15">
      <c r="A2077" s="1" t="str">
        <f>"79039295551"</f>
        <v>79039295551</v>
      </c>
    </row>
    <row r="2078" spans="1:1" ht="13" x14ac:dyDescent="0.15">
      <c r="A2078" s="1" t="str">
        <f>"79616108844"</f>
        <v>79616108844</v>
      </c>
    </row>
    <row r="2079" spans="1:1" ht="13" x14ac:dyDescent="0.15">
      <c r="A2079" s="1" t="str">
        <f>"79135010262"</f>
        <v>79135010262</v>
      </c>
    </row>
    <row r="2080" spans="1:1" ht="13" x14ac:dyDescent="0.15">
      <c r="A2080" s="1" t="str">
        <f>"79254947631"</f>
        <v>79254947631</v>
      </c>
    </row>
    <row r="2081" spans="1:1" ht="13" x14ac:dyDescent="0.15">
      <c r="A2081" s="1" t="str">
        <f>"79649084637"</f>
        <v>79649084637</v>
      </c>
    </row>
    <row r="2082" spans="1:1" ht="13" x14ac:dyDescent="0.15">
      <c r="A2082" s="1" t="str">
        <f>"79295132593"</f>
        <v>79295132593</v>
      </c>
    </row>
    <row r="2083" spans="1:1" ht="13" x14ac:dyDescent="0.15">
      <c r="A2083" s="1" t="str">
        <f>"79673080491"</f>
        <v>79673080491</v>
      </c>
    </row>
    <row r="2084" spans="1:1" ht="13" x14ac:dyDescent="0.15">
      <c r="A2084" s="1" t="str">
        <f>"79673148704"</f>
        <v>79673148704</v>
      </c>
    </row>
    <row r="2085" spans="1:1" ht="13" x14ac:dyDescent="0.15">
      <c r="A2085" s="1" t="str">
        <f>"79131663814"</f>
        <v>79131663814</v>
      </c>
    </row>
    <row r="2086" spans="1:1" ht="13" x14ac:dyDescent="0.15">
      <c r="A2086" s="1" t="str">
        <f>"79025521026"</f>
        <v>79025521026</v>
      </c>
    </row>
    <row r="2087" spans="1:1" ht="13" x14ac:dyDescent="0.15">
      <c r="A2087" s="1" t="str">
        <f>"79605439673"</f>
        <v>79605439673</v>
      </c>
    </row>
    <row r="2088" spans="1:1" ht="13" x14ac:dyDescent="0.15">
      <c r="A2088" s="1" t="str">
        <f>"79016219913"</f>
        <v>79016219913</v>
      </c>
    </row>
    <row r="2089" spans="1:1" ht="13" x14ac:dyDescent="0.15">
      <c r="A2089" s="1" t="str">
        <f>"79059798011"</f>
        <v>79059798011</v>
      </c>
    </row>
    <row r="2090" spans="1:1" ht="13" x14ac:dyDescent="0.15">
      <c r="A2090" s="1" t="str">
        <f>"79236570607"</f>
        <v>79236570607</v>
      </c>
    </row>
    <row r="2091" spans="1:1" ht="13" x14ac:dyDescent="0.15">
      <c r="A2091" s="1" t="str">
        <f>"79135258089"</f>
        <v>79135258089</v>
      </c>
    </row>
    <row r="2092" spans="1:1" ht="13" x14ac:dyDescent="0.15">
      <c r="A2092" s="1" t="str">
        <f>"79029443703"</f>
        <v>79029443703</v>
      </c>
    </row>
    <row r="2093" spans="1:1" ht="13" x14ac:dyDescent="0.15">
      <c r="A2093" s="1" t="str">
        <f>"79135021278"</f>
        <v>79135021278</v>
      </c>
    </row>
    <row r="2094" spans="1:1" ht="13" x14ac:dyDescent="0.15">
      <c r="A2094" s="1" t="str">
        <f>"79614812558"</f>
        <v>79614812558</v>
      </c>
    </row>
    <row r="2095" spans="1:1" ht="13" x14ac:dyDescent="0.15">
      <c r="A2095" s="1" t="str">
        <f>"79050919844"</f>
        <v>79050919844</v>
      </c>
    </row>
    <row r="2096" spans="1:1" ht="13" x14ac:dyDescent="0.15">
      <c r="A2096" s="1" t="str">
        <f>"79188005602"</f>
        <v>79188005602</v>
      </c>
    </row>
    <row r="2097" spans="1:1" ht="13" x14ac:dyDescent="0.15">
      <c r="A2097" s="1" t="str">
        <f>"79615493982"</f>
        <v>79615493982</v>
      </c>
    </row>
    <row r="2098" spans="1:1" ht="13" x14ac:dyDescent="0.15">
      <c r="A2098" s="1" t="str">
        <f>"79029480202"</f>
        <v>79029480202</v>
      </c>
    </row>
    <row r="2099" spans="1:1" ht="13" x14ac:dyDescent="0.15">
      <c r="A2099" s="1" t="str">
        <f>"79582708016"</f>
        <v>79582708016</v>
      </c>
    </row>
    <row r="2100" spans="1:1" ht="13" x14ac:dyDescent="0.15">
      <c r="A2100" s="1" t="str">
        <f>"79029441482"</f>
        <v>79029441482</v>
      </c>
    </row>
    <row r="2101" spans="1:1" ht="13" x14ac:dyDescent="0.15">
      <c r="A2101" s="1" t="str">
        <f>"79688886241"</f>
        <v>79688886241</v>
      </c>
    </row>
    <row r="2102" spans="1:1" ht="13" x14ac:dyDescent="0.15">
      <c r="A2102" s="1" t="str">
        <f>"79193195088"</f>
        <v>79193195088</v>
      </c>
    </row>
    <row r="2103" spans="1:1" ht="13" x14ac:dyDescent="0.15">
      <c r="A2103" s="1" t="str">
        <f>"79131682796"</f>
        <v>79131682796</v>
      </c>
    </row>
    <row r="2104" spans="1:1" ht="13" x14ac:dyDescent="0.15">
      <c r="A2104" s="1" t="str">
        <f>"79134921312"</f>
        <v>79134921312</v>
      </c>
    </row>
    <row r="2105" spans="1:1" ht="13" x14ac:dyDescent="0.15">
      <c r="A2105" s="1" t="str">
        <f>"79994475002"</f>
        <v>79994475002</v>
      </c>
    </row>
    <row r="2106" spans="1:1" ht="13" x14ac:dyDescent="0.15">
      <c r="A2106" s="1" t="str">
        <f>"79068765050"</f>
        <v>79068765050</v>
      </c>
    </row>
    <row r="2107" spans="1:1" ht="13" x14ac:dyDescent="0.15">
      <c r="A2107" s="1" t="str">
        <f>"79059776505"</f>
        <v>79059776505</v>
      </c>
    </row>
    <row r="2108" spans="1:1" ht="13" x14ac:dyDescent="0.15">
      <c r="A2108" s="1" t="str">
        <f>"79913990453"</f>
        <v>79913990453</v>
      </c>
    </row>
    <row r="2109" spans="1:1" ht="13" x14ac:dyDescent="0.15">
      <c r="A2109" s="1" t="str">
        <f>"79069023786"</f>
        <v>79069023786</v>
      </c>
    </row>
    <row r="2110" spans="1:1" ht="13" x14ac:dyDescent="0.15">
      <c r="A2110" s="1" t="str">
        <f>"79131609562"</f>
        <v>79131609562</v>
      </c>
    </row>
    <row r="2111" spans="1:1" ht="13" x14ac:dyDescent="0.15">
      <c r="A2111" s="1" t="str">
        <f>"79059641897"</f>
        <v>79059641897</v>
      </c>
    </row>
    <row r="2112" spans="1:1" ht="13" x14ac:dyDescent="0.15">
      <c r="A2112" s="1" t="str">
        <f>"79871098381"</f>
        <v>79871098381</v>
      </c>
    </row>
    <row r="2113" spans="1:1" ht="13" x14ac:dyDescent="0.15">
      <c r="A2113" s="1" t="str">
        <f>"79511627176"</f>
        <v>79511627176</v>
      </c>
    </row>
    <row r="2114" spans="1:1" ht="13" x14ac:dyDescent="0.15">
      <c r="A2114" s="1" t="str">
        <f>"79135068474"</f>
        <v>79135068474</v>
      </c>
    </row>
    <row r="2115" spans="1:1" ht="13" x14ac:dyDescent="0.15">
      <c r="A2115" s="1" t="str">
        <f>"79950798335"</f>
        <v>79950798335</v>
      </c>
    </row>
    <row r="2116" spans="1:1" ht="13" x14ac:dyDescent="0.15">
      <c r="A2116" s="1" t="str">
        <f>"79605553584"</f>
        <v>79605553584</v>
      </c>
    </row>
    <row r="2117" spans="1:1" ht="13" x14ac:dyDescent="0.15">
      <c r="A2117" s="1" t="str">
        <f>"79134908971"</f>
        <v>79134908971</v>
      </c>
    </row>
    <row r="2118" spans="1:1" ht="13" x14ac:dyDescent="0.15">
      <c r="A2118" s="1" t="str">
        <f>"79120523742"</f>
        <v>79120523742</v>
      </c>
    </row>
    <row r="2119" spans="1:1" ht="13" x14ac:dyDescent="0.15">
      <c r="A2119" s="1" t="str">
        <f>"79131641640"</f>
        <v>79131641640</v>
      </c>
    </row>
    <row r="2120" spans="1:1" ht="13" x14ac:dyDescent="0.15">
      <c r="A2120" s="1" t="str">
        <f>"79522710104"</f>
        <v>79522710104</v>
      </c>
    </row>
    <row r="2121" spans="1:1" ht="13" x14ac:dyDescent="0.15">
      <c r="A2121" s="1" t="str">
        <f>"79059996013"</f>
        <v>79059996013</v>
      </c>
    </row>
    <row r="2122" spans="1:1" ht="13" x14ac:dyDescent="0.15">
      <c r="A2122" s="1" t="str">
        <f>"79135301937"</f>
        <v>79135301937</v>
      </c>
    </row>
    <row r="2123" spans="1:1" ht="13" x14ac:dyDescent="0.15">
      <c r="A2123" s="1" t="str">
        <f>"79602737585"</f>
        <v>79602737585</v>
      </c>
    </row>
    <row r="2124" spans="1:1" ht="13" x14ac:dyDescent="0.15">
      <c r="A2124" s="1" t="str">
        <f>"79016212585"</f>
        <v>79016212585</v>
      </c>
    </row>
    <row r="2125" spans="1:1" ht="13" x14ac:dyDescent="0.15">
      <c r="A2125" s="1" t="str">
        <f>"79135300067"</f>
        <v>79135300067</v>
      </c>
    </row>
    <row r="2126" spans="1:1" ht="13" x14ac:dyDescent="0.15">
      <c r="A2126" s="1" t="str">
        <f>"79135250031"</f>
        <v>79135250031</v>
      </c>
    </row>
    <row r="2127" spans="1:1" ht="13" x14ac:dyDescent="0.15">
      <c r="A2127" s="1" t="str">
        <f>"79139348631"</f>
        <v>79139348631</v>
      </c>
    </row>
    <row r="2128" spans="1:1" ht="13" x14ac:dyDescent="0.15">
      <c r="A2128" s="1" t="str">
        <f>"79234850181"</f>
        <v>79234850181</v>
      </c>
    </row>
    <row r="2129" spans="1:1" ht="13" x14ac:dyDescent="0.15">
      <c r="A2129" s="1" t="str">
        <f>"79612650163"</f>
        <v>79612650163</v>
      </c>
    </row>
    <row r="2130" spans="1:1" ht="13" x14ac:dyDescent="0.15">
      <c r="A2130" s="1" t="str">
        <f>"79233695268"</f>
        <v>79233695268</v>
      </c>
    </row>
    <row r="2131" spans="1:1" ht="13" x14ac:dyDescent="0.15">
      <c r="A2131" s="1" t="str">
        <f>"79234113836"</f>
        <v>79234113836</v>
      </c>
    </row>
    <row r="2132" spans="1:1" ht="13" x14ac:dyDescent="0.15">
      <c r="A2132" s="1" t="str">
        <f>"79385199535"</f>
        <v>79385199535</v>
      </c>
    </row>
    <row r="2133" spans="1:1" ht="13" x14ac:dyDescent="0.15">
      <c r="A2133" s="1" t="str">
        <f>"79109834396"</f>
        <v>79109834396</v>
      </c>
    </row>
    <row r="2134" spans="1:1" ht="13" x14ac:dyDescent="0.15">
      <c r="A2134" s="1" t="str">
        <f>"79183013131"</f>
        <v>79183013131</v>
      </c>
    </row>
    <row r="2135" spans="1:1" ht="13" x14ac:dyDescent="0.15">
      <c r="A2135" s="1" t="str">
        <f>"79134938680"</f>
        <v>79134938680</v>
      </c>
    </row>
    <row r="2136" spans="1:1" ht="13" x14ac:dyDescent="0.15">
      <c r="A2136" s="1" t="str">
        <f>"79196535066"</f>
        <v>79196535066</v>
      </c>
    </row>
    <row r="2137" spans="1:1" ht="13" x14ac:dyDescent="0.15">
      <c r="A2137" s="1" t="str">
        <f>"79059983838"</f>
        <v>79059983838</v>
      </c>
    </row>
    <row r="2138" spans="1:1" ht="13" x14ac:dyDescent="0.15">
      <c r="A2138" s="1" t="str">
        <f>"79080307966"</f>
        <v>79080307966</v>
      </c>
    </row>
    <row r="2139" spans="1:1" ht="13" x14ac:dyDescent="0.15">
      <c r="A2139" s="1" t="str">
        <f>"79059666577"</f>
        <v>79059666577</v>
      </c>
    </row>
    <row r="2140" spans="1:1" ht="13" x14ac:dyDescent="0.15">
      <c r="A2140" s="1" t="str">
        <f>"79232027963"</f>
        <v>79232027963</v>
      </c>
    </row>
    <row r="2141" spans="1:1" ht="13" x14ac:dyDescent="0.15">
      <c r="A2141" s="1" t="str">
        <f>"79629805845"</f>
        <v>79629805845</v>
      </c>
    </row>
    <row r="2142" spans="1:1" ht="13" x14ac:dyDescent="0.15">
      <c r="A2142" s="1" t="str">
        <f>"79135317560"</f>
        <v>79135317560</v>
      </c>
    </row>
    <row r="2143" spans="1:1" ht="13" x14ac:dyDescent="0.15">
      <c r="A2143" s="1" t="str">
        <f>"79667360871"</f>
        <v>79667360871</v>
      </c>
    </row>
    <row r="2144" spans="1:1" ht="13" x14ac:dyDescent="0.15">
      <c r="A2144" s="1" t="str">
        <f>"79039621447"</f>
        <v>79039621447</v>
      </c>
    </row>
    <row r="2145" spans="1:1" ht="13" x14ac:dyDescent="0.15">
      <c r="A2145" s="1" t="str">
        <f>"79135307905"</f>
        <v>79135307905</v>
      </c>
    </row>
    <row r="2146" spans="1:1" ht="13" x14ac:dyDescent="0.15">
      <c r="A2146" s="1" t="str">
        <f>"79878875818"</f>
        <v>79878875818</v>
      </c>
    </row>
    <row r="2147" spans="1:1" ht="13" x14ac:dyDescent="0.15">
      <c r="A2147" s="1" t="str">
        <f>"79050937471"</f>
        <v>79050937471</v>
      </c>
    </row>
    <row r="2148" spans="1:1" ht="13" x14ac:dyDescent="0.15">
      <c r="A2148" s="1" t="str">
        <f>"79134980286"</f>
        <v>79134980286</v>
      </c>
    </row>
    <row r="2149" spans="1:1" ht="13" x14ac:dyDescent="0.15">
      <c r="A2149" s="1" t="str">
        <f>"79029663295"</f>
        <v>79029663295</v>
      </c>
    </row>
    <row r="2150" spans="1:1" ht="13" x14ac:dyDescent="0.15">
      <c r="A2150" s="1" t="str">
        <f>"79613695286"</f>
        <v>79613695286</v>
      </c>
    </row>
    <row r="2151" spans="1:1" ht="13" x14ac:dyDescent="0.15">
      <c r="A2151" s="1" t="str">
        <f>"79808892904"</f>
        <v>79808892904</v>
      </c>
    </row>
    <row r="2152" spans="1:1" ht="13" x14ac:dyDescent="0.15">
      <c r="A2152" s="1" t="str">
        <f>"79095244308"</f>
        <v>79095244308</v>
      </c>
    </row>
    <row r="2153" spans="1:1" ht="13" x14ac:dyDescent="0.15">
      <c r="A2153" s="1" t="str">
        <f>"79061732676"</f>
        <v>79061732676</v>
      </c>
    </row>
    <row r="2154" spans="1:1" ht="13" x14ac:dyDescent="0.15">
      <c r="A2154" s="1" t="str">
        <f>"79917947880"</f>
        <v>79917947880</v>
      </c>
    </row>
    <row r="2155" spans="1:1" ht="13" x14ac:dyDescent="0.15">
      <c r="A2155" s="1" t="str">
        <f>"79173849006"</f>
        <v>79173849006</v>
      </c>
    </row>
    <row r="2156" spans="1:1" ht="13" x14ac:dyDescent="0.15">
      <c r="A2156" s="1" t="str">
        <f>"79024524597"</f>
        <v>79024524597</v>
      </c>
    </row>
    <row r="2157" spans="1:1" ht="13" x14ac:dyDescent="0.15">
      <c r="A2157" s="1" t="str">
        <f>"79131658670"</f>
        <v>79131658670</v>
      </c>
    </row>
    <row r="2158" spans="1:1" ht="13" x14ac:dyDescent="0.15">
      <c r="A2158" s="1" t="str">
        <f>"79135015948"</f>
        <v>79135015948</v>
      </c>
    </row>
    <row r="2159" spans="1:1" ht="13" x14ac:dyDescent="0.15">
      <c r="A2159" s="1" t="str">
        <f>"79644058903"</f>
        <v>79644058903</v>
      </c>
    </row>
    <row r="2160" spans="1:1" ht="13" x14ac:dyDescent="0.15">
      <c r="A2160" s="1" t="str">
        <f>"79069023292"</f>
        <v>79069023292</v>
      </c>
    </row>
    <row r="2161" spans="1:1" ht="13" x14ac:dyDescent="0.15">
      <c r="A2161" s="1" t="str">
        <f>"79962929300"</f>
        <v>79962929300</v>
      </c>
    </row>
    <row r="2162" spans="1:1" ht="13" x14ac:dyDescent="0.15">
      <c r="A2162" s="1" t="str">
        <f>"79069032377"</f>
        <v>79069032377</v>
      </c>
    </row>
    <row r="2163" spans="1:1" ht="13" x14ac:dyDescent="0.15">
      <c r="A2163" s="1" t="str">
        <f>"79135089885"</f>
        <v>79135089885</v>
      </c>
    </row>
    <row r="2164" spans="1:1" ht="13" x14ac:dyDescent="0.15">
      <c r="A2164" s="1" t="str">
        <f>"79131673606"</f>
        <v>79131673606</v>
      </c>
    </row>
    <row r="2165" spans="1:1" ht="13" x14ac:dyDescent="0.15">
      <c r="A2165" s="1" t="str">
        <f>"79050912511"</f>
        <v>79050912511</v>
      </c>
    </row>
    <row r="2166" spans="1:1" ht="13" x14ac:dyDescent="0.15">
      <c r="A2166" s="1" t="str">
        <f>"79059991119"</f>
        <v>79059991119</v>
      </c>
    </row>
    <row r="2167" spans="1:1" ht="13" x14ac:dyDescent="0.15">
      <c r="A2167" s="1" t="str">
        <f>"79809996665"</f>
        <v>79809996665</v>
      </c>
    </row>
    <row r="2168" spans="1:1" ht="13" x14ac:dyDescent="0.15">
      <c r="A2168" s="1" t="str">
        <f>"79688887737"</f>
        <v>79688887737</v>
      </c>
    </row>
    <row r="2169" spans="1:1" ht="13" x14ac:dyDescent="0.15">
      <c r="A2169" s="1" t="str">
        <f>"79876247298"</f>
        <v>79876247298</v>
      </c>
    </row>
    <row r="2170" spans="1:1" ht="13" x14ac:dyDescent="0.15">
      <c r="A2170" s="1" t="str">
        <f>"79504291690"</f>
        <v>79504291690</v>
      </c>
    </row>
    <row r="2171" spans="1:1" ht="13" x14ac:dyDescent="0.15">
      <c r="A2171" s="1" t="str">
        <f>"79031251269"</f>
        <v>79031251269</v>
      </c>
    </row>
    <row r="2172" spans="1:1" ht="13" x14ac:dyDescent="0.15">
      <c r="A2172" s="1" t="str">
        <f>"79131625252"</f>
        <v>79131625252</v>
      </c>
    </row>
    <row r="2173" spans="1:1" ht="13" x14ac:dyDescent="0.15">
      <c r="A2173" s="1" t="str">
        <f>"79333238085"</f>
        <v>79333238085</v>
      </c>
    </row>
    <row r="2174" spans="1:1" ht="13" x14ac:dyDescent="0.15">
      <c r="A2174" s="1" t="str">
        <f>"79130340491"</f>
        <v>79130340491</v>
      </c>
    </row>
    <row r="2175" spans="1:1" ht="13" x14ac:dyDescent="0.15">
      <c r="A2175" s="1" t="str">
        <f>"79677254165"</f>
        <v>79677254165</v>
      </c>
    </row>
    <row r="2176" spans="1:1" ht="13" x14ac:dyDescent="0.15">
      <c r="A2176" s="1" t="str">
        <f>"79696766166"</f>
        <v>79696766166</v>
      </c>
    </row>
    <row r="2177" spans="1:1" ht="13" x14ac:dyDescent="0.15">
      <c r="A2177" s="1" t="str">
        <f>"79034406667"</f>
        <v>79034406667</v>
      </c>
    </row>
    <row r="2178" spans="1:1" ht="13" x14ac:dyDescent="0.15">
      <c r="A2178" s="1" t="str">
        <f>"79630358962"</f>
        <v>79630358962</v>
      </c>
    </row>
    <row r="2179" spans="1:1" ht="13" x14ac:dyDescent="0.15">
      <c r="A2179" s="1" t="str">
        <f>"79059987978"</f>
        <v>79059987978</v>
      </c>
    </row>
    <row r="2180" spans="1:1" ht="13" x14ac:dyDescent="0.15">
      <c r="A2180" s="1" t="str">
        <f>"79131686007"</f>
        <v>79131686007</v>
      </c>
    </row>
    <row r="2181" spans="1:1" ht="13" x14ac:dyDescent="0.15">
      <c r="A2181" s="1" t="str">
        <f>"79183037702"</f>
        <v>79183037702</v>
      </c>
    </row>
    <row r="2182" spans="1:1" ht="13" x14ac:dyDescent="0.15">
      <c r="A2182" s="1" t="str">
        <f>"79135310508"</f>
        <v>79135310508</v>
      </c>
    </row>
    <row r="2183" spans="1:1" ht="13" x14ac:dyDescent="0.15">
      <c r="A2183" s="1" t="str">
        <f>"79509675604"</f>
        <v>79509675604</v>
      </c>
    </row>
    <row r="2184" spans="1:1" ht="13" x14ac:dyDescent="0.15">
      <c r="A2184" s="1" t="str">
        <f>"79134925059"</f>
        <v>79134925059</v>
      </c>
    </row>
    <row r="2185" spans="1:1" ht="13" x14ac:dyDescent="0.15">
      <c r="A2185" s="1" t="str">
        <f>"79151555275"</f>
        <v>79151555275</v>
      </c>
    </row>
    <row r="2186" spans="1:1" ht="13" x14ac:dyDescent="0.15">
      <c r="A2186" s="1" t="str">
        <f>"79059774222"</f>
        <v>79059774222</v>
      </c>
    </row>
    <row r="2187" spans="1:1" ht="13" x14ac:dyDescent="0.15">
      <c r="A2187" s="1" t="str">
        <f>"79012492139"</f>
        <v>79012492139</v>
      </c>
    </row>
    <row r="2188" spans="1:1" ht="13" x14ac:dyDescent="0.15">
      <c r="A2188" s="1" t="str">
        <f>"79039637498"</f>
        <v>79039637498</v>
      </c>
    </row>
    <row r="2189" spans="1:1" ht="13" x14ac:dyDescent="0.15">
      <c r="A2189" s="1" t="str">
        <f>"79039623519"</f>
        <v>79039623519</v>
      </c>
    </row>
    <row r="2190" spans="1:1" ht="13" x14ac:dyDescent="0.15">
      <c r="A2190" s="1" t="str">
        <f>"79080314837"</f>
        <v>79080314837</v>
      </c>
    </row>
    <row r="2191" spans="1:1" ht="13" x14ac:dyDescent="0.15">
      <c r="A2191" s="1" t="str">
        <f>"79135037383"</f>
        <v>79135037383</v>
      </c>
    </row>
    <row r="2192" spans="1:1" ht="13" x14ac:dyDescent="0.15">
      <c r="A2192" s="1" t="str">
        <f>"79135064239"</f>
        <v>79135064239</v>
      </c>
    </row>
    <row r="2193" spans="1:1" ht="13" x14ac:dyDescent="0.15">
      <c r="A2193" s="1" t="str">
        <f>"79135306616"</f>
        <v>79135306616</v>
      </c>
    </row>
    <row r="2194" spans="1:1" ht="13" x14ac:dyDescent="0.15">
      <c r="A2194" s="1" t="str">
        <f>"79160214354"</f>
        <v>79160214354</v>
      </c>
    </row>
    <row r="2195" spans="1:1" ht="13" x14ac:dyDescent="0.15">
      <c r="A2195" s="1" t="str">
        <f>"79155100173"</f>
        <v>79155100173</v>
      </c>
    </row>
    <row r="2196" spans="1:1" ht="13" x14ac:dyDescent="0.15">
      <c r="A2196" s="1" t="str">
        <f>"79135608923"</f>
        <v>79135608923</v>
      </c>
    </row>
    <row r="2197" spans="1:1" ht="13" x14ac:dyDescent="0.15">
      <c r="A2197" s="1" t="str">
        <f>"79950774950"</f>
        <v>79950774950</v>
      </c>
    </row>
    <row r="2198" spans="1:1" ht="13" x14ac:dyDescent="0.15">
      <c r="A2198" s="1" t="str">
        <f>"79039899668"</f>
        <v>79039899668</v>
      </c>
    </row>
    <row r="2199" spans="1:1" ht="13" x14ac:dyDescent="0.15">
      <c r="A2199" s="1" t="str">
        <f>"79144354960"</f>
        <v>79144354960</v>
      </c>
    </row>
    <row r="2200" spans="1:1" ht="13" x14ac:dyDescent="0.15">
      <c r="A2200" s="1" t="str">
        <f>"79146808240"</f>
        <v>79146808240</v>
      </c>
    </row>
    <row r="2201" spans="1:1" ht="13" x14ac:dyDescent="0.15">
      <c r="A2201" s="1" t="str">
        <f>"79035413093"</f>
        <v>79035413093</v>
      </c>
    </row>
    <row r="2202" spans="1:1" ht="13" x14ac:dyDescent="0.15">
      <c r="A2202" s="1" t="str">
        <f>"79626953410"</f>
        <v>79626953410</v>
      </c>
    </row>
    <row r="2203" spans="1:1" ht="13" x14ac:dyDescent="0.15">
      <c r="A2203" s="1" t="str">
        <f>"79374722719"</f>
        <v>79374722719</v>
      </c>
    </row>
    <row r="2204" spans="1:1" ht="13" x14ac:dyDescent="0.15">
      <c r="A2204" s="1" t="str">
        <f>"79848881103"</f>
        <v>79848881103</v>
      </c>
    </row>
    <row r="2205" spans="1:1" ht="13" x14ac:dyDescent="0.15">
      <c r="A2205" s="1" t="str">
        <f>"79263678923"</f>
        <v>79263678923</v>
      </c>
    </row>
    <row r="2206" spans="1:1" ht="13" x14ac:dyDescent="0.15">
      <c r="A2206" s="1" t="str">
        <f>"79191371256"</f>
        <v>79191371256</v>
      </c>
    </row>
    <row r="2207" spans="1:1" ht="13" x14ac:dyDescent="0.15">
      <c r="A2207" s="1" t="str">
        <f>"79055164896"</f>
        <v>79055164896</v>
      </c>
    </row>
    <row r="2208" spans="1:1" ht="13" x14ac:dyDescent="0.15">
      <c r="A2208" s="1" t="str">
        <f>"79055164893"</f>
        <v>79055164893</v>
      </c>
    </row>
    <row r="2209" spans="1:1" ht="13" x14ac:dyDescent="0.15">
      <c r="A2209" s="1" t="str">
        <f>"79588850539"</f>
        <v>79588850539</v>
      </c>
    </row>
    <row r="2210" spans="1:1" ht="13" x14ac:dyDescent="0.15">
      <c r="A2210" s="1" t="str">
        <f>"79343339777"</f>
        <v>79343339777</v>
      </c>
    </row>
    <row r="2211" spans="1:1" ht="13" x14ac:dyDescent="0.15">
      <c r="A2211" s="1" t="str">
        <f>"79638884018"</f>
        <v>79638884018</v>
      </c>
    </row>
    <row r="2212" spans="1:1" ht="13" x14ac:dyDescent="0.15">
      <c r="A2212" s="1" t="str">
        <f>"79135008281"</f>
        <v>79135008281</v>
      </c>
    </row>
    <row r="2213" spans="1:1" ht="13" x14ac:dyDescent="0.15">
      <c r="A2213" s="1" t="str">
        <f>"79888338998"</f>
        <v>79888338998</v>
      </c>
    </row>
    <row r="2214" spans="1:1" ht="13" x14ac:dyDescent="0.15">
      <c r="A2214" s="1" t="str">
        <f>"79080316890"</f>
        <v>79080316890</v>
      </c>
    </row>
    <row r="2215" spans="1:1" ht="13" x14ac:dyDescent="0.15">
      <c r="A2215" s="1" t="str">
        <f>"79674044747"</f>
        <v>79674044747</v>
      </c>
    </row>
    <row r="2216" spans="1:1" ht="13" x14ac:dyDescent="0.15">
      <c r="A2216" s="1" t="str">
        <f>"79131648898"</f>
        <v>79131648898</v>
      </c>
    </row>
    <row r="2217" spans="1:1" ht="13" x14ac:dyDescent="0.15">
      <c r="A2217" s="1" t="str">
        <f>"73919865615"</f>
        <v>73919865615</v>
      </c>
    </row>
    <row r="2218" spans="1:1" ht="13" x14ac:dyDescent="0.15">
      <c r="A2218" s="1" t="str">
        <f>"79649401050"</f>
        <v>79649401050</v>
      </c>
    </row>
    <row r="2219" spans="1:1" ht="13" x14ac:dyDescent="0.15">
      <c r="A2219" s="1" t="str">
        <f>"79135080209"</f>
        <v>79135080209</v>
      </c>
    </row>
    <row r="2220" spans="1:1" ht="13" x14ac:dyDescent="0.15">
      <c r="A2220" s="1" t="str">
        <f>"79878632577"</f>
        <v>79878632577</v>
      </c>
    </row>
    <row r="2221" spans="1:1" ht="13" x14ac:dyDescent="0.15">
      <c r="A2221" s="1" t="str">
        <f>"79629385555"</f>
        <v>79629385555</v>
      </c>
    </row>
    <row r="2222" spans="1:1" ht="13" x14ac:dyDescent="0.15">
      <c r="A2222" s="1" t="str">
        <f>"79134971721"</f>
        <v>79134971721</v>
      </c>
    </row>
    <row r="2223" spans="1:1" ht="13" x14ac:dyDescent="0.15">
      <c r="A2223" s="1" t="str">
        <f>"79039233427"</f>
        <v>79039233427</v>
      </c>
    </row>
    <row r="2224" spans="1:1" ht="13" x14ac:dyDescent="0.15">
      <c r="A2224" s="1" t="str">
        <f>"79135267540"</f>
        <v>79135267540</v>
      </c>
    </row>
    <row r="2225" spans="1:1" ht="13" x14ac:dyDescent="0.15">
      <c r="A2225" s="1" t="str">
        <f>"79203511115"</f>
        <v>79203511115</v>
      </c>
    </row>
    <row r="2226" spans="1:1" ht="13" x14ac:dyDescent="0.15">
      <c r="A2226" s="1" t="str">
        <f>"79059798881"</f>
        <v>79059798881</v>
      </c>
    </row>
    <row r="2227" spans="1:1" ht="13" x14ac:dyDescent="0.15">
      <c r="A2227" s="1" t="str">
        <f>"79080309022"</f>
        <v>79080309022</v>
      </c>
    </row>
    <row r="2228" spans="1:1" ht="13" x14ac:dyDescent="0.15">
      <c r="A2228" s="1" t="str">
        <f>"79994002629"</f>
        <v>79994002629</v>
      </c>
    </row>
    <row r="2229" spans="1:1" ht="13" x14ac:dyDescent="0.15">
      <c r="A2229" s="1" t="str">
        <f>"79897657371"</f>
        <v>79897657371</v>
      </c>
    </row>
    <row r="2230" spans="1:1" ht="13" x14ac:dyDescent="0.15">
      <c r="A2230" s="1" t="str">
        <f>"79620827945"</f>
        <v>79620827945</v>
      </c>
    </row>
    <row r="2231" spans="1:1" ht="13" x14ac:dyDescent="0.15">
      <c r="A2231" s="1" t="str">
        <f>"79059777713"</f>
        <v>79059777713</v>
      </c>
    </row>
    <row r="2232" spans="1:1" ht="13" x14ac:dyDescent="0.15">
      <c r="A2232" s="1" t="str">
        <f>"79951240101"</f>
        <v>79951240101</v>
      </c>
    </row>
    <row r="2233" spans="1:1" ht="13" x14ac:dyDescent="0.15">
      <c r="A2233" s="1" t="str">
        <f>"79509675713"</f>
        <v>79509675713</v>
      </c>
    </row>
    <row r="2234" spans="1:1" ht="13" x14ac:dyDescent="0.15">
      <c r="A2234" s="1" t="str">
        <f>"79850005169"</f>
        <v>79850005169</v>
      </c>
    </row>
    <row r="2235" spans="1:1" ht="13" x14ac:dyDescent="0.15">
      <c r="A2235" s="1" t="str">
        <f>"79080308048"</f>
        <v>79080308048</v>
      </c>
    </row>
    <row r="2236" spans="1:1" ht="13" x14ac:dyDescent="0.15">
      <c r="A2236" s="1" t="str">
        <f>"79131664122"</f>
        <v>79131664122</v>
      </c>
    </row>
    <row r="2237" spans="1:1" ht="13" x14ac:dyDescent="0.15">
      <c r="A2237" s="1" t="str">
        <f>"79615390809"</f>
        <v>79615390809</v>
      </c>
    </row>
    <row r="2238" spans="1:1" ht="13" x14ac:dyDescent="0.15">
      <c r="A2238" s="1" t="str">
        <f>"79682226792"</f>
        <v>79682226792</v>
      </c>
    </row>
    <row r="2239" spans="1:1" ht="13" x14ac:dyDescent="0.15">
      <c r="A2239" s="1" t="str">
        <f>"79649084588"</f>
        <v>79649084588</v>
      </c>
    </row>
    <row r="2240" spans="1:1" ht="13" x14ac:dyDescent="0.15">
      <c r="A2240" s="1" t="str">
        <f>"79045697501"</f>
        <v>79045697501</v>
      </c>
    </row>
    <row r="2241" spans="1:1" ht="13" x14ac:dyDescent="0.15">
      <c r="A2241" s="1" t="str">
        <f>"79055164845"</f>
        <v>79055164845</v>
      </c>
    </row>
    <row r="2242" spans="1:1" ht="13" x14ac:dyDescent="0.15">
      <c r="A2242" s="1" t="str">
        <f>"79055164833"</f>
        <v>79055164833</v>
      </c>
    </row>
    <row r="2243" spans="1:1" ht="13" x14ac:dyDescent="0.15">
      <c r="A2243" s="1" t="str">
        <f>"79045362736"</f>
        <v>79045362736</v>
      </c>
    </row>
    <row r="2244" spans="1:1" ht="13" x14ac:dyDescent="0.15">
      <c r="A2244" s="1" t="str">
        <f>"79196180700"</f>
        <v>79196180700</v>
      </c>
    </row>
    <row r="2245" spans="1:1" ht="13" x14ac:dyDescent="0.15">
      <c r="A2245" s="1" t="str">
        <f>"79951700904"</f>
        <v>79951700904</v>
      </c>
    </row>
    <row r="2246" spans="1:1" ht="13" x14ac:dyDescent="0.15">
      <c r="A2246" s="1" t="str">
        <f>"79132591105"</f>
        <v>79132591105</v>
      </c>
    </row>
    <row r="2247" spans="1:1" ht="13" x14ac:dyDescent="0.15">
      <c r="A2247" s="1" t="str">
        <f>"79134557264"</f>
        <v>79134557264</v>
      </c>
    </row>
    <row r="2248" spans="1:1" ht="13" x14ac:dyDescent="0.15">
      <c r="A2248" s="1" t="str">
        <f>"79509873999"</f>
        <v>79509873999</v>
      </c>
    </row>
    <row r="2249" spans="1:1" ht="13" x14ac:dyDescent="0.15">
      <c r="A2249" s="1" t="str">
        <f>"79050934919"</f>
        <v>79050934919</v>
      </c>
    </row>
    <row r="2250" spans="1:1" ht="13" x14ac:dyDescent="0.15">
      <c r="A2250" s="1" t="str">
        <f>"79585132953"</f>
        <v>79585132953</v>
      </c>
    </row>
    <row r="2251" spans="1:1" ht="13" x14ac:dyDescent="0.15">
      <c r="A2251" s="1" t="str">
        <f>"79135263390"</f>
        <v>79135263390</v>
      </c>
    </row>
    <row r="2252" spans="1:1" ht="13" x14ac:dyDescent="0.15">
      <c r="A2252" s="1" t="str">
        <f>"79293226386"</f>
        <v>79293226386</v>
      </c>
    </row>
    <row r="2253" spans="1:1" ht="13" x14ac:dyDescent="0.15">
      <c r="A2253" s="1" t="str">
        <f>"79029491444"</f>
        <v>79029491444</v>
      </c>
    </row>
    <row r="2254" spans="1:1" ht="13" x14ac:dyDescent="0.15">
      <c r="A2254" s="1" t="str">
        <f>"79134573991"</f>
        <v>79134573991</v>
      </c>
    </row>
    <row r="2255" spans="1:1" ht="13" x14ac:dyDescent="0.15">
      <c r="A2255" s="1" t="str">
        <f>"79069011095"</f>
        <v>79069011095</v>
      </c>
    </row>
    <row r="2256" spans="1:1" ht="13" x14ac:dyDescent="0.15">
      <c r="A2256" s="1" t="str">
        <f>"79141274070"</f>
        <v>79141274070</v>
      </c>
    </row>
    <row r="2257" spans="1:1" ht="13" x14ac:dyDescent="0.15">
      <c r="A2257" s="1" t="str">
        <f>"79050915181"</f>
        <v>79050915181</v>
      </c>
    </row>
    <row r="2258" spans="1:1" ht="13" x14ac:dyDescent="0.15">
      <c r="A2258" s="1" t="str">
        <f>"79232032353"</f>
        <v>79232032353</v>
      </c>
    </row>
    <row r="2259" spans="1:1" ht="13" x14ac:dyDescent="0.15">
      <c r="A2259" s="1" t="str">
        <f>"79134942699"</f>
        <v>79134942699</v>
      </c>
    </row>
    <row r="2260" spans="1:1" ht="13" x14ac:dyDescent="0.15">
      <c r="A2260" s="1" t="str">
        <f>"79899309872"</f>
        <v>79899309872</v>
      </c>
    </row>
    <row r="2261" spans="1:1" ht="13" x14ac:dyDescent="0.15">
      <c r="A2261" s="1" t="str">
        <f>"79280707209"</f>
        <v>79280707209</v>
      </c>
    </row>
    <row r="2262" spans="1:1" ht="13" x14ac:dyDescent="0.15">
      <c r="A2262" s="1" t="str">
        <f>"79770347021"</f>
        <v>79770347021</v>
      </c>
    </row>
    <row r="2263" spans="1:1" ht="13" x14ac:dyDescent="0.15">
      <c r="A2263" s="1" t="str">
        <f>"79016479406"</f>
        <v>79016479406</v>
      </c>
    </row>
    <row r="2264" spans="1:1" ht="13" x14ac:dyDescent="0.15">
      <c r="A2264" s="1" t="str">
        <f>"79131606121"</f>
        <v>79131606121</v>
      </c>
    </row>
    <row r="2265" spans="1:1" ht="13" x14ac:dyDescent="0.15">
      <c r="A2265" s="1" t="str">
        <f>"79965104583"</f>
        <v>79965104583</v>
      </c>
    </row>
    <row r="2266" spans="1:1" ht="13" x14ac:dyDescent="0.15">
      <c r="A2266" s="1" t="str">
        <f>"79832825159"</f>
        <v>79832825159</v>
      </c>
    </row>
    <row r="2267" spans="1:1" ht="13" x14ac:dyDescent="0.15">
      <c r="A2267" s="1" t="str">
        <f>"79135262991"</f>
        <v>79135262991</v>
      </c>
    </row>
    <row r="2268" spans="1:1" ht="13" x14ac:dyDescent="0.15">
      <c r="A2268" s="1" t="str">
        <f>"79134972689"</f>
        <v>79134972689</v>
      </c>
    </row>
    <row r="2269" spans="1:1" ht="13" x14ac:dyDescent="0.15">
      <c r="A2269" s="1" t="str">
        <f>"79135581948"</f>
        <v>79135581948</v>
      </c>
    </row>
    <row r="2270" spans="1:1" ht="13" x14ac:dyDescent="0.15">
      <c r="A2270" s="1" t="str">
        <f>"79136317672"</f>
        <v>79136317672</v>
      </c>
    </row>
    <row r="2271" spans="1:1" ht="13" x14ac:dyDescent="0.15">
      <c r="A2271" s="1" t="str">
        <f>"79134976746"</f>
        <v>79134976746</v>
      </c>
    </row>
    <row r="2272" spans="1:1" ht="13" x14ac:dyDescent="0.15">
      <c r="A2272" s="1" t="str">
        <f>"79821029487"</f>
        <v>79821029487</v>
      </c>
    </row>
    <row r="2273" spans="1:1" ht="13" x14ac:dyDescent="0.15">
      <c r="A2273" s="1" t="str">
        <f>"79123755995"</f>
        <v>79123755995</v>
      </c>
    </row>
    <row r="2274" spans="1:1" ht="13" x14ac:dyDescent="0.15">
      <c r="A2274" s="1" t="str">
        <f>"79134615787"</f>
        <v>79134615787</v>
      </c>
    </row>
    <row r="2275" spans="1:1" ht="13" x14ac:dyDescent="0.15">
      <c r="A2275" s="1" t="str">
        <f>"79059786638"</f>
        <v>79059786638</v>
      </c>
    </row>
    <row r="2276" spans="1:1" ht="13" x14ac:dyDescent="0.15">
      <c r="A2276" s="1" t="str">
        <f>"79050925539"</f>
        <v>79050925539</v>
      </c>
    </row>
    <row r="2277" spans="1:1" ht="13" x14ac:dyDescent="0.15">
      <c r="A2277" s="1" t="str">
        <f>"79964274028"</f>
        <v>79964274028</v>
      </c>
    </row>
    <row r="2278" spans="1:1" ht="13" x14ac:dyDescent="0.15">
      <c r="A2278" s="1" t="str">
        <f>"79016226621"</f>
        <v>79016226621</v>
      </c>
    </row>
    <row r="2279" spans="1:1" ht="13" x14ac:dyDescent="0.15">
      <c r="A2279" s="1" t="str">
        <f>"79510131827"</f>
        <v>79510131827</v>
      </c>
    </row>
    <row r="2280" spans="1:1" ht="13" x14ac:dyDescent="0.15">
      <c r="A2280" s="1" t="str">
        <f>"79510131766"</f>
        <v>79510131766</v>
      </c>
    </row>
    <row r="2281" spans="1:1" ht="13" x14ac:dyDescent="0.15">
      <c r="A2281" s="1" t="str">
        <f>"79621862774"</f>
        <v>79621862774</v>
      </c>
    </row>
    <row r="2282" spans="1:1" ht="13" x14ac:dyDescent="0.15">
      <c r="A2282" s="1" t="str">
        <f>"79057399430"</f>
        <v>79057399430</v>
      </c>
    </row>
    <row r="2283" spans="1:1" ht="13" x14ac:dyDescent="0.15">
      <c r="A2283" s="1" t="str">
        <f>"79621862773"</f>
        <v>79621862773</v>
      </c>
    </row>
    <row r="2284" spans="1:1" ht="13" x14ac:dyDescent="0.15">
      <c r="A2284" s="1" t="str">
        <f>"79025521055"</f>
        <v>79025521055</v>
      </c>
    </row>
    <row r="2285" spans="1:1" ht="13" x14ac:dyDescent="0.15">
      <c r="A2285" s="1" t="str">
        <f>"79092788438"</f>
        <v>79092788438</v>
      </c>
    </row>
    <row r="2286" spans="1:1" ht="13" x14ac:dyDescent="0.15">
      <c r="A2286" s="1" t="str">
        <f>"79135080460"</f>
        <v>79135080460</v>
      </c>
    </row>
    <row r="2287" spans="1:1" ht="13" x14ac:dyDescent="0.15">
      <c r="A2287" s="1" t="str">
        <f>"79964013653"</f>
        <v>79964013653</v>
      </c>
    </row>
    <row r="2288" spans="1:1" ht="13" x14ac:dyDescent="0.15">
      <c r="A2288" s="1" t="str">
        <f>"79194984435"</f>
        <v>79194984435</v>
      </c>
    </row>
    <row r="2289" spans="1:1" ht="13" x14ac:dyDescent="0.15">
      <c r="A2289" s="1" t="str">
        <f>"79037942861"</f>
        <v>79037942861</v>
      </c>
    </row>
    <row r="2290" spans="1:1" ht="13" x14ac:dyDescent="0.15">
      <c r="A2290" s="1" t="str">
        <f>"79194278993"</f>
        <v>79194278993</v>
      </c>
    </row>
    <row r="2291" spans="1:1" ht="13" x14ac:dyDescent="0.15">
      <c r="A2291" s="1" t="str">
        <f>"79135253646"</f>
        <v>79135253646</v>
      </c>
    </row>
    <row r="2292" spans="1:1" ht="13" x14ac:dyDescent="0.15">
      <c r="A2292" s="1" t="str">
        <f>"79135009242"</f>
        <v>79135009242</v>
      </c>
    </row>
    <row r="2293" spans="1:1" ht="13" x14ac:dyDescent="0.15">
      <c r="A2293" s="1" t="str">
        <f>"79602776178"</f>
        <v>79602776178</v>
      </c>
    </row>
    <row r="2294" spans="1:1" ht="13" x14ac:dyDescent="0.15">
      <c r="A2294" s="1" t="str">
        <f>"79996560785"</f>
        <v>79996560785</v>
      </c>
    </row>
    <row r="2295" spans="1:1" ht="13" x14ac:dyDescent="0.15">
      <c r="A2295" s="1" t="str">
        <f>"79169193377"</f>
        <v>79169193377</v>
      </c>
    </row>
    <row r="2296" spans="1:1" ht="13" x14ac:dyDescent="0.15">
      <c r="A2296" s="1" t="str">
        <f>"79385390553"</f>
        <v>79385390553</v>
      </c>
    </row>
    <row r="2297" spans="1:1" ht="13" x14ac:dyDescent="0.15">
      <c r="A2297" s="1" t="str">
        <f>"79613056040"</f>
        <v>79613056040</v>
      </c>
    </row>
    <row r="2298" spans="1:1" ht="13" x14ac:dyDescent="0.15">
      <c r="A2298" s="1" t="str">
        <f>"79232011744"</f>
        <v>79232011744</v>
      </c>
    </row>
    <row r="2299" spans="1:1" ht="13" x14ac:dyDescent="0.15">
      <c r="A2299" s="1" t="str">
        <f>"79069033705"</f>
        <v>79069033705</v>
      </c>
    </row>
    <row r="2300" spans="1:1" ht="13" x14ac:dyDescent="0.15">
      <c r="A2300" s="1" t="str">
        <f>"79836129989"</f>
        <v>79836129989</v>
      </c>
    </row>
    <row r="2301" spans="1:1" ht="13" x14ac:dyDescent="0.15">
      <c r="A2301" s="1" t="str">
        <f>"79509682877"</f>
        <v>79509682877</v>
      </c>
    </row>
    <row r="2302" spans="1:1" ht="13" x14ac:dyDescent="0.15">
      <c r="A2302" s="1" t="str">
        <f>"79833744720"</f>
        <v>79833744720</v>
      </c>
    </row>
    <row r="2303" spans="1:1" ht="13" x14ac:dyDescent="0.15">
      <c r="A2303" s="1" t="str">
        <f>"79141741034"</f>
        <v>79141741034</v>
      </c>
    </row>
    <row r="2304" spans="1:1" ht="13" x14ac:dyDescent="0.15">
      <c r="A2304" s="1" t="str">
        <f>"79884276000"</f>
        <v>79884276000</v>
      </c>
    </row>
    <row r="2305" spans="1:1" ht="13" x14ac:dyDescent="0.15">
      <c r="A2305" s="1" t="str">
        <f>"79134908545"</f>
        <v>79134908545</v>
      </c>
    </row>
    <row r="2306" spans="1:1" ht="13" x14ac:dyDescent="0.15">
      <c r="A2306" s="1" t="str">
        <f>"79652666654"</f>
        <v>79652666654</v>
      </c>
    </row>
    <row r="2307" spans="1:1" ht="13" x14ac:dyDescent="0.15">
      <c r="A2307" s="1" t="str">
        <f>"79131602743"</f>
        <v>79131602743</v>
      </c>
    </row>
    <row r="2308" spans="1:1" ht="13" x14ac:dyDescent="0.15">
      <c r="A2308" s="1" t="str">
        <f>"79064440884"</f>
        <v>79064440884</v>
      </c>
    </row>
    <row r="2309" spans="1:1" ht="13" x14ac:dyDescent="0.15">
      <c r="A2309" s="1" t="str">
        <f>"79950755172"</f>
        <v>79950755172</v>
      </c>
    </row>
    <row r="2310" spans="1:1" ht="13" x14ac:dyDescent="0.15">
      <c r="A2310" s="1" t="str">
        <f>"79060233097"</f>
        <v>79060233097</v>
      </c>
    </row>
    <row r="2311" spans="1:1" ht="13" x14ac:dyDescent="0.15">
      <c r="A2311" s="1" t="str">
        <f>"79048902482"</f>
        <v>79048902482</v>
      </c>
    </row>
    <row r="2312" spans="1:1" ht="13" x14ac:dyDescent="0.15">
      <c r="A2312" s="1" t="str">
        <f>"79050708811"</f>
        <v>79050708811</v>
      </c>
    </row>
    <row r="2313" spans="1:1" ht="13" x14ac:dyDescent="0.15">
      <c r="A2313" s="1" t="str">
        <f>"79131663217"</f>
        <v>79131663217</v>
      </c>
    </row>
    <row r="2314" spans="1:1" ht="13" x14ac:dyDescent="0.15">
      <c r="A2314" s="1" t="str">
        <f>"79134982413"</f>
        <v>79134982413</v>
      </c>
    </row>
    <row r="2315" spans="1:1" ht="13" x14ac:dyDescent="0.15">
      <c r="A2315" s="1" t="str">
        <f>"79184038856"</f>
        <v>79184038856</v>
      </c>
    </row>
    <row r="2316" spans="1:1" ht="13" x14ac:dyDescent="0.15">
      <c r="A2316" s="1" t="str">
        <f>"79082063604"</f>
        <v>79082063604</v>
      </c>
    </row>
    <row r="2317" spans="1:1" ht="13" x14ac:dyDescent="0.15">
      <c r="A2317" s="1" t="str">
        <f>"79300006460"</f>
        <v>79300006460</v>
      </c>
    </row>
    <row r="2318" spans="1:1" ht="13" x14ac:dyDescent="0.15">
      <c r="A2318" s="1" t="str">
        <f>"79233478729"</f>
        <v>79233478729</v>
      </c>
    </row>
    <row r="2319" spans="1:1" ht="13" x14ac:dyDescent="0.15">
      <c r="A2319" s="1" t="str">
        <f>"79623619111"</f>
        <v>79623619111</v>
      </c>
    </row>
    <row r="2320" spans="1:1" ht="13" x14ac:dyDescent="0.15">
      <c r="A2320" s="1" t="str">
        <f>"79057742913"</f>
        <v>79057742913</v>
      </c>
    </row>
    <row r="2321" spans="1:1" ht="13" x14ac:dyDescent="0.15">
      <c r="A2321" s="1" t="str">
        <f>"79039289160"</f>
        <v>79039289160</v>
      </c>
    </row>
    <row r="2322" spans="1:1" ht="13" x14ac:dyDescent="0.15">
      <c r="A2322" s="1" t="str">
        <f>"79133790035"</f>
        <v>79133790035</v>
      </c>
    </row>
    <row r="2323" spans="1:1" ht="13" x14ac:dyDescent="0.15">
      <c r="A2323" s="1" t="str">
        <f>"79194268071"</f>
        <v>79194268071</v>
      </c>
    </row>
    <row r="2324" spans="1:1" ht="13" x14ac:dyDescent="0.15">
      <c r="A2324" s="1" t="str">
        <f>"79627406777"</f>
        <v>79627406777</v>
      </c>
    </row>
    <row r="2325" spans="1:1" ht="13" x14ac:dyDescent="0.15">
      <c r="A2325" s="1" t="str">
        <f>"74737166546"</f>
        <v>74737166546</v>
      </c>
    </row>
    <row r="2326" spans="1:1" ht="13" x14ac:dyDescent="0.15">
      <c r="A2326" s="1" t="str">
        <f>"79134996084"</f>
        <v>79134996084</v>
      </c>
    </row>
    <row r="2327" spans="1:1" ht="13" x14ac:dyDescent="0.15">
      <c r="A2327" s="1" t="str">
        <f>"79131631664"</f>
        <v>79131631664</v>
      </c>
    </row>
    <row r="2328" spans="1:1" ht="13" x14ac:dyDescent="0.15">
      <c r="A2328" s="1" t="str">
        <f>"79135040009"</f>
        <v>79135040009</v>
      </c>
    </row>
    <row r="2329" spans="1:1" ht="13" x14ac:dyDescent="0.15">
      <c r="A2329" s="1" t="str">
        <f>"79048444378"</f>
        <v>79048444378</v>
      </c>
    </row>
    <row r="2330" spans="1:1" ht="13" x14ac:dyDescent="0.15">
      <c r="A2330" s="1" t="str">
        <f>"79954400151"</f>
        <v>79954400151</v>
      </c>
    </row>
    <row r="2331" spans="1:1" ht="13" x14ac:dyDescent="0.15">
      <c r="A2331" s="1" t="str">
        <f>"79029448392"</f>
        <v>79029448392</v>
      </c>
    </row>
    <row r="2332" spans="1:1" ht="13" x14ac:dyDescent="0.15">
      <c r="A2332" s="1" t="str">
        <f>"79682225780"</f>
        <v>79682225780</v>
      </c>
    </row>
    <row r="2333" spans="1:1" ht="13" x14ac:dyDescent="0.15">
      <c r="A2333" s="1" t="str">
        <f>"79069022650"</f>
        <v>79069022650</v>
      </c>
    </row>
    <row r="2334" spans="1:1" ht="13" x14ac:dyDescent="0.15">
      <c r="A2334" s="1" t="str">
        <f>"79080325255"</f>
        <v>79080325255</v>
      </c>
    </row>
    <row r="2335" spans="1:1" ht="13" x14ac:dyDescent="0.15">
      <c r="A2335" s="1" t="str">
        <f>"79305551333"</f>
        <v>79305551333</v>
      </c>
    </row>
    <row r="2336" spans="1:1" ht="13" x14ac:dyDescent="0.15">
      <c r="A2336" s="1" t="str">
        <f>"79080347615"</f>
        <v>79080347615</v>
      </c>
    </row>
    <row r="2337" spans="1:1" ht="13" x14ac:dyDescent="0.15">
      <c r="A2337" s="1" t="str">
        <f>"79061823512"</f>
        <v>79061823512</v>
      </c>
    </row>
    <row r="2338" spans="1:1" ht="13" x14ac:dyDescent="0.15">
      <c r="A2338" s="1" t="str">
        <f>"79059278218"</f>
        <v>79059278218</v>
      </c>
    </row>
    <row r="2339" spans="1:1" ht="13" x14ac:dyDescent="0.15">
      <c r="A2339" s="1" t="str">
        <f>"79647778895"</f>
        <v>79647778895</v>
      </c>
    </row>
    <row r="2340" spans="1:1" ht="13" x14ac:dyDescent="0.15">
      <c r="A2340" s="1" t="str">
        <f>"79844440015"</f>
        <v>79844440015</v>
      </c>
    </row>
    <row r="2341" spans="1:1" ht="13" x14ac:dyDescent="0.15">
      <c r="A2341" s="1" t="str">
        <f>"79877194044"</f>
        <v>79877194044</v>
      </c>
    </row>
    <row r="2342" spans="1:1" ht="13" x14ac:dyDescent="0.15">
      <c r="A2342" s="1" t="str">
        <f>"79050926283"</f>
        <v>79050926283</v>
      </c>
    </row>
    <row r="2343" spans="1:1" ht="13" x14ac:dyDescent="0.15">
      <c r="A2343" s="1" t="str">
        <f>"79381477552"</f>
        <v>79381477552</v>
      </c>
    </row>
    <row r="2344" spans="1:1" ht="13" x14ac:dyDescent="0.15">
      <c r="A2344" s="1" t="str">
        <f>"79339990910"</f>
        <v>79339990910</v>
      </c>
    </row>
    <row r="2345" spans="1:1" ht="13" x14ac:dyDescent="0.15">
      <c r="A2345" s="1" t="str">
        <f>"79286663839"</f>
        <v>79286663839</v>
      </c>
    </row>
    <row r="2346" spans="1:1" ht="13" x14ac:dyDescent="0.15">
      <c r="A2346" s="1" t="str">
        <f>"79170222377"</f>
        <v>79170222377</v>
      </c>
    </row>
    <row r="2347" spans="1:1" ht="13" x14ac:dyDescent="0.15">
      <c r="A2347" s="1" t="str">
        <f>"79135010527"</f>
        <v>79135010527</v>
      </c>
    </row>
    <row r="2348" spans="1:1" ht="13" x14ac:dyDescent="0.15">
      <c r="A2348" s="1" t="str">
        <f>"79134921890"</f>
        <v>79134921890</v>
      </c>
    </row>
    <row r="2349" spans="1:1" ht="13" x14ac:dyDescent="0.15">
      <c r="A2349" s="1" t="str">
        <f>"79264911098"</f>
        <v>79264911098</v>
      </c>
    </row>
    <row r="2350" spans="1:1" ht="13" x14ac:dyDescent="0.15">
      <c r="A2350" s="1" t="str">
        <f>"79261227043"</f>
        <v>79261227043</v>
      </c>
    </row>
    <row r="2351" spans="1:1" ht="13" x14ac:dyDescent="0.15">
      <c r="A2351" s="1" t="str">
        <f>"79114505391"</f>
        <v>79114505391</v>
      </c>
    </row>
    <row r="2352" spans="1:1" ht="13" x14ac:dyDescent="0.15">
      <c r="A2352" s="1" t="str">
        <f>"79135001997"</f>
        <v>79135001997</v>
      </c>
    </row>
    <row r="2353" spans="1:1" ht="13" x14ac:dyDescent="0.15">
      <c r="A2353" s="1" t="str">
        <f>"79398643373"</f>
        <v>79398643373</v>
      </c>
    </row>
    <row r="2354" spans="1:1" ht="13" x14ac:dyDescent="0.15">
      <c r="A2354" s="1" t="str">
        <f>"79081704805"</f>
        <v>79081704805</v>
      </c>
    </row>
    <row r="2355" spans="1:1" ht="13" x14ac:dyDescent="0.15">
      <c r="A2355" s="1" t="str">
        <f>"79995889293"</f>
        <v>79995889293</v>
      </c>
    </row>
    <row r="2356" spans="1:1" ht="13" x14ac:dyDescent="0.15">
      <c r="A2356" s="1" t="str">
        <f>"79025513750"</f>
        <v>79025513750</v>
      </c>
    </row>
    <row r="2357" spans="1:1" ht="13" x14ac:dyDescent="0.15">
      <c r="A2357" s="1" t="str">
        <f>"79135051969"</f>
        <v>79135051969</v>
      </c>
    </row>
    <row r="2358" spans="1:1" ht="13" x14ac:dyDescent="0.15">
      <c r="A2358" s="1" t="str">
        <f>"79131662844"</f>
        <v>79131662844</v>
      </c>
    </row>
    <row r="2359" spans="1:1" ht="13" x14ac:dyDescent="0.15">
      <c r="A2359" s="1" t="str">
        <f>"79685356948"</f>
        <v>79685356948</v>
      </c>
    </row>
    <row r="2360" spans="1:1" ht="13" x14ac:dyDescent="0.15">
      <c r="A2360" s="1" t="str">
        <f>"79050913506"</f>
        <v>79050913506</v>
      </c>
    </row>
    <row r="2361" spans="1:1" ht="13" x14ac:dyDescent="0.15">
      <c r="A2361" s="1" t="str">
        <f>"79091011413"</f>
        <v>79091011413</v>
      </c>
    </row>
    <row r="2362" spans="1:1" ht="13" x14ac:dyDescent="0.15">
      <c r="A2362" s="1" t="str">
        <f>"79873886147"</f>
        <v>79873886147</v>
      </c>
    </row>
    <row r="2363" spans="1:1" ht="13" x14ac:dyDescent="0.15">
      <c r="A2363" s="1" t="str">
        <f>"79872433215"</f>
        <v>79872433215</v>
      </c>
    </row>
    <row r="2364" spans="1:1" ht="13" x14ac:dyDescent="0.15">
      <c r="A2364" s="1" t="str">
        <f>"79131676396"</f>
        <v>79131676396</v>
      </c>
    </row>
    <row r="2365" spans="1:1" ht="13" x14ac:dyDescent="0.15">
      <c r="A2365" s="1" t="str">
        <f>"79175706783"</f>
        <v>79175706783</v>
      </c>
    </row>
    <row r="2366" spans="1:1" ht="13" x14ac:dyDescent="0.15">
      <c r="A2366" s="1" t="str">
        <f>"79127972969"</f>
        <v>79127972969</v>
      </c>
    </row>
    <row r="2367" spans="1:1" ht="13" x14ac:dyDescent="0.15">
      <c r="A2367" s="1" t="str">
        <f>"79131677872"</f>
        <v>79131677872</v>
      </c>
    </row>
    <row r="2368" spans="1:1" ht="13" x14ac:dyDescent="0.15">
      <c r="A2368" s="1" t="str">
        <f>"79872580041"</f>
        <v>79872580041</v>
      </c>
    </row>
    <row r="2369" spans="1:1" ht="13" x14ac:dyDescent="0.15">
      <c r="A2369" s="1" t="str">
        <f>"79037692691"</f>
        <v>79037692691</v>
      </c>
    </row>
    <row r="2370" spans="1:1" ht="13" x14ac:dyDescent="0.15">
      <c r="A2370" s="1" t="str">
        <f>"79131640061"</f>
        <v>79131640061</v>
      </c>
    </row>
    <row r="2371" spans="1:1" ht="13" x14ac:dyDescent="0.15">
      <c r="A2371" s="1" t="str">
        <f>"79039280222"</f>
        <v>79039280222</v>
      </c>
    </row>
    <row r="2372" spans="1:1" ht="13" x14ac:dyDescent="0.15">
      <c r="A2372" s="1" t="str">
        <f>"79649162146"</f>
        <v>79649162146</v>
      </c>
    </row>
    <row r="2373" spans="1:1" ht="13" x14ac:dyDescent="0.15">
      <c r="A2373" s="1" t="str">
        <f>"79615164294"</f>
        <v>79615164294</v>
      </c>
    </row>
    <row r="2374" spans="1:1" ht="13" x14ac:dyDescent="0.15">
      <c r="A2374" s="1" t="str">
        <f>"79026284561"</f>
        <v>79026284561</v>
      </c>
    </row>
    <row r="2375" spans="1:1" ht="13" x14ac:dyDescent="0.15">
      <c r="A2375" s="1" t="str">
        <f>"79050937297"</f>
        <v>79050937297</v>
      </c>
    </row>
    <row r="2376" spans="1:1" ht="13" x14ac:dyDescent="0.15">
      <c r="A2376" s="1" t="str">
        <f>"79062546666"</f>
        <v>79062546666</v>
      </c>
    </row>
    <row r="2377" spans="1:1" ht="13" x14ac:dyDescent="0.15">
      <c r="A2377" s="1" t="str">
        <f>"79625227138"</f>
        <v>79625227138</v>
      </c>
    </row>
    <row r="2378" spans="1:1" ht="13" x14ac:dyDescent="0.15">
      <c r="A2378" s="1" t="str">
        <f>"79944441320"</f>
        <v>79944441320</v>
      </c>
    </row>
    <row r="2379" spans="1:1" ht="13" x14ac:dyDescent="0.15">
      <c r="A2379" s="1" t="str">
        <f>"79029498787"</f>
        <v>79029498787</v>
      </c>
    </row>
    <row r="2380" spans="1:1" ht="13" x14ac:dyDescent="0.15">
      <c r="A2380" s="1" t="str">
        <f>"79509687335"</f>
        <v>79509687335</v>
      </c>
    </row>
    <row r="2381" spans="1:1" ht="13" x14ac:dyDescent="0.15">
      <c r="A2381" s="1" t="str">
        <f>"79608645065"</f>
        <v>79608645065</v>
      </c>
    </row>
    <row r="2382" spans="1:1" ht="13" x14ac:dyDescent="0.15">
      <c r="A2382" s="1" t="str">
        <f>"79029449003"</f>
        <v>79029449003</v>
      </c>
    </row>
    <row r="2383" spans="1:1" ht="13" x14ac:dyDescent="0.15">
      <c r="A2383" s="1" t="str">
        <f>"79131664594"</f>
        <v>79131664594</v>
      </c>
    </row>
    <row r="2384" spans="1:1" ht="13" x14ac:dyDescent="0.15">
      <c r="A2384" s="1" t="str">
        <f>"79111666786"</f>
        <v>79111666786</v>
      </c>
    </row>
    <row r="2385" spans="1:1" ht="13" x14ac:dyDescent="0.15">
      <c r="A2385" s="1" t="str">
        <f>"79025520122"</f>
        <v>79025520122</v>
      </c>
    </row>
    <row r="2386" spans="1:1" ht="13" x14ac:dyDescent="0.15">
      <c r="A2386" s="1" t="str">
        <f>"79954410097"</f>
        <v>79954410097</v>
      </c>
    </row>
    <row r="2387" spans="1:1" ht="13" x14ac:dyDescent="0.15">
      <c r="A2387" s="1" t="str">
        <f>"79529205155"</f>
        <v>79529205155</v>
      </c>
    </row>
    <row r="2388" spans="1:1" ht="13" x14ac:dyDescent="0.15">
      <c r="A2388" s="1" t="str">
        <f>"79185617004"</f>
        <v>79185617004</v>
      </c>
    </row>
    <row r="2389" spans="1:1" ht="13" x14ac:dyDescent="0.15">
      <c r="A2389" s="1" t="str">
        <f>"79673142517"</f>
        <v>79673142517</v>
      </c>
    </row>
    <row r="2390" spans="1:1" ht="13" x14ac:dyDescent="0.15">
      <c r="A2390" s="1" t="str">
        <f>"79050917032"</f>
        <v>79050917032</v>
      </c>
    </row>
    <row r="2391" spans="1:1" ht="13" x14ac:dyDescent="0.15">
      <c r="A2391" s="1" t="str">
        <f>"79232067343"</f>
        <v>79232067343</v>
      </c>
    </row>
    <row r="2392" spans="1:1" ht="13" x14ac:dyDescent="0.15">
      <c r="A2392" s="1" t="str">
        <f>"79602795067"</f>
        <v>79602795067</v>
      </c>
    </row>
    <row r="2393" spans="1:1" ht="13" x14ac:dyDescent="0.15">
      <c r="A2393" s="1" t="str">
        <f>"79131655528"</f>
        <v>79131655528</v>
      </c>
    </row>
    <row r="2394" spans="1:1" ht="13" x14ac:dyDescent="0.15">
      <c r="A2394" s="1" t="str">
        <f>"79673013434"</f>
        <v>79673013434</v>
      </c>
    </row>
    <row r="2395" spans="1:1" ht="13" x14ac:dyDescent="0.15">
      <c r="A2395" s="1" t="str">
        <f>"79033957747"</f>
        <v>79033957747</v>
      </c>
    </row>
    <row r="2396" spans="1:1" ht="13" x14ac:dyDescent="0.15">
      <c r="A2396" s="1" t="str">
        <f>"79398640581"</f>
        <v>79398640581</v>
      </c>
    </row>
    <row r="2397" spans="1:1" ht="13" x14ac:dyDescent="0.15">
      <c r="A2397" s="1" t="str">
        <f>"79131639873"</f>
        <v>79131639873</v>
      </c>
    </row>
    <row r="2398" spans="1:1" ht="13" x14ac:dyDescent="0.15">
      <c r="A2398" s="1" t="str">
        <f>"79131631481"</f>
        <v>79131631481</v>
      </c>
    </row>
    <row r="2399" spans="1:1" ht="13" x14ac:dyDescent="0.15">
      <c r="A2399" s="1" t="str">
        <f>"79821759525"</f>
        <v>79821759525</v>
      </c>
    </row>
    <row r="2400" spans="1:1" ht="13" x14ac:dyDescent="0.15">
      <c r="A2400" s="1" t="str">
        <f>"79054385976"</f>
        <v>79054385976</v>
      </c>
    </row>
    <row r="2401" spans="1:1" ht="13" x14ac:dyDescent="0.15">
      <c r="A2401" s="1" t="str">
        <f>"79620405052"</f>
        <v>79620405052</v>
      </c>
    </row>
    <row r="2402" spans="1:1" ht="13" x14ac:dyDescent="0.15">
      <c r="A2402" s="1" t="str">
        <f>"79135043943"</f>
        <v>79135043943</v>
      </c>
    </row>
    <row r="2403" spans="1:1" ht="13" x14ac:dyDescent="0.15">
      <c r="A2403" s="1" t="str">
        <f>"79123643366"</f>
        <v>79123643366</v>
      </c>
    </row>
    <row r="2404" spans="1:1" ht="13" x14ac:dyDescent="0.15">
      <c r="A2404" s="1" t="str">
        <f>"79808882881"</f>
        <v>79808882881</v>
      </c>
    </row>
    <row r="2405" spans="1:1" ht="13" x14ac:dyDescent="0.15">
      <c r="A2405" s="1" t="str">
        <f>"79135046137"</f>
        <v>79135046137</v>
      </c>
    </row>
    <row r="2406" spans="1:1" ht="13" x14ac:dyDescent="0.15">
      <c r="A2406" s="1" t="str">
        <f>"79176610344"</f>
        <v>79176610344</v>
      </c>
    </row>
    <row r="2407" spans="1:1" ht="13" x14ac:dyDescent="0.15">
      <c r="A2407" s="1" t="str">
        <f>"79135052754"</f>
        <v>79135052754</v>
      </c>
    </row>
    <row r="2408" spans="1:1" ht="13" x14ac:dyDescent="0.15">
      <c r="A2408" s="1" t="str">
        <f>"79131698545"</f>
        <v>79131698545</v>
      </c>
    </row>
    <row r="2409" spans="1:1" ht="13" x14ac:dyDescent="0.15">
      <c r="A2409" s="1" t="str">
        <f>"79601052018"</f>
        <v>79601052018</v>
      </c>
    </row>
    <row r="2410" spans="1:1" ht="13" x14ac:dyDescent="0.15">
      <c r="A2410" s="1" t="str">
        <f>"79135267121"</f>
        <v>79135267121</v>
      </c>
    </row>
    <row r="2411" spans="1:1" ht="13" x14ac:dyDescent="0.15">
      <c r="A2411" s="1" t="str">
        <f>"79113436326"</f>
        <v>79113436326</v>
      </c>
    </row>
    <row r="2412" spans="1:1" ht="13" x14ac:dyDescent="0.15">
      <c r="A2412" s="1" t="str">
        <f>"79509670747"</f>
        <v>79509670747</v>
      </c>
    </row>
    <row r="2413" spans="1:1" ht="13" x14ac:dyDescent="0.15">
      <c r="A2413" s="1" t="str">
        <f>"79528171118"</f>
        <v>79528171118</v>
      </c>
    </row>
    <row r="2414" spans="1:1" ht="13" x14ac:dyDescent="0.15">
      <c r="A2414" s="1" t="str">
        <f>"79050927142"</f>
        <v>79050927142</v>
      </c>
    </row>
    <row r="2415" spans="1:1" ht="13" x14ac:dyDescent="0.15">
      <c r="A2415" s="1" t="str">
        <f>"79532219595"</f>
        <v>79532219595</v>
      </c>
    </row>
    <row r="2416" spans="1:1" ht="13" x14ac:dyDescent="0.15">
      <c r="A2416" s="1" t="str">
        <f>"79039899352"</f>
        <v>79039899352</v>
      </c>
    </row>
    <row r="2417" spans="1:1" ht="13" x14ac:dyDescent="0.15">
      <c r="A2417" s="1" t="str">
        <f>"79096512020"</f>
        <v>79096512020</v>
      </c>
    </row>
    <row r="2418" spans="1:1" ht="13" x14ac:dyDescent="0.15">
      <c r="A2418" s="1" t="str">
        <f>"79910475701"</f>
        <v>79910475701</v>
      </c>
    </row>
    <row r="2419" spans="1:1" ht="13" x14ac:dyDescent="0.15">
      <c r="A2419" s="1" t="str">
        <f>"79947722777"</f>
        <v>79947722777</v>
      </c>
    </row>
    <row r="2420" spans="1:1" ht="13" x14ac:dyDescent="0.15">
      <c r="A2420" s="1" t="str">
        <f>"79620805781"</f>
        <v>79620805781</v>
      </c>
    </row>
    <row r="2421" spans="1:1" ht="13" x14ac:dyDescent="0.15">
      <c r="A2421" s="1" t="str">
        <f>"79811854951"</f>
        <v>79811854951</v>
      </c>
    </row>
    <row r="2422" spans="1:1" ht="13" x14ac:dyDescent="0.15">
      <c r="A2422" s="1" t="str">
        <f>"79134951519"</f>
        <v>79134951519</v>
      </c>
    </row>
    <row r="2423" spans="1:1" ht="13" x14ac:dyDescent="0.15">
      <c r="A2423" s="1" t="str">
        <f>"37322006505"</f>
        <v>37322006505</v>
      </c>
    </row>
    <row r="2424" spans="1:1" ht="13" x14ac:dyDescent="0.15">
      <c r="A2424" s="1" t="str">
        <f>"79140904875"</f>
        <v>79140904875</v>
      </c>
    </row>
    <row r="2425" spans="1:1" ht="13" x14ac:dyDescent="0.15">
      <c r="A2425" s="1" t="str">
        <f>"79854104952"</f>
        <v>79854104952</v>
      </c>
    </row>
    <row r="2426" spans="1:1" ht="13" x14ac:dyDescent="0.15">
      <c r="A2426" s="1" t="str">
        <f>"79895321484"</f>
        <v>79895321484</v>
      </c>
    </row>
    <row r="2427" spans="1:1" ht="13" x14ac:dyDescent="0.15">
      <c r="A2427" s="1" t="str">
        <f>"79833761898"</f>
        <v>79833761898</v>
      </c>
    </row>
    <row r="2428" spans="1:1" ht="13" x14ac:dyDescent="0.15">
      <c r="A2428" s="1" t="str">
        <f>"79187202569"</f>
        <v>79187202569</v>
      </c>
    </row>
    <row r="2429" spans="1:1" ht="13" x14ac:dyDescent="0.15">
      <c r="A2429" s="1" t="str">
        <f>"79029494247"</f>
        <v>79029494247</v>
      </c>
    </row>
    <row r="2430" spans="1:1" ht="13" x14ac:dyDescent="0.15">
      <c r="A2430" s="1" t="str">
        <f>"79832054727"</f>
        <v>79832054727</v>
      </c>
    </row>
    <row r="2431" spans="1:1" ht="13" x14ac:dyDescent="0.15">
      <c r="A2431" s="1" t="str">
        <f>"79054935445"</f>
        <v>79054935445</v>
      </c>
    </row>
    <row r="2432" spans="1:1" ht="13" x14ac:dyDescent="0.15">
      <c r="A2432" s="1" t="str">
        <f>"79122052848"</f>
        <v>79122052848</v>
      </c>
    </row>
    <row r="2433" spans="1:1" ht="13" x14ac:dyDescent="0.15">
      <c r="A2433" s="1" t="str">
        <f>"79029492570"</f>
        <v>79029492570</v>
      </c>
    </row>
    <row r="2434" spans="1:1" ht="13" x14ac:dyDescent="0.15">
      <c r="A2434" s="1" t="str">
        <f>"79048998237"</f>
        <v>79048998237</v>
      </c>
    </row>
    <row r="2435" spans="1:1" ht="13" x14ac:dyDescent="0.15">
      <c r="A2435" s="1" t="str">
        <f>"79220232976"</f>
        <v>79220232976</v>
      </c>
    </row>
    <row r="2436" spans="1:1" ht="13" x14ac:dyDescent="0.15">
      <c r="A2436" s="1" t="str">
        <f>"79850427371"</f>
        <v>79850427371</v>
      </c>
    </row>
    <row r="2437" spans="1:1" ht="13" x14ac:dyDescent="0.15">
      <c r="A2437" s="1" t="str">
        <f>"79956502586"</f>
        <v>79956502586</v>
      </c>
    </row>
    <row r="2438" spans="1:1" ht="13" x14ac:dyDescent="0.15">
      <c r="A2438" s="1" t="str">
        <f>"79167536000"</f>
        <v>79167536000</v>
      </c>
    </row>
    <row r="2439" spans="1:1" ht="13" x14ac:dyDescent="0.15">
      <c r="A2439" s="1" t="str">
        <f>"79063437422"</f>
        <v>79063437422</v>
      </c>
    </row>
    <row r="2440" spans="1:1" ht="13" x14ac:dyDescent="0.15">
      <c r="A2440" s="1" t="str">
        <f>"79955303284"</f>
        <v>79955303284</v>
      </c>
    </row>
    <row r="2441" spans="1:1" ht="13" x14ac:dyDescent="0.15">
      <c r="A2441" s="1" t="str">
        <f>"79670955151"</f>
        <v>79670955151</v>
      </c>
    </row>
    <row r="2442" spans="1:1" ht="13" x14ac:dyDescent="0.15">
      <c r="A2442" s="1" t="str">
        <f>"79609524168"</f>
        <v>79609524168</v>
      </c>
    </row>
    <row r="2443" spans="1:1" ht="13" x14ac:dyDescent="0.15">
      <c r="A2443" s="1" t="str">
        <f>"79637041723"</f>
        <v>79637041723</v>
      </c>
    </row>
    <row r="2444" spans="1:1" ht="13" x14ac:dyDescent="0.15">
      <c r="A2444" s="1" t="str">
        <f>"79994460630"</f>
        <v>79994460630</v>
      </c>
    </row>
    <row r="2445" spans="1:1" ht="13" x14ac:dyDescent="0.15">
      <c r="A2445" s="1" t="str">
        <f>"79135017584"</f>
        <v>79135017584</v>
      </c>
    </row>
    <row r="2446" spans="1:1" ht="13" x14ac:dyDescent="0.15">
      <c r="A2446" s="1" t="str">
        <f>"79080322287"</f>
        <v>79080322287</v>
      </c>
    </row>
    <row r="2447" spans="1:1" ht="13" x14ac:dyDescent="0.15">
      <c r="A2447" s="1" t="str">
        <f>"79064956511"</f>
        <v>79064956511</v>
      </c>
    </row>
    <row r="2448" spans="1:1" ht="13" x14ac:dyDescent="0.15">
      <c r="A2448" s="1" t="str">
        <f>"79029128700"</f>
        <v>79029128700</v>
      </c>
    </row>
    <row r="2449" spans="1:1" ht="13" x14ac:dyDescent="0.15">
      <c r="A2449" s="1" t="str">
        <f>"79098097610"</f>
        <v>79098097610</v>
      </c>
    </row>
    <row r="2450" spans="1:1" ht="13" x14ac:dyDescent="0.15">
      <c r="A2450" s="1" t="str">
        <f>"79048994060"</f>
        <v>79048994060</v>
      </c>
    </row>
    <row r="2451" spans="1:1" ht="13" x14ac:dyDescent="0.15">
      <c r="A2451" s="1" t="str">
        <f>"79048992904"</f>
        <v>79048992904</v>
      </c>
    </row>
    <row r="2452" spans="1:1" ht="13" x14ac:dyDescent="0.15">
      <c r="A2452" s="1" t="str">
        <f>"79809585858"</f>
        <v>79809585858</v>
      </c>
    </row>
    <row r="2453" spans="1:1" ht="13" x14ac:dyDescent="0.15">
      <c r="A2453" s="1" t="str">
        <f>"79054421615"</f>
        <v>79054421615</v>
      </c>
    </row>
    <row r="2454" spans="1:1" ht="13" x14ac:dyDescent="0.15">
      <c r="A2454" s="1" t="str">
        <f>"79131865994"</f>
        <v>79131865994</v>
      </c>
    </row>
    <row r="2455" spans="1:1" ht="13" x14ac:dyDescent="0.15">
      <c r="A2455" s="1" t="str">
        <f>"79029180275"</f>
        <v>79029180275</v>
      </c>
    </row>
    <row r="2456" spans="1:1" ht="13" x14ac:dyDescent="0.15">
      <c r="A2456" s="1" t="str">
        <f>"79895009755"</f>
        <v>79895009755</v>
      </c>
    </row>
    <row r="2457" spans="1:1" ht="13" x14ac:dyDescent="0.15">
      <c r="A2457" s="1" t="str">
        <f>"79134972658"</f>
        <v>79134972658</v>
      </c>
    </row>
    <row r="2458" spans="1:1" ht="13" x14ac:dyDescent="0.15">
      <c r="A2458" s="1" t="str">
        <f>"79299949809"</f>
        <v>79299949809</v>
      </c>
    </row>
    <row r="2459" spans="1:1" ht="13" x14ac:dyDescent="0.15">
      <c r="A2459" s="1" t="str">
        <f>"79216953103"</f>
        <v>79216953103</v>
      </c>
    </row>
    <row r="2460" spans="1:1" ht="13" x14ac:dyDescent="0.15">
      <c r="A2460" s="1" t="str">
        <f>"79025511837"</f>
        <v>79025511837</v>
      </c>
    </row>
    <row r="2461" spans="1:1" ht="13" x14ac:dyDescent="0.15">
      <c r="A2461" s="1" t="str">
        <f>"79149343739"</f>
        <v>79149343739</v>
      </c>
    </row>
    <row r="2462" spans="1:1" ht="13" x14ac:dyDescent="0.15">
      <c r="A2462" s="1" t="str">
        <f>"79059991581"</f>
        <v>79059991581</v>
      </c>
    </row>
    <row r="2463" spans="1:1" ht="13" x14ac:dyDescent="0.15">
      <c r="A2463" s="1" t="str">
        <f>"79994532364"</f>
        <v>79994532364</v>
      </c>
    </row>
    <row r="2464" spans="1:1" ht="13" x14ac:dyDescent="0.15">
      <c r="A2464" s="1" t="str">
        <f>"79584087172"</f>
        <v>79584087172</v>
      </c>
    </row>
    <row r="2465" spans="1:1" ht="13" x14ac:dyDescent="0.15">
      <c r="A2465" s="1" t="str">
        <f>"79135006666"</f>
        <v>79135006666</v>
      </c>
    </row>
    <row r="2466" spans="1:1" ht="13" x14ac:dyDescent="0.15">
      <c r="A2466" s="1" t="str">
        <f>"79135257408"</f>
        <v>79135257408</v>
      </c>
    </row>
    <row r="2467" spans="1:1" ht="13" x14ac:dyDescent="0.15">
      <c r="A2467" s="1" t="str">
        <f>"79037690311"</f>
        <v>79037690311</v>
      </c>
    </row>
    <row r="2468" spans="1:1" ht="13" x14ac:dyDescent="0.15">
      <c r="A2468" s="1" t="str">
        <f>"79098193777"</f>
        <v>79098193777</v>
      </c>
    </row>
    <row r="2469" spans="1:1" ht="13" x14ac:dyDescent="0.15">
      <c r="A2469" s="1" t="str">
        <f>"79080304941"</f>
        <v>79080304941</v>
      </c>
    </row>
    <row r="2470" spans="1:1" ht="13" x14ac:dyDescent="0.15">
      <c r="A2470" s="1" t="str">
        <f>"79135929430"</f>
        <v>79135929430</v>
      </c>
    </row>
    <row r="2471" spans="1:1" ht="13" x14ac:dyDescent="0.15">
      <c r="A2471" s="1" t="str">
        <f>"79135260952"</f>
        <v>79135260952</v>
      </c>
    </row>
    <row r="2472" spans="1:1" ht="13" x14ac:dyDescent="0.15">
      <c r="A2472" s="1" t="str">
        <f>"79188336624"</f>
        <v>79188336624</v>
      </c>
    </row>
    <row r="2473" spans="1:1" ht="13" x14ac:dyDescent="0.15">
      <c r="A2473" s="1" t="str">
        <f>"79135044329"</f>
        <v>79135044329</v>
      </c>
    </row>
    <row r="2474" spans="1:1" ht="13" x14ac:dyDescent="0.15">
      <c r="A2474" s="1" t="str">
        <f>"79131637410"</f>
        <v>79131637410</v>
      </c>
    </row>
    <row r="2475" spans="1:1" ht="13" x14ac:dyDescent="0.15">
      <c r="A2475" s="1" t="str">
        <f>"79050931889"</f>
        <v>79050931889</v>
      </c>
    </row>
    <row r="2476" spans="1:1" ht="13" x14ac:dyDescent="0.15">
      <c r="A2476" s="1" t="str">
        <f>"79644295736"</f>
        <v>79644295736</v>
      </c>
    </row>
    <row r="2477" spans="1:1" ht="13" x14ac:dyDescent="0.15">
      <c r="A2477" s="1" t="str">
        <f>"79016210228"</f>
        <v>79016210228</v>
      </c>
    </row>
    <row r="2478" spans="1:1" ht="13" x14ac:dyDescent="0.15">
      <c r="A2478" s="1" t="str">
        <f>"79029491844"</f>
        <v>79029491844</v>
      </c>
    </row>
    <row r="2479" spans="1:1" ht="13" x14ac:dyDescent="0.15">
      <c r="A2479" s="1" t="str">
        <f>"79870590841"</f>
        <v>79870590841</v>
      </c>
    </row>
    <row r="2480" spans="1:1" ht="13" x14ac:dyDescent="0.15">
      <c r="A2480" s="1" t="str">
        <f>"79235429417"</f>
        <v>79235429417</v>
      </c>
    </row>
    <row r="2481" spans="1:1" ht="13" x14ac:dyDescent="0.15">
      <c r="A2481" s="1" t="str">
        <f>"79131658955"</f>
        <v>79131658955</v>
      </c>
    </row>
    <row r="2482" spans="1:1" ht="13" x14ac:dyDescent="0.15">
      <c r="A2482" s="1" t="str">
        <f>"79032615894"</f>
        <v>79032615894</v>
      </c>
    </row>
    <row r="2483" spans="1:1" ht="13" x14ac:dyDescent="0.15">
      <c r="A2483" s="1" t="str">
        <f>"79064407603"</f>
        <v>79064407603</v>
      </c>
    </row>
    <row r="2484" spans="1:1" ht="13" x14ac:dyDescent="0.15">
      <c r="A2484" s="1" t="str">
        <f>"79059795012"</f>
        <v>79059795012</v>
      </c>
    </row>
    <row r="2485" spans="1:1" ht="13" x14ac:dyDescent="0.15">
      <c r="A2485" s="1" t="str">
        <f>"79131632706"</f>
        <v>79131632706</v>
      </c>
    </row>
    <row r="2486" spans="1:1" ht="13" x14ac:dyDescent="0.15">
      <c r="A2486" s="1" t="str">
        <f>"79135043523"</f>
        <v>79135043523</v>
      </c>
    </row>
    <row r="2487" spans="1:1" ht="13" x14ac:dyDescent="0.15">
      <c r="A2487" s="1" t="str">
        <f>"79029441497"</f>
        <v>79029441497</v>
      </c>
    </row>
    <row r="2488" spans="1:1" ht="13" x14ac:dyDescent="0.15">
      <c r="A2488" s="1" t="str">
        <f>"79134990204"</f>
        <v>79134990204</v>
      </c>
    </row>
    <row r="2489" spans="1:1" ht="13" x14ac:dyDescent="0.15">
      <c r="A2489" s="1" t="str">
        <f>"79821793304"</f>
        <v>79821793304</v>
      </c>
    </row>
    <row r="2490" spans="1:1" ht="13" x14ac:dyDescent="0.15">
      <c r="A2490" s="1" t="str">
        <f>"79134939879"</f>
        <v>79134939879</v>
      </c>
    </row>
    <row r="2491" spans="1:1" ht="13" x14ac:dyDescent="0.15">
      <c r="A2491" s="1" t="str">
        <f>"79232026285"</f>
        <v>79232026285</v>
      </c>
    </row>
    <row r="2492" spans="1:1" ht="13" x14ac:dyDescent="0.15">
      <c r="A2492" s="1" t="str">
        <f>"79134972797"</f>
        <v>79134972797</v>
      </c>
    </row>
    <row r="2493" spans="1:1" ht="13" x14ac:dyDescent="0.15">
      <c r="A2493" s="1" t="str">
        <f>"79966700147"</f>
        <v>79966700147</v>
      </c>
    </row>
    <row r="2494" spans="1:1" ht="13" x14ac:dyDescent="0.15">
      <c r="A2494" s="1" t="str">
        <f>"79135045221"</f>
        <v>79135045221</v>
      </c>
    </row>
    <row r="2495" spans="1:1" ht="13" x14ac:dyDescent="0.15">
      <c r="A2495" s="1" t="str">
        <f>"79048945775"</f>
        <v>79048945775</v>
      </c>
    </row>
    <row r="2496" spans="1:1" ht="13" x14ac:dyDescent="0.15">
      <c r="A2496" s="1" t="str">
        <f>"79134982392"</f>
        <v>79134982392</v>
      </c>
    </row>
    <row r="2497" spans="1:1" ht="13" x14ac:dyDescent="0.15">
      <c r="A2497" s="1" t="str">
        <f>"79131675336"</f>
        <v>79131675336</v>
      </c>
    </row>
    <row r="2498" spans="1:1" ht="13" x14ac:dyDescent="0.15">
      <c r="A2498" s="1" t="str">
        <f>"79025515794"</f>
        <v>79025515794</v>
      </c>
    </row>
    <row r="2499" spans="1:1" ht="13" x14ac:dyDescent="0.15">
      <c r="A2499" s="1" t="str">
        <f>"79504284357"</f>
        <v>79504284357</v>
      </c>
    </row>
    <row r="2500" spans="1:1" ht="13" x14ac:dyDescent="0.15">
      <c r="A2500" s="1" t="str">
        <f>"79235798813"</f>
        <v>79235798813</v>
      </c>
    </row>
    <row r="2501" spans="1:1" ht="13" x14ac:dyDescent="0.15">
      <c r="A2501" s="1" t="str">
        <f>"79134900085"</f>
        <v>79134900085</v>
      </c>
    </row>
    <row r="2502" spans="1:1" ht="13" x14ac:dyDescent="0.15">
      <c r="A2502" s="1" t="str">
        <f>"79134980924"</f>
        <v>79134980924</v>
      </c>
    </row>
    <row r="2503" spans="1:1" ht="13" x14ac:dyDescent="0.15">
      <c r="A2503" s="1" t="str">
        <f>"79964277307"</f>
        <v>79964277307</v>
      </c>
    </row>
    <row r="2504" spans="1:1" ht="13" x14ac:dyDescent="0.15">
      <c r="A2504" s="1" t="str">
        <f>"79193551049"</f>
        <v>79193551049</v>
      </c>
    </row>
    <row r="2505" spans="1:1" ht="13" x14ac:dyDescent="0.15">
      <c r="A2505" s="1" t="str">
        <f>"79282614617"</f>
        <v>79282614617</v>
      </c>
    </row>
    <row r="2506" spans="1:1" ht="13" x14ac:dyDescent="0.15">
      <c r="A2506" s="1" t="str">
        <f>"79131654038"</f>
        <v>79131654038</v>
      </c>
    </row>
    <row r="2507" spans="1:1" ht="13" x14ac:dyDescent="0.15">
      <c r="A2507" s="1" t="str">
        <f>"79232066569"</f>
        <v>79232066569</v>
      </c>
    </row>
    <row r="2508" spans="1:1" ht="13" x14ac:dyDescent="0.15">
      <c r="A2508" s="1" t="str">
        <f>"79967126928"</f>
        <v>79967126928</v>
      </c>
    </row>
    <row r="2509" spans="1:1" ht="13" x14ac:dyDescent="0.15">
      <c r="A2509" s="1" t="str">
        <f>"79135265282"</f>
        <v>79135265282</v>
      </c>
    </row>
    <row r="2510" spans="1:1" ht="13" x14ac:dyDescent="0.15">
      <c r="A2510" s="1" t="str">
        <f>"79134944668"</f>
        <v>79134944668</v>
      </c>
    </row>
    <row r="2511" spans="1:1" ht="13" x14ac:dyDescent="0.15">
      <c r="A2511" s="1" t="str">
        <f>"79620841302"</f>
        <v>79620841302</v>
      </c>
    </row>
    <row r="2512" spans="1:1" ht="13" x14ac:dyDescent="0.15">
      <c r="A2512" s="1" t="str">
        <f>"79039293172"</f>
        <v>79039293172</v>
      </c>
    </row>
    <row r="2513" spans="1:1" ht="13" x14ac:dyDescent="0.15">
      <c r="A2513" s="1" t="str">
        <f>"79134474454"</f>
        <v>79134474454</v>
      </c>
    </row>
    <row r="2514" spans="1:1" ht="13" x14ac:dyDescent="0.15">
      <c r="A2514" s="1" t="str">
        <f>"79039294446"</f>
        <v>79039294446</v>
      </c>
    </row>
    <row r="2515" spans="1:1" ht="13" x14ac:dyDescent="0.15">
      <c r="A2515" s="1" t="str">
        <f>"79174595040"</f>
        <v>79174595040</v>
      </c>
    </row>
    <row r="2516" spans="1:1" ht="13" x14ac:dyDescent="0.15">
      <c r="A2516" s="1" t="str">
        <f>"79286015513"</f>
        <v>79286015513</v>
      </c>
    </row>
    <row r="2517" spans="1:1" ht="13" x14ac:dyDescent="0.15">
      <c r="A2517" s="1" t="str">
        <f>"79059995118"</f>
        <v>79059995118</v>
      </c>
    </row>
    <row r="2518" spans="1:1" ht="13" x14ac:dyDescent="0.15">
      <c r="A2518" s="1" t="str">
        <f>"79833782699"</f>
        <v>79833782699</v>
      </c>
    </row>
    <row r="2519" spans="1:1" ht="13" x14ac:dyDescent="0.15">
      <c r="A2519" s="1" t="str">
        <f>"79826481701"</f>
        <v>79826481701</v>
      </c>
    </row>
    <row r="2520" spans="1:1" ht="13" x14ac:dyDescent="0.15">
      <c r="A2520" s="1" t="str">
        <f>"79130434838"</f>
        <v>79130434838</v>
      </c>
    </row>
    <row r="2521" spans="1:1" ht="13" x14ac:dyDescent="0.15">
      <c r="A2521" s="1" t="str">
        <f>"79068261366"</f>
        <v>79068261366</v>
      </c>
    </row>
    <row r="2522" spans="1:1" ht="13" x14ac:dyDescent="0.15">
      <c r="A2522" s="1" t="str">
        <f>"79134952826"</f>
        <v>79134952826</v>
      </c>
    </row>
    <row r="2523" spans="1:1" ht="13" x14ac:dyDescent="0.15">
      <c r="A2523" s="1" t="str">
        <f>"79509686960"</f>
        <v>79509686960</v>
      </c>
    </row>
    <row r="2524" spans="1:1" ht="13" x14ac:dyDescent="0.15">
      <c r="A2524" s="1" t="str">
        <f>"79278066687"</f>
        <v>79278066687</v>
      </c>
    </row>
    <row r="2525" spans="1:1" ht="13" x14ac:dyDescent="0.15">
      <c r="A2525" s="1" t="str">
        <f>"79269288294"</f>
        <v>79269288294</v>
      </c>
    </row>
    <row r="2526" spans="1:1" ht="13" x14ac:dyDescent="0.15">
      <c r="A2526" s="1" t="str">
        <f>"79025502327"</f>
        <v>79025502327</v>
      </c>
    </row>
    <row r="2527" spans="1:1" ht="13" x14ac:dyDescent="0.15">
      <c r="A2527" s="1" t="str">
        <f>"79059982673"</f>
        <v>79059982673</v>
      </c>
    </row>
    <row r="2528" spans="1:1" ht="13" x14ac:dyDescent="0.15">
      <c r="A2528" s="1" t="str">
        <f>"79025512213"</f>
        <v>79025512213</v>
      </c>
    </row>
    <row r="2529" spans="1:1" ht="13" x14ac:dyDescent="0.15">
      <c r="A2529" s="1" t="str">
        <f>"79682221872"</f>
        <v>79682221872</v>
      </c>
    </row>
    <row r="2530" spans="1:1" ht="13" x14ac:dyDescent="0.15">
      <c r="A2530" s="1" t="str">
        <f>"79134971266"</f>
        <v>79134971266</v>
      </c>
    </row>
    <row r="2531" spans="1:1" ht="13" x14ac:dyDescent="0.15">
      <c r="A2531" s="1" t="str">
        <f>"79374012579"</f>
        <v>79374012579</v>
      </c>
    </row>
    <row r="2532" spans="1:1" ht="13" x14ac:dyDescent="0.15">
      <c r="A2532" s="1" t="str">
        <f>"79823423988"</f>
        <v>79823423988</v>
      </c>
    </row>
    <row r="2533" spans="1:1" ht="13" x14ac:dyDescent="0.15">
      <c r="A2533" s="1" t="str">
        <f>"79926660555"</f>
        <v>79926660555</v>
      </c>
    </row>
    <row r="2534" spans="1:1" ht="13" x14ac:dyDescent="0.15">
      <c r="A2534" s="1" t="str">
        <f>"74959812448"</f>
        <v>74959812448</v>
      </c>
    </row>
    <row r="2535" spans="1:1" ht="13" x14ac:dyDescent="0.15">
      <c r="A2535" s="1" t="str">
        <f>"79131667764"</f>
        <v>79131667764</v>
      </c>
    </row>
    <row r="2536" spans="1:1" ht="13" x14ac:dyDescent="0.15">
      <c r="A2536" s="1" t="str">
        <f>"79135080162"</f>
        <v>79135080162</v>
      </c>
    </row>
    <row r="2537" spans="1:1" ht="13" x14ac:dyDescent="0.15">
      <c r="A2537" s="1" t="str">
        <f>"79135774148"</f>
        <v>79135774148</v>
      </c>
    </row>
    <row r="2538" spans="1:1" ht="13" x14ac:dyDescent="0.15">
      <c r="A2538" s="1" t="str">
        <f>"79025514635"</f>
        <v>79025514635</v>
      </c>
    </row>
    <row r="2539" spans="1:1" ht="13" x14ac:dyDescent="0.15">
      <c r="A2539" s="1" t="str">
        <f>"79037725755"</f>
        <v>79037725755</v>
      </c>
    </row>
    <row r="2540" spans="1:1" ht="13" x14ac:dyDescent="0.15">
      <c r="A2540" s="1" t="str">
        <f>"79014476432"</f>
        <v>79014476432</v>
      </c>
    </row>
    <row r="2541" spans="1:1" ht="13" x14ac:dyDescent="0.15">
      <c r="A2541" s="1" t="str">
        <f>"79831487896"</f>
        <v>79831487896</v>
      </c>
    </row>
    <row r="2542" spans="1:1" ht="13" x14ac:dyDescent="0.15">
      <c r="A2542" s="1" t="str">
        <f>"79029491061"</f>
        <v>79029491061</v>
      </c>
    </row>
    <row r="2543" spans="1:1" ht="13" x14ac:dyDescent="0.15">
      <c r="A2543" s="1" t="str">
        <f>"79284486799"</f>
        <v>79284486799</v>
      </c>
    </row>
    <row r="2544" spans="1:1" ht="13" x14ac:dyDescent="0.15">
      <c r="A2544" s="1" t="str">
        <f>"79131632000"</f>
        <v>79131632000</v>
      </c>
    </row>
    <row r="2545" spans="1:1" ht="13" x14ac:dyDescent="0.15">
      <c r="A2545" s="1" t="str">
        <f>"79069013196"</f>
        <v>79069013196</v>
      </c>
    </row>
    <row r="2546" spans="1:1" ht="13" x14ac:dyDescent="0.15">
      <c r="A2546" s="1" t="str">
        <f>"79384667323"</f>
        <v>79384667323</v>
      </c>
    </row>
    <row r="2547" spans="1:1" ht="13" x14ac:dyDescent="0.15">
      <c r="A2547" s="1" t="str">
        <f>"79614059094"</f>
        <v>79614059094</v>
      </c>
    </row>
    <row r="2548" spans="1:1" ht="13" x14ac:dyDescent="0.15">
      <c r="A2548" s="1" t="str">
        <f>"79020006216"</f>
        <v>79020006216</v>
      </c>
    </row>
    <row r="2549" spans="1:1" ht="13" x14ac:dyDescent="0.15">
      <c r="A2549" s="1" t="str">
        <f>"79509684116"</f>
        <v>79509684116</v>
      </c>
    </row>
    <row r="2550" spans="1:1" ht="13" x14ac:dyDescent="0.15">
      <c r="A2550" s="1" t="str">
        <f>"79091761515"</f>
        <v>79091761515</v>
      </c>
    </row>
    <row r="2551" spans="1:1" ht="13" x14ac:dyDescent="0.15">
      <c r="A2551" s="1" t="str">
        <f>"79182211187"</f>
        <v>79182211187</v>
      </c>
    </row>
    <row r="2552" spans="1:1" ht="13" x14ac:dyDescent="0.15">
      <c r="A2552" s="1" t="str">
        <f>"79050929664"</f>
        <v>79050929664</v>
      </c>
    </row>
    <row r="2553" spans="1:1" ht="13" x14ac:dyDescent="0.15">
      <c r="A2553" s="1" t="str">
        <f>"79232066658"</f>
        <v>79232066658</v>
      </c>
    </row>
    <row r="2554" spans="1:1" ht="13" x14ac:dyDescent="0.15">
      <c r="A2554" s="1" t="str">
        <f>"79025500942"</f>
        <v>79025500942</v>
      </c>
    </row>
    <row r="2555" spans="1:1" ht="13" x14ac:dyDescent="0.15">
      <c r="A2555" s="1" t="str">
        <f>"79913990146"</f>
        <v>79913990146</v>
      </c>
    </row>
    <row r="2556" spans="1:1" ht="13" x14ac:dyDescent="0.15">
      <c r="A2556" s="1" t="str">
        <f>"79620751509"</f>
        <v>79620751509</v>
      </c>
    </row>
    <row r="2557" spans="1:1" ht="13" x14ac:dyDescent="0.15">
      <c r="A2557" s="1" t="str">
        <f>"79618457038"</f>
        <v>79618457038</v>
      </c>
    </row>
    <row r="2558" spans="1:1" ht="13" x14ac:dyDescent="0.15">
      <c r="A2558" s="1" t="str">
        <f>"79135302376"</f>
        <v>79135302376</v>
      </c>
    </row>
    <row r="2559" spans="1:1" ht="13" x14ac:dyDescent="0.15">
      <c r="A2559" s="1" t="str">
        <f>"79232816666"</f>
        <v>79232816666</v>
      </c>
    </row>
    <row r="2560" spans="1:1" ht="13" x14ac:dyDescent="0.15">
      <c r="A2560" s="1" t="str">
        <f>"79135027662"</f>
        <v>79135027662</v>
      </c>
    </row>
    <row r="2561" spans="1:1" ht="13" x14ac:dyDescent="0.15">
      <c r="A2561" s="1" t="str">
        <f>"79131639200"</f>
        <v>79131639200</v>
      </c>
    </row>
    <row r="2562" spans="1:1" ht="13" x14ac:dyDescent="0.15">
      <c r="A2562" s="1" t="str">
        <f>"79918417892"</f>
        <v>79918417892</v>
      </c>
    </row>
    <row r="2563" spans="1:1" ht="13" x14ac:dyDescent="0.15">
      <c r="A2563" s="1" t="str">
        <f>"79269903184"</f>
        <v>79269903184</v>
      </c>
    </row>
    <row r="2564" spans="1:1" ht="13" x14ac:dyDescent="0.15">
      <c r="A2564" s="1" t="str">
        <f>"79317777424"</f>
        <v>79317777424</v>
      </c>
    </row>
    <row r="2565" spans="1:1" ht="13" x14ac:dyDescent="0.15">
      <c r="A2565" s="1" t="str">
        <f>"79029966147"</f>
        <v>79029966147</v>
      </c>
    </row>
    <row r="2566" spans="1:1" ht="13" x14ac:dyDescent="0.15">
      <c r="A2566" s="1" t="str">
        <f>"79682223739"</f>
        <v>79682223739</v>
      </c>
    </row>
    <row r="2567" spans="1:1" ht="13" x14ac:dyDescent="0.15">
      <c r="A2567" s="1" t="str">
        <f>"79096060039"</f>
        <v>79096060039</v>
      </c>
    </row>
    <row r="2568" spans="1:1" ht="13" x14ac:dyDescent="0.15">
      <c r="A2568" s="1" t="str">
        <f>"79039899991"</f>
        <v>79039899991</v>
      </c>
    </row>
    <row r="2569" spans="1:1" ht="13" x14ac:dyDescent="0.15">
      <c r="A2569" s="1" t="str">
        <f>"79134973640"</f>
        <v>79134973640</v>
      </c>
    </row>
    <row r="2570" spans="1:1" ht="13" x14ac:dyDescent="0.15">
      <c r="A2570" s="1" t="str">
        <f>"79319888698"</f>
        <v>79319888698</v>
      </c>
    </row>
    <row r="2571" spans="1:1" ht="13" x14ac:dyDescent="0.15">
      <c r="A2571" s="1" t="str">
        <f>"79398198644"</f>
        <v>79398198644</v>
      </c>
    </row>
    <row r="2572" spans="1:1" ht="13" x14ac:dyDescent="0.15">
      <c r="A2572" s="1" t="str">
        <f>"79037907726"</f>
        <v>79037907726</v>
      </c>
    </row>
    <row r="2573" spans="1:1" ht="13" x14ac:dyDescent="0.15">
      <c r="A2573" s="1" t="str">
        <f>"79954302085"</f>
        <v>79954302085</v>
      </c>
    </row>
    <row r="2574" spans="1:1" ht="13" x14ac:dyDescent="0.15">
      <c r="A2574" s="1" t="str">
        <f>"79025524860"</f>
        <v>79025524860</v>
      </c>
    </row>
    <row r="2575" spans="1:1" ht="13" x14ac:dyDescent="0.15">
      <c r="A2575" s="1" t="str">
        <f>"79096587731"</f>
        <v>79096587731</v>
      </c>
    </row>
    <row r="2576" spans="1:1" ht="13" x14ac:dyDescent="0.15">
      <c r="A2576" s="1" t="str">
        <f>"79061864965"</f>
        <v>79061864965</v>
      </c>
    </row>
    <row r="2577" spans="1:1" ht="13" x14ac:dyDescent="0.15">
      <c r="A2577" s="1" t="str">
        <f>"79068108082"</f>
        <v>79068108082</v>
      </c>
    </row>
    <row r="2578" spans="1:1" ht="13" x14ac:dyDescent="0.15">
      <c r="A2578" s="1" t="str">
        <f>"79080323978"</f>
        <v>79080323978</v>
      </c>
    </row>
    <row r="2579" spans="1:1" ht="13" x14ac:dyDescent="0.15">
      <c r="A2579" s="1" t="str">
        <f>"79835197712"</f>
        <v>79835197712</v>
      </c>
    </row>
    <row r="2580" spans="1:1" ht="13" x14ac:dyDescent="0.15">
      <c r="A2580" s="1" t="str">
        <f>"79059770407"</f>
        <v>79059770407</v>
      </c>
    </row>
    <row r="2581" spans="1:1" ht="13" x14ac:dyDescent="0.15">
      <c r="A2581" s="1" t="str">
        <f>"79398204412"</f>
        <v>79398204412</v>
      </c>
    </row>
    <row r="2582" spans="1:1" ht="13" x14ac:dyDescent="0.15">
      <c r="A2582" s="1" t="str">
        <f>"79829058602"</f>
        <v>79829058602</v>
      </c>
    </row>
    <row r="2583" spans="1:1" ht="13" x14ac:dyDescent="0.15">
      <c r="A2583" s="1" t="str">
        <f>"79130281058"</f>
        <v>79130281058</v>
      </c>
    </row>
    <row r="2584" spans="1:1" ht="13" x14ac:dyDescent="0.15">
      <c r="A2584" s="1" t="str">
        <f>"79954407753"</f>
        <v>79954407753</v>
      </c>
    </row>
    <row r="2585" spans="1:1" ht="13" x14ac:dyDescent="0.15">
      <c r="A2585" s="1" t="str">
        <f>"79069644151"</f>
        <v>79069644151</v>
      </c>
    </row>
    <row r="2586" spans="1:1" ht="13" x14ac:dyDescent="0.15">
      <c r="A2586" s="1" t="str">
        <f>"79915550751"</f>
        <v>79915550751</v>
      </c>
    </row>
    <row r="2587" spans="1:1" ht="13" x14ac:dyDescent="0.15">
      <c r="A2587" s="1" t="str">
        <f>"79135016179"</f>
        <v>79135016179</v>
      </c>
    </row>
    <row r="2588" spans="1:1" ht="13" x14ac:dyDescent="0.15">
      <c r="A2588" s="1" t="str">
        <f>"79375395777"</f>
        <v>79375395777</v>
      </c>
    </row>
    <row r="2589" spans="1:1" ht="13" x14ac:dyDescent="0.15">
      <c r="A2589" s="1" t="str">
        <f>"79228685502"</f>
        <v>79228685502</v>
      </c>
    </row>
    <row r="2590" spans="1:1" ht="13" x14ac:dyDescent="0.15">
      <c r="A2590" s="1" t="str">
        <f>"79135016160"</f>
        <v>79135016160</v>
      </c>
    </row>
    <row r="2591" spans="1:1" ht="13" x14ac:dyDescent="0.15">
      <c r="A2591" s="1" t="str">
        <f>"79262040868"</f>
        <v>79262040868</v>
      </c>
    </row>
    <row r="2592" spans="1:1" ht="13" x14ac:dyDescent="0.15">
      <c r="A2592" s="1" t="str">
        <f>"79928889899"</f>
        <v>79928889899</v>
      </c>
    </row>
    <row r="2593" spans="1:1" ht="13" x14ac:dyDescent="0.15">
      <c r="A2593" s="1" t="str">
        <f>"79829812424"</f>
        <v>79829812424</v>
      </c>
    </row>
    <row r="2594" spans="1:1" ht="13" x14ac:dyDescent="0.15">
      <c r="A2594" s="1" t="str">
        <f>"79069800081"</f>
        <v>79069800081</v>
      </c>
    </row>
    <row r="2595" spans="1:1" ht="13" x14ac:dyDescent="0.15">
      <c r="A2595" s="1" t="str">
        <f>"79623440077"</f>
        <v>79623440077</v>
      </c>
    </row>
    <row r="2596" spans="1:1" ht="13" x14ac:dyDescent="0.15">
      <c r="A2596" s="1" t="str">
        <f>"79134960937"</f>
        <v>79134960937</v>
      </c>
    </row>
    <row r="2597" spans="1:1" ht="13" x14ac:dyDescent="0.15">
      <c r="A2597" s="1" t="str">
        <f>"79135024795"</f>
        <v>79135024795</v>
      </c>
    </row>
    <row r="2598" spans="1:1" ht="13" x14ac:dyDescent="0.15">
      <c r="A2598" s="1" t="str">
        <f>"79090108282"</f>
        <v>79090108282</v>
      </c>
    </row>
    <row r="2599" spans="1:1" ht="13" x14ac:dyDescent="0.15">
      <c r="A2599" s="1" t="str">
        <f>"79770325068"</f>
        <v>79770325068</v>
      </c>
    </row>
    <row r="2600" spans="1:1" ht="13" x14ac:dyDescent="0.15">
      <c r="A2600" s="1" t="str">
        <f>"74737176503"</f>
        <v>74737176503</v>
      </c>
    </row>
    <row r="2601" spans="1:1" ht="13" x14ac:dyDescent="0.15">
      <c r="A2601" s="1" t="str">
        <f>"79048999649"</f>
        <v>79048999649</v>
      </c>
    </row>
    <row r="2602" spans="1:1" ht="13" x14ac:dyDescent="0.15">
      <c r="A2602" s="1" t="str">
        <f>"79134930948"</f>
        <v>79134930948</v>
      </c>
    </row>
    <row r="2603" spans="1:1" ht="13" x14ac:dyDescent="0.15">
      <c r="A2603" s="1" t="str">
        <f>"79254091901"</f>
        <v>79254091901</v>
      </c>
    </row>
    <row r="2604" spans="1:1" ht="13" x14ac:dyDescent="0.15">
      <c r="A2604" s="1" t="str">
        <f>"79193939422"</f>
        <v>79193939422</v>
      </c>
    </row>
    <row r="2605" spans="1:1" ht="13" x14ac:dyDescent="0.15">
      <c r="A2605" s="1" t="str">
        <f>"79832757533"</f>
        <v>79832757533</v>
      </c>
    </row>
    <row r="2606" spans="1:1" ht="13" x14ac:dyDescent="0.15">
      <c r="A2606" s="1" t="str">
        <f>"79037721179"</f>
        <v>79037721179</v>
      </c>
    </row>
    <row r="2607" spans="1:1" ht="13" x14ac:dyDescent="0.15">
      <c r="A2607" s="1" t="str">
        <f>"79174635023"</f>
        <v>79174635023</v>
      </c>
    </row>
    <row r="2608" spans="1:1" ht="13" x14ac:dyDescent="0.15">
      <c r="A2608" s="1" t="str">
        <f>"79053486444"</f>
        <v>79053486444</v>
      </c>
    </row>
    <row r="2609" spans="1:1" ht="13" x14ac:dyDescent="0.15">
      <c r="A2609" s="1" t="str">
        <f>"79131440708"</f>
        <v>79131440708</v>
      </c>
    </row>
    <row r="2610" spans="1:1" ht="13" x14ac:dyDescent="0.15">
      <c r="A2610" s="1" t="str">
        <f>"79915433279"</f>
        <v>79915433279</v>
      </c>
    </row>
    <row r="2611" spans="1:1" ht="13" x14ac:dyDescent="0.15">
      <c r="A2611" s="1" t="str">
        <f>"79025500547"</f>
        <v>79025500547</v>
      </c>
    </row>
    <row r="2612" spans="1:1" ht="13" x14ac:dyDescent="0.15">
      <c r="A2612" s="1" t="str">
        <f>"79132872495"</f>
        <v>79132872495</v>
      </c>
    </row>
    <row r="2613" spans="1:1" ht="13" x14ac:dyDescent="0.15">
      <c r="A2613" s="1" t="str">
        <f>"79644123456"</f>
        <v>79644123456</v>
      </c>
    </row>
    <row r="2614" spans="1:1" ht="13" x14ac:dyDescent="0.15">
      <c r="A2614" s="1" t="str">
        <f>"79654715594"</f>
        <v>79654715594</v>
      </c>
    </row>
    <row r="2615" spans="1:1" ht="13" x14ac:dyDescent="0.15">
      <c r="A2615" s="1" t="str">
        <f>"79213388888"</f>
        <v>79213388888</v>
      </c>
    </row>
    <row r="2616" spans="1:1" ht="13" x14ac:dyDescent="0.15">
      <c r="A2616" s="1" t="str">
        <f>"79059774049"</f>
        <v>79059774049</v>
      </c>
    </row>
    <row r="2617" spans="1:1" ht="13" x14ac:dyDescent="0.15">
      <c r="A2617" s="1" t="str">
        <f>"79121287145"</f>
        <v>79121287145</v>
      </c>
    </row>
    <row r="2618" spans="1:1" ht="13" x14ac:dyDescent="0.15">
      <c r="A2618" s="1" t="str">
        <f>"79800214830"</f>
        <v>79800214830</v>
      </c>
    </row>
    <row r="2619" spans="1:1" ht="13" x14ac:dyDescent="0.15">
      <c r="A2619" s="1" t="str">
        <f>"79131637847"</f>
        <v>79131637847</v>
      </c>
    </row>
    <row r="2620" spans="1:1" ht="13" x14ac:dyDescent="0.15">
      <c r="A2620" s="1" t="str">
        <f>"79134946782"</f>
        <v>79134946782</v>
      </c>
    </row>
    <row r="2621" spans="1:1" ht="13" x14ac:dyDescent="0.15">
      <c r="A2621" s="1" t="str">
        <f>"79631849534"</f>
        <v>79631849534</v>
      </c>
    </row>
    <row r="2622" spans="1:1" ht="13" x14ac:dyDescent="0.15">
      <c r="A2622" s="1" t="str">
        <f>"79080255904"</f>
        <v>79080255904</v>
      </c>
    </row>
    <row r="2623" spans="1:1" ht="13" x14ac:dyDescent="0.15">
      <c r="A2623" s="1" t="str">
        <f>"79029499992"</f>
        <v>79029499992</v>
      </c>
    </row>
    <row r="2624" spans="1:1" ht="13" x14ac:dyDescent="0.15">
      <c r="A2624" s="1" t="str">
        <f>"79176447830"</f>
        <v>79176447830</v>
      </c>
    </row>
    <row r="2625" spans="1:1" ht="13" x14ac:dyDescent="0.15">
      <c r="A2625" s="1" t="str">
        <f>"79135246231"</f>
        <v>79135246231</v>
      </c>
    </row>
    <row r="2626" spans="1:1" ht="13" x14ac:dyDescent="0.15">
      <c r="A2626" s="1" t="str">
        <f>"79137292915"</f>
        <v>79137292915</v>
      </c>
    </row>
    <row r="2627" spans="1:1" ht="13" x14ac:dyDescent="0.15">
      <c r="A2627" s="1" t="str">
        <f>"79082451320"</f>
        <v>79082451320</v>
      </c>
    </row>
    <row r="2628" spans="1:1" ht="13" x14ac:dyDescent="0.15">
      <c r="A2628" s="1" t="str">
        <f>"79647488903"</f>
        <v>79647488903</v>
      </c>
    </row>
    <row r="2629" spans="1:1" ht="13" x14ac:dyDescent="0.15">
      <c r="A2629" s="1" t="str">
        <f>"79025502929"</f>
        <v>79025502929</v>
      </c>
    </row>
    <row r="2630" spans="1:1" ht="13" x14ac:dyDescent="0.15">
      <c r="A2630" s="1" t="str">
        <f>"79025523770"</f>
        <v>79025523770</v>
      </c>
    </row>
    <row r="2631" spans="1:1" ht="13" x14ac:dyDescent="0.15">
      <c r="A2631" s="1" t="str">
        <f>"79134921172"</f>
        <v>79134921172</v>
      </c>
    </row>
    <row r="2632" spans="1:1" ht="13" x14ac:dyDescent="0.15">
      <c r="A2632" s="1" t="str">
        <f>"79950745724"</f>
        <v>79950745724</v>
      </c>
    </row>
    <row r="2633" spans="1:1" ht="13" x14ac:dyDescent="0.15">
      <c r="A2633" s="1" t="str">
        <f>"79131650620"</f>
        <v>79131650620</v>
      </c>
    </row>
    <row r="2634" spans="1:1" ht="13" x14ac:dyDescent="0.15">
      <c r="A2634" s="1" t="str">
        <f>"79642501999"</f>
        <v>79642501999</v>
      </c>
    </row>
    <row r="2635" spans="1:1" ht="13" x14ac:dyDescent="0.15">
      <c r="A2635" s="1" t="str">
        <f>"79232026577"</f>
        <v>79232026577</v>
      </c>
    </row>
    <row r="2636" spans="1:1" ht="13" x14ac:dyDescent="0.15">
      <c r="A2636" s="1" t="str">
        <f>"79509677752"</f>
        <v>79509677752</v>
      </c>
    </row>
    <row r="2637" spans="1:1" ht="13" x14ac:dyDescent="0.15">
      <c r="A2637" s="1" t="str">
        <f>"79130698035"</f>
        <v>79130698035</v>
      </c>
    </row>
    <row r="2638" spans="1:1" ht="13" x14ac:dyDescent="0.15">
      <c r="A2638" s="1" t="str">
        <f>"79131620080"</f>
        <v>79131620080</v>
      </c>
    </row>
    <row r="2639" spans="1:1" ht="13" x14ac:dyDescent="0.15">
      <c r="A2639" s="1" t="str">
        <f>"79131661562"</f>
        <v>79131661562</v>
      </c>
    </row>
    <row r="2640" spans="1:1" ht="13" x14ac:dyDescent="0.15">
      <c r="A2640" s="1" t="str">
        <f>"79153133326"</f>
        <v>79153133326</v>
      </c>
    </row>
    <row r="2641" spans="1:1" ht="13" x14ac:dyDescent="0.15">
      <c r="A2641" s="1" t="str">
        <f>"79131611993"</f>
        <v>79131611993</v>
      </c>
    </row>
    <row r="2642" spans="1:1" ht="13" x14ac:dyDescent="0.15">
      <c r="A2642" s="1" t="str">
        <f>"79125272347"</f>
        <v>79125272347</v>
      </c>
    </row>
    <row r="2643" spans="1:1" ht="13" x14ac:dyDescent="0.15">
      <c r="A2643" s="1" t="str">
        <f>"79617720044"</f>
        <v>79617720044</v>
      </c>
    </row>
    <row r="2644" spans="1:1" ht="13" x14ac:dyDescent="0.15">
      <c r="A2644" s="1" t="str">
        <f>"79397808262"</f>
        <v>79397808262</v>
      </c>
    </row>
    <row r="2645" spans="1:1" ht="13" x14ac:dyDescent="0.15">
      <c r="A2645" s="1" t="str">
        <f>"79045740775"</f>
        <v>79045740775</v>
      </c>
    </row>
    <row r="2646" spans="1:1" ht="13" x14ac:dyDescent="0.15">
      <c r="A2646" s="1" t="str">
        <f>"79001300414"</f>
        <v>79001300414</v>
      </c>
    </row>
    <row r="2647" spans="1:1" ht="13" x14ac:dyDescent="0.15">
      <c r="A2647" s="1" t="str">
        <f>"79622101775"</f>
        <v>79622101775</v>
      </c>
    </row>
    <row r="2648" spans="1:1" ht="13" x14ac:dyDescent="0.15">
      <c r="A2648" s="1" t="str">
        <f>"79054888300"</f>
        <v>79054888300</v>
      </c>
    </row>
    <row r="2649" spans="1:1" ht="13" x14ac:dyDescent="0.15">
      <c r="A2649" s="1" t="str">
        <f>"79080300029"</f>
        <v>79080300029</v>
      </c>
    </row>
    <row r="2650" spans="1:1" ht="13" x14ac:dyDescent="0.15">
      <c r="A2650" s="1" t="str">
        <f>"79829661391"</f>
        <v>79829661391</v>
      </c>
    </row>
    <row r="2651" spans="1:1" ht="13" x14ac:dyDescent="0.15">
      <c r="A2651" s="1" t="str">
        <f>"79503074157"</f>
        <v>79503074157</v>
      </c>
    </row>
    <row r="2652" spans="1:1" ht="13" x14ac:dyDescent="0.15">
      <c r="A2652" s="1" t="str">
        <f>"79582825606"</f>
        <v>79582825606</v>
      </c>
    </row>
    <row r="2653" spans="1:1" ht="13" x14ac:dyDescent="0.15">
      <c r="A2653" s="1" t="str">
        <f>"79029444307"</f>
        <v>79029444307</v>
      </c>
    </row>
    <row r="2654" spans="1:1" ht="13" x14ac:dyDescent="0.15">
      <c r="A2654" s="1" t="str">
        <f>"79135006989"</f>
        <v>79135006989</v>
      </c>
    </row>
    <row r="2655" spans="1:1" ht="13" x14ac:dyDescent="0.15">
      <c r="A2655" s="1" t="str">
        <f>"79135258534"</f>
        <v>79135258534</v>
      </c>
    </row>
    <row r="2656" spans="1:1" ht="13" x14ac:dyDescent="0.15">
      <c r="A2656" s="1" t="str">
        <f>"79831430459"</f>
        <v>79831430459</v>
      </c>
    </row>
    <row r="2657" spans="1:1" ht="13" x14ac:dyDescent="0.15">
      <c r="A2657" s="1" t="str">
        <f>"79025513144"</f>
        <v>79025513144</v>
      </c>
    </row>
    <row r="2658" spans="1:1" ht="13" x14ac:dyDescent="0.15">
      <c r="A2658" s="1" t="str">
        <f>"79858051177"</f>
        <v>79858051177</v>
      </c>
    </row>
    <row r="2659" spans="1:1" ht="13" x14ac:dyDescent="0.15">
      <c r="A2659" s="1" t="str">
        <f>"79080301933"</f>
        <v>79080301933</v>
      </c>
    </row>
    <row r="2660" spans="1:1" ht="13" x14ac:dyDescent="0.15">
      <c r="A2660" s="1" t="str">
        <f>"79604000528"</f>
        <v>79604000528</v>
      </c>
    </row>
    <row r="2661" spans="1:1" ht="13" x14ac:dyDescent="0.15">
      <c r="A2661" s="1" t="str">
        <f>"79048995352"</f>
        <v>79048995352</v>
      </c>
    </row>
    <row r="2662" spans="1:1" ht="13" x14ac:dyDescent="0.15">
      <c r="A2662" s="1" t="str">
        <f>"79954407158"</f>
        <v>79954407158</v>
      </c>
    </row>
    <row r="2663" spans="1:1" ht="13" x14ac:dyDescent="0.15">
      <c r="A2663" s="1" t="str">
        <f>"390273549450"</f>
        <v>390273549450</v>
      </c>
    </row>
    <row r="2664" spans="1:1" ht="13" x14ac:dyDescent="0.15">
      <c r="A2664" s="1" t="str">
        <f>"79614520422"</f>
        <v>79614520422</v>
      </c>
    </row>
    <row r="2665" spans="1:1" ht="13" x14ac:dyDescent="0.15">
      <c r="A2665" s="1" t="str">
        <f>"79951724104"</f>
        <v>79951724104</v>
      </c>
    </row>
    <row r="2666" spans="1:1" ht="13" x14ac:dyDescent="0.15">
      <c r="A2666" s="1" t="str">
        <f>"79108962807"</f>
        <v>79108962807</v>
      </c>
    </row>
    <row r="2667" spans="1:1" ht="13" x14ac:dyDescent="0.15">
      <c r="A2667" s="1" t="str">
        <f>"79892277272"</f>
        <v>79892277272</v>
      </c>
    </row>
    <row r="2668" spans="1:1" ht="13" x14ac:dyDescent="0.15">
      <c r="A2668" s="1" t="str">
        <f>"79025163622"</f>
        <v>79025163622</v>
      </c>
    </row>
    <row r="2669" spans="1:1" ht="13" x14ac:dyDescent="0.15">
      <c r="A2669" s="1" t="str">
        <f>"79220795777"</f>
        <v>79220795777</v>
      </c>
    </row>
    <row r="2670" spans="1:1" ht="13" x14ac:dyDescent="0.15">
      <c r="A2670" s="1" t="str">
        <f>"79232068590"</f>
        <v>79232068590</v>
      </c>
    </row>
    <row r="2671" spans="1:1" ht="13" x14ac:dyDescent="0.15">
      <c r="A2671" s="1" t="str">
        <f>"79538457148"</f>
        <v>79538457148</v>
      </c>
    </row>
    <row r="2672" spans="1:1" ht="13" x14ac:dyDescent="0.15">
      <c r="A2672" s="1" t="str">
        <f>"79641116231"</f>
        <v>79641116231</v>
      </c>
    </row>
    <row r="2673" spans="1:1" ht="13" x14ac:dyDescent="0.15">
      <c r="A2673" s="1" t="str">
        <f>"79080319343"</f>
        <v>79080319343</v>
      </c>
    </row>
    <row r="2674" spans="1:1" ht="13" x14ac:dyDescent="0.15">
      <c r="A2674" s="1" t="str">
        <f>"79021647536"</f>
        <v>79021647536</v>
      </c>
    </row>
    <row r="2675" spans="1:1" ht="13" x14ac:dyDescent="0.15">
      <c r="A2675" s="1" t="str">
        <f>"79604150902"</f>
        <v>79604150902</v>
      </c>
    </row>
    <row r="2676" spans="1:1" ht="13" x14ac:dyDescent="0.15">
      <c r="A2676" s="1" t="str">
        <f>"79131651582"</f>
        <v>79131651582</v>
      </c>
    </row>
    <row r="2677" spans="1:1" ht="13" x14ac:dyDescent="0.15">
      <c r="A2677" s="1" t="str">
        <f>"79644289921"</f>
        <v>79644289921</v>
      </c>
    </row>
    <row r="2678" spans="1:1" ht="13" x14ac:dyDescent="0.15">
      <c r="A2678" s="1" t="str">
        <f>"79090955618"</f>
        <v>79090955618</v>
      </c>
    </row>
    <row r="2679" spans="1:1" ht="13" x14ac:dyDescent="0.15">
      <c r="A2679" s="1" t="str">
        <f>"79131721618"</f>
        <v>79131721618</v>
      </c>
    </row>
    <row r="2680" spans="1:1" ht="13" x14ac:dyDescent="0.15">
      <c r="A2680" s="1" t="str">
        <f>"79232810370"</f>
        <v>79232810370</v>
      </c>
    </row>
    <row r="2681" spans="1:1" ht="13" x14ac:dyDescent="0.15">
      <c r="A2681" s="1" t="str">
        <f>"79502653598"</f>
        <v>79502653598</v>
      </c>
    </row>
    <row r="2682" spans="1:1" ht="13" x14ac:dyDescent="0.15">
      <c r="A2682" s="1" t="str">
        <f>"79050913837"</f>
        <v>79050913837</v>
      </c>
    </row>
    <row r="2683" spans="1:1" ht="13" x14ac:dyDescent="0.15">
      <c r="A2683" s="1" t="str">
        <f>"79617872231"</f>
        <v>79617872231</v>
      </c>
    </row>
    <row r="2684" spans="1:1" ht="13" x14ac:dyDescent="0.15">
      <c r="A2684" s="1" t="str">
        <f>"79622103816"</f>
        <v>79622103816</v>
      </c>
    </row>
    <row r="2685" spans="1:1" ht="13" x14ac:dyDescent="0.15">
      <c r="A2685" s="1" t="str">
        <f>"79037520575"</f>
        <v>79037520575</v>
      </c>
    </row>
    <row r="2686" spans="1:1" ht="13" x14ac:dyDescent="0.15">
      <c r="A2686" s="1" t="str">
        <f>"79770323987"</f>
        <v>79770323987</v>
      </c>
    </row>
    <row r="2687" spans="1:1" ht="13" x14ac:dyDescent="0.15">
      <c r="A2687" s="1" t="str">
        <f>"79135067884"</f>
        <v>79135067884</v>
      </c>
    </row>
    <row r="2688" spans="1:1" ht="13" x14ac:dyDescent="0.15">
      <c r="A2688" s="1" t="str">
        <f>"79135257026"</f>
        <v>79135257026</v>
      </c>
    </row>
    <row r="2689" spans="1:1" ht="13" x14ac:dyDescent="0.15">
      <c r="A2689" s="1" t="str">
        <f>"79095222081"</f>
        <v>79095222081</v>
      </c>
    </row>
    <row r="2690" spans="1:1" ht="13" x14ac:dyDescent="0.15">
      <c r="A2690" s="1" t="str">
        <f>"79823654828"</f>
        <v>79823654828</v>
      </c>
    </row>
    <row r="2691" spans="1:1" ht="13" x14ac:dyDescent="0.15">
      <c r="A2691" s="1" t="str">
        <f>"79509671553"</f>
        <v>79509671553</v>
      </c>
    </row>
    <row r="2692" spans="1:1" ht="13" x14ac:dyDescent="0.15">
      <c r="A2692" s="1" t="str">
        <f>"79268935918"</f>
        <v>79268935918</v>
      </c>
    </row>
    <row r="2693" spans="1:1" ht="13" x14ac:dyDescent="0.15">
      <c r="A2693" s="1" t="str">
        <f>"79189362358"</f>
        <v>79189362358</v>
      </c>
    </row>
    <row r="2694" spans="1:1" ht="13" x14ac:dyDescent="0.15">
      <c r="A2694" s="1" t="str">
        <f>"79624044009"</f>
        <v>79624044009</v>
      </c>
    </row>
    <row r="2695" spans="1:1" ht="13" x14ac:dyDescent="0.15">
      <c r="A2695" s="1" t="str">
        <f>"79676668506"</f>
        <v>79676668506</v>
      </c>
    </row>
    <row r="2696" spans="1:1" ht="13" x14ac:dyDescent="0.15">
      <c r="A2696" s="1" t="str">
        <f>"79937196410"</f>
        <v>79937196410</v>
      </c>
    </row>
    <row r="2697" spans="1:1" ht="13" x14ac:dyDescent="0.15">
      <c r="A2697" s="1" t="str">
        <f>"79642227157"</f>
        <v>79642227157</v>
      </c>
    </row>
    <row r="2698" spans="1:1" ht="13" x14ac:dyDescent="0.15">
      <c r="A2698" s="1" t="str">
        <f>"79091961355"</f>
        <v>79091961355</v>
      </c>
    </row>
    <row r="2699" spans="1:1" ht="13" x14ac:dyDescent="0.15">
      <c r="A2699" s="1" t="str">
        <f>"79134911605"</f>
        <v>79134911605</v>
      </c>
    </row>
    <row r="2700" spans="1:1" ht="13" x14ac:dyDescent="0.15">
      <c r="A2700" s="1" t="str">
        <f>"79373188109"</f>
        <v>79373188109</v>
      </c>
    </row>
    <row r="2701" spans="1:1" ht="13" x14ac:dyDescent="0.15">
      <c r="A2701" s="1" t="str">
        <f>"79080343149"</f>
        <v>79080343149</v>
      </c>
    </row>
    <row r="2702" spans="1:1" ht="13" x14ac:dyDescent="0.15">
      <c r="A2702" s="1" t="str">
        <f>"79898937581"</f>
        <v>79898937581</v>
      </c>
    </row>
    <row r="2703" spans="1:1" ht="13" x14ac:dyDescent="0.15">
      <c r="A2703" s="1" t="str">
        <f>"79659060555"</f>
        <v>79659060555</v>
      </c>
    </row>
    <row r="2704" spans="1:1" ht="13" x14ac:dyDescent="0.15">
      <c r="A2704" s="1" t="str">
        <f>"79137672614"</f>
        <v>79137672614</v>
      </c>
    </row>
    <row r="2705" spans="1:1" ht="13" x14ac:dyDescent="0.15">
      <c r="A2705" s="1" t="str">
        <f>"79080309495"</f>
        <v>79080309495</v>
      </c>
    </row>
    <row r="2706" spans="1:1" ht="13" x14ac:dyDescent="0.15">
      <c r="A2706" s="1" t="str">
        <f>"79050935518"</f>
        <v>79050935518</v>
      </c>
    </row>
    <row r="2707" spans="1:1" ht="13" x14ac:dyDescent="0.15">
      <c r="A2707" s="1" t="str">
        <f>"79889431613"</f>
        <v>79889431613</v>
      </c>
    </row>
    <row r="2708" spans="1:1" ht="13" x14ac:dyDescent="0.15">
      <c r="A2708" s="1" t="str">
        <f>"79948880801"</f>
        <v>79948880801</v>
      </c>
    </row>
    <row r="2709" spans="1:1" ht="13" x14ac:dyDescent="0.15">
      <c r="A2709" s="1" t="str">
        <f>"79509965956"</f>
        <v>79509965956</v>
      </c>
    </row>
    <row r="2710" spans="1:1" ht="13" x14ac:dyDescent="0.15">
      <c r="A2710" s="1" t="str">
        <f>"79134900145"</f>
        <v>79134900145</v>
      </c>
    </row>
    <row r="2711" spans="1:1" ht="13" x14ac:dyDescent="0.15">
      <c r="A2711" s="1" t="str">
        <f>"79134983181"</f>
        <v>79134983181</v>
      </c>
    </row>
    <row r="2712" spans="1:1" ht="13" x14ac:dyDescent="0.15">
      <c r="A2712" s="1" t="str">
        <f>"79157872471"</f>
        <v>79157872471</v>
      </c>
    </row>
    <row r="2713" spans="1:1" ht="13" x14ac:dyDescent="0.15">
      <c r="A2713" s="1" t="str">
        <f>"79051752666"</f>
        <v>79051752666</v>
      </c>
    </row>
    <row r="2714" spans="1:1" ht="13" x14ac:dyDescent="0.15">
      <c r="A2714" s="1" t="str">
        <f>"79898924988"</f>
        <v>79898924988</v>
      </c>
    </row>
    <row r="2715" spans="1:1" ht="13" x14ac:dyDescent="0.15">
      <c r="A2715" s="1" t="str">
        <f>"79054959774"</f>
        <v>79054959774</v>
      </c>
    </row>
    <row r="2716" spans="1:1" ht="13" x14ac:dyDescent="0.15">
      <c r="A2716" s="1" t="str">
        <f>"79131623361"</f>
        <v>79131623361</v>
      </c>
    </row>
    <row r="2717" spans="1:1" ht="13" x14ac:dyDescent="0.15">
      <c r="A2717" s="1" t="str">
        <f>"79039891559"</f>
        <v>79039891559</v>
      </c>
    </row>
    <row r="2718" spans="1:1" ht="13" x14ac:dyDescent="0.15">
      <c r="A2718" s="1" t="str">
        <f>"79294740999"</f>
        <v>79294740999</v>
      </c>
    </row>
    <row r="2719" spans="1:1" ht="13" x14ac:dyDescent="0.15">
      <c r="A2719" s="1" t="str">
        <f>"79134905086"</f>
        <v>79134905086</v>
      </c>
    </row>
    <row r="2720" spans="1:1" ht="13" x14ac:dyDescent="0.15">
      <c r="A2720" s="1" t="str">
        <f>"79135891079"</f>
        <v>79135891079</v>
      </c>
    </row>
    <row r="2721" spans="1:1" ht="13" x14ac:dyDescent="0.15">
      <c r="A2721" s="1" t="str">
        <f>"79220646977"</f>
        <v>79220646977</v>
      </c>
    </row>
    <row r="2722" spans="1:1" ht="13" x14ac:dyDescent="0.15">
      <c r="A2722" s="1" t="str">
        <f>"79811490301"</f>
        <v>79811490301</v>
      </c>
    </row>
    <row r="2723" spans="1:1" ht="13" x14ac:dyDescent="0.15">
      <c r="A2723" s="1" t="str">
        <f>"79161723652"</f>
        <v>79161723652</v>
      </c>
    </row>
    <row r="2724" spans="1:1" ht="13" x14ac:dyDescent="0.15">
      <c r="A2724" s="1" t="str">
        <f>"79333219810"</f>
        <v>79333219810</v>
      </c>
    </row>
    <row r="2725" spans="1:1" ht="13" x14ac:dyDescent="0.15">
      <c r="A2725" s="1" t="str">
        <f>"79025509352"</f>
        <v>79025509352</v>
      </c>
    </row>
    <row r="2726" spans="1:1" ht="13" x14ac:dyDescent="0.15">
      <c r="A2726" s="1" t="str">
        <f>"79059998262"</f>
        <v>79059998262</v>
      </c>
    </row>
    <row r="2727" spans="1:1" ht="13" x14ac:dyDescent="0.15">
      <c r="A2727" s="1" t="str">
        <f>"79609429952"</f>
        <v>79609429952</v>
      </c>
    </row>
    <row r="2728" spans="1:1" ht="13" x14ac:dyDescent="0.15">
      <c r="A2728" s="1" t="str">
        <f>"79191545453"</f>
        <v>79191545453</v>
      </c>
    </row>
    <row r="2729" spans="1:1" ht="13" x14ac:dyDescent="0.15">
      <c r="A2729" s="1" t="str">
        <f>"79232054001"</f>
        <v>79232054001</v>
      </c>
    </row>
    <row r="2730" spans="1:1" ht="13" x14ac:dyDescent="0.15">
      <c r="A2730" s="1" t="str">
        <f>"79050931209"</f>
        <v>79050931209</v>
      </c>
    </row>
    <row r="2731" spans="1:1" ht="13" x14ac:dyDescent="0.15">
      <c r="A2731" s="1" t="str">
        <f>"79786186933"</f>
        <v>79786186933</v>
      </c>
    </row>
    <row r="2732" spans="1:1" ht="13" x14ac:dyDescent="0.15">
      <c r="A2732" s="1" t="str">
        <f>"79187010188"</f>
        <v>79187010188</v>
      </c>
    </row>
    <row r="2733" spans="1:1" ht="13" x14ac:dyDescent="0.15">
      <c r="A2733" s="1" t="str">
        <f>"79059789889"</f>
        <v>79059789889</v>
      </c>
    </row>
    <row r="2734" spans="1:1" ht="13" x14ac:dyDescent="0.15">
      <c r="A2734" s="1" t="str">
        <f>"79048999287"</f>
        <v>79048999287</v>
      </c>
    </row>
    <row r="2735" spans="1:1" ht="13" x14ac:dyDescent="0.15">
      <c r="A2735" s="1" t="str">
        <f>"79659160836"</f>
        <v>79659160836</v>
      </c>
    </row>
    <row r="2736" spans="1:1" ht="13" x14ac:dyDescent="0.15">
      <c r="A2736" s="1" t="str">
        <f>"79130341802"</f>
        <v>79130341802</v>
      </c>
    </row>
    <row r="2737" spans="1:1" ht="13" x14ac:dyDescent="0.15">
      <c r="A2737" s="1" t="str">
        <f>"79914561450"</f>
        <v>79914561450</v>
      </c>
    </row>
    <row r="2738" spans="1:1" ht="13" x14ac:dyDescent="0.15">
      <c r="A2738" s="1" t="str">
        <f>"79632837871"</f>
        <v>79632837871</v>
      </c>
    </row>
    <row r="2739" spans="1:1" ht="13" x14ac:dyDescent="0.15">
      <c r="A2739" s="1" t="str">
        <f>"79135043413"</f>
        <v>79135043413</v>
      </c>
    </row>
    <row r="2740" spans="1:1" ht="13" x14ac:dyDescent="0.15">
      <c r="A2740" s="1" t="str">
        <f>"79188343406"</f>
        <v>79188343406</v>
      </c>
    </row>
    <row r="2741" spans="1:1" ht="13" x14ac:dyDescent="0.15">
      <c r="A2741" s="1" t="str">
        <f>"79092788418"</f>
        <v>79092788418</v>
      </c>
    </row>
    <row r="2742" spans="1:1" ht="13" x14ac:dyDescent="0.15">
      <c r="A2742" s="1" t="str">
        <f>"79050911999"</f>
        <v>79050911999</v>
      </c>
    </row>
    <row r="2743" spans="1:1" ht="13" x14ac:dyDescent="0.15">
      <c r="A2743" s="1" t="str">
        <f>"79131613747"</f>
        <v>79131613747</v>
      </c>
    </row>
    <row r="2744" spans="1:1" ht="13" x14ac:dyDescent="0.15">
      <c r="A2744" s="1" t="str">
        <f>"79509678880"</f>
        <v>79509678880</v>
      </c>
    </row>
    <row r="2745" spans="1:1" ht="13" x14ac:dyDescent="0.15">
      <c r="A2745" s="1" t="str">
        <f>"79135044224"</f>
        <v>79135044224</v>
      </c>
    </row>
    <row r="2746" spans="1:1" ht="13" x14ac:dyDescent="0.15">
      <c r="A2746" s="1" t="str">
        <f>"79131979672"</f>
        <v>79131979672</v>
      </c>
    </row>
    <row r="2747" spans="1:1" ht="13" x14ac:dyDescent="0.15">
      <c r="A2747" s="1" t="str">
        <f>"79148350920"</f>
        <v>79148350920</v>
      </c>
    </row>
    <row r="2748" spans="1:1" ht="13" x14ac:dyDescent="0.15">
      <c r="A2748" s="1" t="str">
        <f>"79197161995"</f>
        <v>79197161995</v>
      </c>
    </row>
    <row r="2749" spans="1:1" ht="13" x14ac:dyDescent="0.15">
      <c r="A2749" s="1" t="str">
        <f>"79829467550"</f>
        <v>79829467550</v>
      </c>
    </row>
    <row r="2750" spans="1:1" ht="13" x14ac:dyDescent="0.15">
      <c r="A2750" s="1" t="str">
        <f>"79039185420"</f>
        <v>79039185420</v>
      </c>
    </row>
    <row r="2751" spans="1:1" ht="13" x14ac:dyDescent="0.15">
      <c r="A2751" s="1" t="str">
        <f>"79135910930"</f>
        <v>79135910930</v>
      </c>
    </row>
    <row r="2752" spans="1:1" ht="13" x14ac:dyDescent="0.15">
      <c r="A2752" s="1" t="str">
        <f>"79050904118"</f>
        <v>79050904118</v>
      </c>
    </row>
    <row r="2753" spans="1:1" ht="13" x14ac:dyDescent="0.15">
      <c r="A2753" s="1" t="str">
        <f>"79039896266"</f>
        <v>79039896266</v>
      </c>
    </row>
    <row r="2754" spans="1:1" ht="13" x14ac:dyDescent="0.15">
      <c r="A2754" s="1" t="str">
        <f>"79059799593"</f>
        <v>79059799593</v>
      </c>
    </row>
    <row r="2755" spans="1:1" ht="13" x14ac:dyDescent="0.15">
      <c r="A2755" s="1" t="str">
        <f>"79585527566"</f>
        <v>79585527566</v>
      </c>
    </row>
    <row r="2756" spans="1:1" ht="13" x14ac:dyDescent="0.15">
      <c r="A2756" s="1" t="str">
        <f>"79232063343"</f>
        <v>79232063343</v>
      </c>
    </row>
    <row r="2757" spans="1:1" ht="13" x14ac:dyDescent="0.15">
      <c r="A2757" s="1" t="str">
        <f>"79914189232"</f>
        <v>79914189232</v>
      </c>
    </row>
    <row r="2758" spans="1:1" ht="13" x14ac:dyDescent="0.15">
      <c r="A2758" s="1" t="str">
        <f>"79037509483"</f>
        <v>79037509483</v>
      </c>
    </row>
    <row r="2759" spans="1:1" ht="13" x14ac:dyDescent="0.15">
      <c r="A2759" s="1" t="str">
        <f>"79248321204"</f>
        <v>79248321204</v>
      </c>
    </row>
    <row r="2760" spans="1:1" ht="13" x14ac:dyDescent="0.15">
      <c r="A2760" s="1" t="str">
        <f>"79131610656"</f>
        <v>79131610656</v>
      </c>
    </row>
    <row r="2761" spans="1:1" ht="13" x14ac:dyDescent="0.15">
      <c r="A2761" s="1" t="str">
        <f>"79059776008"</f>
        <v>79059776008</v>
      </c>
    </row>
    <row r="2762" spans="1:1" ht="13" x14ac:dyDescent="0.15">
      <c r="A2762" s="1" t="str">
        <f>"79659159901"</f>
        <v>79659159901</v>
      </c>
    </row>
    <row r="2763" spans="1:1" ht="13" x14ac:dyDescent="0.15">
      <c r="A2763" s="1" t="str">
        <f>"79918519350"</f>
        <v>79918519350</v>
      </c>
    </row>
    <row r="2764" spans="1:1" ht="13" x14ac:dyDescent="0.15">
      <c r="A2764" s="1" t="str">
        <f>"79232456720"</f>
        <v>79232456720</v>
      </c>
    </row>
    <row r="2765" spans="1:1" ht="13" x14ac:dyDescent="0.15">
      <c r="A2765" s="1" t="str">
        <f>"79135014211"</f>
        <v>79135014211</v>
      </c>
    </row>
    <row r="2766" spans="1:1" ht="13" x14ac:dyDescent="0.15">
      <c r="A2766" s="1" t="str">
        <f>"79619992053"</f>
        <v>79619992053</v>
      </c>
    </row>
    <row r="2767" spans="1:1" ht="13" x14ac:dyDescent="0.15">
      <c r="A2767" s="1" t="str">
        <f>"79615391131"</f>
        <v>79615391131</v>
      </c>
    </row>
    <row r="2768" spans="1:1" ht="13" x14ac:dyDescent="0.15">
      <c r="A2768" s="1" t="str">
        <f>"79398846303"</f>
        <v>79398846303</v>
      </c>
    </row>
    <row r="2769" spans="1:1" ht="13" x14ac:dyDescent="0.15">
      <c r="A2769" s="1" t="str">
        <f>"79122966904"</f>
        <v>79122966904</v>
      </c>
    </row>
    <row r="2770" spans="1:1" ht="13" x14ac:dyDescent="0.15">
      <c r="A2770" s="1" t="str">
        <f>"79134929211"</f>
        <v>79134929211</v>
      </c>
    </row>
    <row r="2771" spans="1:1" ht="13" x14ac:dyDescent="0.15">
      <c r="A2771" s="1" t="str">
        <f>"73833630567"</f>
        <v>73833630567</v>
      </c>
    </row>
    <row r="2772" spans="1:1" ht="13" x14ac:dyDescent="0.15">
      <c r="A2772" s="1" t="str">
        <f>"79313768330"</f>
        <v>79313768330</v>
      </c>
    </row>
    <row r="2773" spans="1:1" ht="13" x14ac:dyDescent="0.15">
      <c r="A2773" s="1" t="str">
        <f>"79892653829"</f>
        <v>79892653829</v>
      </c>
    </row>
    <row r="2774" spans="1:1" ht="13" x14ac:dyDescent="0.15">
      <c r="A2774" s="1" t="str">
        <f>"79232024295"</f>
        <v>79232024295</v>
      </c>
    </row>
    <row r="2775" spans="1:1" ht="13" x14ac:dyDescent="0.15">
      <c r="A2775" s="1" t="str">
        <f>"79048997375"</f>
        <v>79048997375</v>
      </c>
    </row>
    <row r="2776" spans="1:1" ht="13" x14ac:dyDescent="0.15">
      <c r="A2776" s="1" t="str">
        <f>"79233680910"</f>
        <v>79233680910</v>
      </c>
    </row>
    <row r="2777" spans="1:1" ht="13" x14ac:dyDescent="0.15">
      <c r="A2777" s="1" t="str">
        <f>"79648918397"</f>
        <v>79648918397</v>
      </c>
    </row>
    <row r="2778" spans="1:1" ht="13" x14ac:dyDescent="0.15">
      <c r="A2778" s="1" t="str">
        <f>"79673042075"</f>
        <v>79673042075</v>
      </c>
    </row>
    <row r="2779" spans="1:1" ht="13" x14ac:dyDescent="0.15">
      <c r="A2779" s="1" t="str">
        <f>"79633839995"</f>
        <v>79633839995</v>
      </c>
    </row>
    <row r="2780" spans="1:1" ht="13" x14ac:dyDescent="0.15">
      <c r="A2780" s="1" t="str">
        <f>"79131612530"</f>
        <v>79131612530</v>
      </c>
    </row>
    <row r="2781" spans="1:1" ht="13" x14ac:dyDescent="0.15">
      <c r="A2781" s="1" t="str">
        <f>"79637090905"</f>
        <v>79637090905</v>
      </c>
    </row>
    <row r="2782" spans="1:1" ht="13" x14ac:dyDescent="0.15">
      <c r="A2782" s="1" t="str">
        <f>"79069016972"</f>
        <v>79069016972</v>
      </c>
    </row>
    <row r="2783" spans="1:1" ht="13" x14ac:dyDescent="0.15">
      <c r="A2783" s="1" t="str">
        <f>"79333399997"</f>
        <v>79333399997</v>
      </c>
    </row>
    <row r="2784" spans="1:1" ht="13" x14ac:dyDescent="0.15">
      <c r="A2784" s="1" t="str">
        <f>"79039290783"</f>
        <v>79039290783</v>
      </c>
    </row>
    <row r="2785" spans="1:1" ht="13" x14ac:dyDescent="0.15">
      <c r="A2785" s="1" t="str">
        <f>"79292509033"</f>
        <v>79292509033</v>
      </c>
    </row>
    <row r="2786" spans="1:1" ht="13" x14ac:dyDescent="0.15">
      <c r="A2786" s="1" t="str">
        <f>"79039185858"</f>
        <v>79039185858</v>
      </c>
    </row>
    <row r="2787" spans="1:1" ht="13" x14ac:dyDescent="0.15">
      <c r="A2787" s="1" t="str">
        <f>"79234534858"</f>
        <v>79234534858</v>
      </c>
    </row>
    <row r="2788" spans="1:1" ht="13" x14ac:dyDescent="0.15">
      <c r="A2788" s="1" t="str">
        <f>"79219755334"</f>
        <v>79219755334</v>
      </c>
    </row>
    <row r="2789" spans="1:1" ht="13" x14ac:dyDescent="0.15">
      <c r="A2789" s="1" t="str">
        <f>"79134919770"</f>
        <v>79134919770</v>
      </c>
    </row>
    <row r="2790" spans="1:1" ht="13" x14ac:dyDescent="0.15">
      <c r="A2790" s="1" t="str">
        <f>"79025504543"</f>
        <v>79025504543</v>
      </c>
    </row>
    <row r="2791" spans="1:1" ht="13" x14ac:dyDescent="0.15">
      <c r="A2791" s="1" t="str">
        <f>"79131681533"</f>
        <v>79131681533</v>
      </c>
    </row>
    <row r="2792" spans="1:1" ht="13" x14ac:dyDescent="0.15">
      <c r="A2792" s="1" t="str">
        <f>"79134928008"</f>
        <v>79134928008</v>
      </c>
    </row>
    <row r="2793" spans="1:1" ht="13" x14ac:dyDescent="0.15">
      <c r="A2793" s="1" t="str">
        <f>"79134968000"</f>
        <v>79134968000</v>
      </c>
    </row>
    <row r="2794" spans="1:1" ht="13" x14ac:dyDescent="0.15">
      <c r="A2794" s="1" t="str">
        <f>"79135082114"</f>
        <v>79135082114</v>
      </c>
    </row>
    <row r="2795" spans="1:1" ht="13" x14ac:dyDescent="0.15">
      <c r="A2795" s="1" t="str">
        <f>"79135038143"</f>
        <v>79135038143</v>
      </c>
    </row>
    <row r="2796" spans="1:1" ht="13" x14ac:dyDescent="0.15">
      <c r="A2796" s="1" t="str">
        <f>"79039283388"</f>
        <v>79039283388</v>
      </c>
    </row>
    <row r="2797" spans="1:1" ht="13" x14ac:dyDescent="0.15">
      <c r="A2797" s="1" t="str">
        <f>"79677424778"</f>
        <v>79677424778</v>
      </c>
    </row>
    <row r="2798" spans="1:1" ht="13" x14ac:dyDescent="0.15">
      <c r="A2798" s="1" t="str">
        <f>"79511857469"</f>
        <v>79511857469</v>
      </c>
    </row>
    <row r="2799" spans="1:1" ht="13" x14ac:dyDescent="0.15">
      <c r="A2799" s="1" t="str">
        <f>"79135010131"</f>
        <v>79135010131</v>
      </c>
    </row>
    <row r="2800" spans="1:1" ht="13" x14ac:dyDescent="0.15">
      <c r="A2800" s="1" t="str">
        <f>"79134986324"</f>
        <v>79134986324</v>
      </c>
    </row>
    <row r="2801" spans="1:1" ht="13" x14ac:dyDescent="0.15">
      <c r="A2801" s="1" t="str">
        <f>"79189681266"</f>
        <v>79189681266</v>
      </c>
    </row>
    <row r="2802" spans="1:1" ht="13" x14ac:dyDescent="0.15">
      <c r="A2802" s="1" t="str">
        <f>"79131612394"</f>
        <v>79131612394</v>
      </c>
    </row>
    <row r="2803" spans="1:1" ht="13" x14ac:dyDescent="0.15">
      <c r="A2803" s="1" t="str">
        <f>"79050929382"</f>
        <v>79050929382</v>
      </c>
    </row>
    <row r="2804" spans="1:1" ht="13" x14ac:dyDescent="0.15">
      <c r="A2804" s="1" t="str">
        <f>"79831471339"</f>
        <v>79831471339</v>
      </c>
    </row>
    <row r="2805" spans="1:1" ht="13" x14ac:dyDescent="0.15">
      <c r="A2805" s="1" t="str">
        <f>"79039187225"</f>
        <v>79039187225</v>
      </c>
    </row>
    <row r="2806" spans="1:1" ht="13" x14ac:dyDescent="0.15">
      <c r="A2806" s="1" t="str">
        <f>"79180009096"</f>
        <v>79180009096</v>
      </c>
    </row>
    <row r="2807" spans="1:1" ht="13" x14ac:dyDescent="0.15">
      <c r="A2807" s="1" t="str">
        <f>"79134983341"</f>
        <v>79134983341</v>
      </c>
    </row>
    <row r="2808" spans="1:1" ht="13" x14ac:dyDescent="0.15">
      <c r="A2808" s="1" t="str">
        <f>"79321283507"</f>
        <v>79321283507</v>
      </c>
    </row>
    <row r="2809" spans="1:1" ht="13" x14ac:dyDescent="0.15">
      <c r="A2809" s="1" t="str">
        <f>"79692601515"</f>
        <v>79692601515</v>
      </c>
    </row>
    <row r="2810" spans="1:1" ht="13" x14ac:dyDescent="0.15">
      <c r="A2810" s="1" t="str">
        <f>"79320508484"</f>
        <v>79320508484</v>
      </c>
    </row>
    <row r="2811" spans="1:1" ht="13" x14ac:dyDescent="0.15">
      <c r="A2811" s="1" t="str">
        <f>"79630977706"</f>
        <v>79630977706</v>
      </c>
    </row>
    <row r="2812" spans="1:1" ht="13" x14ac:dyDescent="0.15">
      <c r="A2812" s="1" t="str">
        <f>"79059980199"</f>
        <v>79059980199</v>
      </c>
    </row>
    <row r="2813" spans="1:1" ht="13" x14ac:dyDescent="0.15">
      <c r="A2813" s="1" t="str">
        <f>"79135059059"</f>
        <v>79135059059</v>
      </c>
    </row>
    <row r="2814" spans="1:1" ht="13" x14ac:dyDescent="0.15">
      <c r="A2814" s="1" t="str">
        <f>"79064439695"</f>
        <v>79064439695</v>
      </c>
    </row>
    <row r="2815" spans="1:1" ht="13" x14ac:dyDescent="0.15">
      <c r="A2815" s="1" t="str">
        <f>"79177429785"</f>
        <v>79177429785</v>
      </c>
    </row>
    <row r="2816" spans="1:1" ht="13" x14ac:dyDescent="0.15">
      <c r="A2816" s="1" t="str">
        <f>"79232038064"</f>
        <v>79232038064</v>
      </c>
    </row>
    <row r="2817" spans="1:1" ht="13" x14ac:dyDescent="0.15">
      <c r="A2817" s="1" t="str">
        <f>"79961306241"</f>
        <v>79961306241</v>
      </c>
    </row>
    <row r="2818" spans="1:1" ht="13" x14ac:dyDescent="0.15">
      <c r="A2818" s="1" t="str">
        <f>"79933331770"</f>
        <v>79933331770</v>
      </c>
    </row>
    <row r="2819" spans="1:1" ht="13" x14ac:dyDescent="0.15">
      <c r="A2819" s="1" t="str">
        <f>"79029497321"</f>
        <v>79029497321</v>
      </c>
    </row>
    <row r="2820" spans="1:1" ht="13" x14ac:dyDescent="0.15">
      <c r="A2820" s="1" t="str">
        <f>"79233479992"</f>
        <v>79233479992</v>
      </c>
    </row>
    <row r="2821" spans="1:1" ht="13" x14ac:dyDescent="0.15">
      <c r="A2821" s="1" t="str">
        <f>"79235853308"</f>
        <v>79235853308</v>
      </c>
    </row>
    <row r="2822" spans="1:1" ht="13" x14ac:dyDescent="0.15">
      <c r="A2822" s="1" t="str">
        <f>"79233306428"</f>
        <v>79233306428</v>
      </c>
    </row>
    <row r="2823" spans="1:1" ht="13" x14ac:dyDescent="0.15">
      <c r="A2823" s="1" t="str">
        <f>"79831891195"</f>
        <v>79831891195</v>
      </c>
    </row>
    <row r="2824" spans="1:1" ht="13" x14ac:dyDescent="0.15">
      <c r="A2824" s="1" t="str">
        <f>"79398846366"</f>
        <v>79398846366</v>
      </c>
    </row>
    <row r="2825" spans="1:1" ht="13" x14ac:dyDescent="0.15">
      <c r="A2825" s="1" t="str">
        <f>"79832085531"</f>
        <v>79832085531</v>
      </c>
    </row>
    <row r="2826" spans="1:1" ht="13" x14ac:dyDescent="0.15">
      <c r="A2826" s="1" t="str">
        <f>"79029214222"</f>
        <v>79029214222</v>
      </c>
    </row>
    <row r="2827" spans="1:1" ht="13" x14ac:dyDescent="0.15">
      <c r="A2827" s="1" t="str">
        <f>"79209015280"</f>
        <v>79209015280</v>
      </c>
    </row>
    <row r="2828" spans="1:1" ht="13" x14ac:dyDescent="0.15">
      <c r="A2828" s="1" t="str">
        <f>"79108410982"</f>
        <v>79108410982</v>
      </c>
    </row>
    <row r="2829" spans="1:1" ht="13" x14ac:dyDescent="0.15">
      <c r="A2829" s="1" t="str">
        <f>"79665952202"</f>
        <v>79665952202</v>
      </c>
    </row>
    <row r="2830" spans="1:1" ht="13" x14ac:dyDescent="0.15">
      <c r="A2830" s="1" t="str">
        <f>"79135211593"</f>
        <v>79135211593</v>
      </c>
    </row>
    <row r="2831" spans="1:1" ht="13" x14ac:dyDescent="0.15">
      <c r="A2831" s="1" t="str">
        <f>"79080326448"</f>
        <v>79080326448</v>
      </c>
    </row>
    <row r="2832" spans="1:1" ht="13" x14ac:dyDescent="0.15">
      <c r="A2832" s="1" t="str">
        <f>"79618964530"</f>
        <v>79618964530</v>
      </c>
    </row>
    <row r="2833" spans="1:1" ht="13" x14ac:dyDescent="0.15">
      <c r="A2833" s="1" t="str">
        <f>"79658217124"</f>
        <v>79658217124</v>
      </c>
    </row>
    <row r="2834" spans="1:1" ht="13" x14ac:dyDescent="0.15">
      <c r="A2834" s="1" t="str">
        <f>"79315550044"</f>
        <v>79315550044</v>
      </c>
    </row>
    <row r="2835" spans="1:1" ht="13" x14ac:dyDescent="0.15">
      <c r="A2835" s="1" t="str">
        <f>"79195958199"</f>
        <v>79195958199</v>
      </c>
    </row>
    <row r="2836" spans="1:1" ht="13" x14ac:dyDescent="0.15">
      <c r="A2836" s="1" t="str">
        <f>"79833596735"</f>
        <v>79833596735</v>
      </c>
    </row>
    <row r="2837" spans="1:1" ht="13" x14ac:dyDescent="0.15">
      <c r="A2837" s="1" t="str">
        <f>"79039840211"</f>
        <v>79039840211</v>
      </c>
    </row>
    <row r="2838" spans="1:1" ht="13" x14ac:dyDescent="0.15">
      <c r="A2838" s="1" t="str">
        <f>"79069047929"</f>
        <v>79069047929</v>
      </c>
    </row>
    <row r="2839" spans="1:1" ht="13" x14ac:dyDescent="0.15">
      <c r="A2839" s="1" t="str">
        <f>"79232016036"</f>
        <v>79232016036</v>
      </c>
    </row>
    <row r="2840" spans="1:1" ht="13" x14ac:dyDescent="0.15">
      <c r="A2840" s="1" t="str">
        <f>"79025524551"</f>
        <v>79025524551</v>
      </c>
    </row>
    <row r="2841" spans="1:1" ht="13" x14ac:dyDescent="0.15">
      <c r="A2841" s="1" t="str">
        <f>"79509683244"</f>
        <v>79509683244</v>
      </c>
    </row>
    <row r="2842" spans="1:1" ht="13" x14ac:dyDescent="0.15">
      <c r="A2842" s="1" t="str">
        <f>"79867844291"</f>
        <v>79867844291</v>
      </c>
    </row>
    <row r="2843" spans="1:1" ht="13" x14ac:dyDescent="0.15">
      <c r="A2843" s="1" t="str">
        <f>"79134936984"</f>
        <v>79134936984</v>
      </c>
    </row>
    <row r="2844" spans="1:1" ht="13" x14ac:dyDescent="0.15">
      <c r="A2844" s="1" t="str">
        <f>"79135035073"</f>
        <v>79135035073</v>
      </c>
    </row>
    <row r="2845" spans="1:1" ht="13" x14ac:dyDescent="0.15">
      <c r="A2845" s="1" t="str">
        <f>"79511568683"</f>
        <v>79511568683</v>
      </c>
    </row>
    <row r="2846" spans="1:1" ht="13" x14ac:dyDescent="0.15">
      <c r="A2846" s="1" t="str">
        <f>"79037513249"</f>
        <v>79037513249</v>
      </c>
    </row>
    <row r="2847" spans="1:1" ht="13" x14ac:dyDescent="0.15">
      <c r="A2847" s="1" t="str">
        <f>"79838888871"</f>
        <v>79838888871</v>
      </c>
    </row>
    <row r="2848" spans="1:1" ht="13" x14ac:dyDescent="0.15">
      <c r="A2848" s="1" t="str">
        <f>"79148140797"</f>
        <v>79148140797</v>
      </c>
    </row>
    <row r="2849" spans="1:1" ht="13" x14ac:dyDescent="0.15">
      <c r="A2849" s="1" t="str">
        <f>"79134968836"</f>
        <v>79134968836</v>
      </c>
    </row>
    <row r="2850" spans="1:1" ht="13" x14ac:dyDescent="0.15">
      <c r="A2850" s="1" t="str">
        <f>"79131677880"</f>
        <v>79131677880</v>
      </c>
    </row>
    <row r="2851" spans="1:1" ht="13" x14ac:dyDescent="0.15">
      <c r="A2851" s="1" t="str">
        <f>"79657145211"</f>
        <v>79657145211</v>
      </c>
    </row>
    <row r="2852" spans="1:1" ht="13" x14ac:dyDescent="0.15">
      <c r="A2852" s="1" t="str">
        <f>"79134985998"</f>
        <v>79134985998</v>
      </c>
    </row>
    <row r="2853" spans="1:1" ht="13" x14ac:dyDescent="0.15">
      <c r="A2853" s="1" t="str">
        <f>"79284457405"</f>
        <v>79284457405</v>
      </c>
    </row>
    <row r="2854" spans="1:1" ht="13" x14ac:dyDescent="0.15">
      <c r="A2854" s="1" t="str">
        <f>"79131645781"</f>
        <v>79131645781</v>
      </c>
    </row>
    <row r="2855" spans="1:1" ht="13" x14ac:dyDescent="0.15">
      <c r="A2855" s="1" t="str">
        <f>"79872422853"</f>
        <v>79872422853</v>
      </c>
    </row>
    <row r="2856" spans="1:1" ht="13" x14ac:dyDescent="0.15">
      <c r="A2856" s="1" t="str">
        <f>"79655340007"</f>
        <v>79655340007</v>
      </c>
    </row>
    <row r="2857" spans="1:1" ht="13" x14ac:dyDescent="0.15">
      <c r="A2857" s="1" t="str">
        <f>"79144935832"</f>
        <v>79144935832</v>
      </c>
    </row>
    <row r="2858" spans="1:1" ht="13" x14ac:dyDescent="0.15">
      <c r="A2858" s="1" t="str">
        <f>"79135064706"</f>
        <v>79135064706</v>
      </c>
    </row>
    <row r="2859" spans="1:1" ht="13" x14ac:dyDescent="0.15">
      <c r="A2859" s="1" t="str">
        <f>"79025521185"</f>
        <v>79025521185</v>
      </c>
    </row>
    <row r="2860" spans="1:1" ht="13" x14ac:dyDescent="0.15">
      <c r="A2860" s="1" t="str">
        <f>"79080303368"</f>
        <v>79080303368</v>
      </c>
    </row>
    <row r="2861" spans="1:1" ht="13" x14ac:dyDescent="0.15">
      <c r="A2861" s="1" t="str">
        <f>"79135306707"</f>
        <v>79135306707</v>
      </c>
    </row>
    <row r="2862" spans="1:1" ht="13" x14ac:dyDescent="0.15">
      <c r="A2862" s="1" t="str">
        <f>"79069019264"</f>
        <v>79069019264</v>
      </c>
    </row>
    <row r="2863" spans="1:1" ht="13" x14ac:dyDescent="0.15">
      <c r="A2863" s="1" t="str">
        <f>"79131658236"</f>
        <v>79131658236</v>
      </c>
    </row>
    <row r="2864" spans="1:1" ht="13" x14ac:dyDescent="0.15">
      <c r="A2864" s="1" t="str">
        <f>"79135317204"</f>
        <v>79135317204</v>
      </c>
    </row>
    <row r="2865" spans="1:1" ht="13" x14ac:dyDescent="0.15">
      <c r="A2865" s="1" t="str">
        <f>"79322362667"</f>
        <v>79322362667</v>
      </c>
    </row>
    <row r="2866" spans="1:1" ht="13" x14ac:dyDescent="0.15">
      <c r="A2866" s="1" t="str">
        <f>"79096143785"</f>
        <v>79096143785</v>
      </c>
    </row>
    <row r="2867" spans="1:1" ht="13" x14ac:dyDescent="0.15">
      <c r="A2867" s="1" t="str">
        <f>"79956666150"</f>
        <v>79956666150</v>
      </c>
    </row>
    <row r="2868" spans="1:1" ht="13" x14ac:dyDescent="0.15">
      <c r="A2868" s="1" t="str">
        <f>"79642012728"</f>
        <v>79642012728</v>
      </c>
    </row>
    <row r="2869" spans="1:1" ht="13" x14ac:dyDescent="0.15">
      <c r="A2869" s="1" t="str">
        <f>"79131637610"</f>
        <v>79131637610</v>
      </c>
    </row>
    <row r="2870" spans="1:1" ht="13" x14ac:dyDescent="0.15">
      <c r="A2870" s="1" t="str">
        <f>"79659994553"</f>
        <v>79659994553</v>
      </c>
    </row>
    <row r="2871" spans="1:1" ht="13" x14ac:dyDescent="0.15">
      <c r="A2871" s="1" t="str">
        <f>"79025521268"</f>
        <v>79025521268</v>
      </c>
    </row>
    <row r="2872" spans="1:1" ht="13" x14ac:dyDescent="0.15">
      <c r="A2872" s="1" t="str">
        <f>"79029494999"</f>
        <v>79029494999</v>
      </c>
    </row>
    <row r="2873" spans="1:1" ht="13" x14ac:dyDescent="0.15">
      <c r="A2873" s="1" t="str">
        <f>"79048999639"</f>
        <v>79048999639</v>
      </c>
    </row>
    <row r="2874" spans="1:1" ht="13" x14ac:dyDescent="0.15">
      <c r="A2874" s="1" t="str">
        <f>"79673343278"</f>
        <v>79673343278</v>
      </c>
    </row>
    <row r="2875" spans="1:1" ht="13" x14ac:dyDescent="0.15">
      <c r="A2875" s="1" t="str">
        <f>"79199938666"</f>
        <v>79199938666</v>
      </c>
    </row>
    <row r="2876" spans="1:1" ht="13" x14ac:dyDescent="0.15">
      <c r="A2876" s="1" t="str">
        <f>"79633831993"</f>
        <v>79633831993</v>
      </c>
    </row>
    <row r="2877" spans="1:1" ht="13" x14ac:dyDescent="0.15">
      <c r="A2877" s="1" t="str">
        <f>"79600687958"</f>
        <v>79600687958</v>
      </c>
    </row>
    <row r="2878" spans="1:1" ht="13" x14ac:dyDescent="0.15">
      <c r="A2878" s="1" t="str">
        <f>"79620759310"</f>
        <v>79620759310</v>
      </c>
    </row>
    <row r="2879" spans="1:1" ht="13" x14ac:dyDescent="0.15">
      <c r="A2879" s="1" t="str">
        <f>"79139234104"</f>
        <v>79139234104</v>
      </c>
    </row>
    <row r="2880" spans="1:1" ht="13" x14ac:dyDescent="0.15">
      <c r="A2880" s="1" t="str">
        <f>"79069006116"</f>
        <v>79069006116</v>
      </c>
    </row>
    <row r="2881" spans="1:1" ht="13" x14ac:dyDescent="0.15">
      <c r="A2881" s="1" t="str">
        <f>"79509036993"</f>
        <v>79509036993</v>
      </c>
    </row>
    <row r="2882" spans="1:1" ht="13" x14ac:dyDescent="0.15">
      <c r="A2882" s="1" t="str">
        <f>"79134903155"</f>
        <v>79134903155</v>
      </c>
    </row>
    <row r="2883" spans="1:1" ht="13" x14ac:dyDescent="0.15">
      <c r="A2883" s="1" t="str">
        <f>"79134929702"</f>
        <v>79134929702</v>
      </c>
    </row>
    <row r="2884" spans="1:1" ht="13" x14ac:dyDescent="0.15">
      <c r="A2884" s="1" t="str">
        <f>"79134980251"</f>
        <v>79134980251</v>
      </c>
    </row>
    <row r="2885" spans="1:1" ht="13" x14ac:dyDescent="0.15">
      <c r="A2885" s="1" t="str">
        <f>"79910494844"</f>
        <v>79910494844</v>
      </c>
    </row>
    <row r="2886" spans="1:1" ht="13" x14ac:dyDescent="0.15">
      <c r="A2886" s="1" t="str">
        <f>"79233917754"</f>
        <v>79233917754</v>
      </c>
    </row>
    <row r="2887" spans="1:1" ht="13" x14ac:dyDescent="0.15">
      <c r="A2887" s="1" t="str">
        <f>"79098887754"</f>
        <v>79098887754</v>
      </c>
    </row>
    <row r="2888" spans="1:1" ht="13" x14ac:dyDescent="0.15">
      <c r="A2888" s="1" t="str">
        <f>"79080327811"</f>
        <v>79080327811</v>
      </c>
    </row>
    <row r="2889" spans="1:1" ht="13" x14ac:dyDescent="0.15">
      <c r="A2889" s="1" t="str">
        <f>"79025518738"</f>
        <v>79025518738</v>
      </c>
    </row>
    <row r="2890" spans="1:1" ht="13" x14ac:dyDescent="0.15">
      <c r="A2890" s="1" t="str">
        <f>"79184899961"</f>
        <v>79184899961</v>
      </c>
    </row>
    <row r="2891" spans="1:1" ht="13" x14ac:dyDescent="0.15">
      <c r="A2891" s="1" t="str">
        <f>"79006685685"</f>
        <v>79006685685</v>
      </c>
    </row>
    <row r="2892" spans="1:1" ht="13" x14ac:dyDescent="0.15">
      <c r="A2892" s="1" t="str">
        <f>"79025522699"</f>
        <v>79025522699</v>
      </c>
    </row>
    <row r="2893" spans="1:1" ht="13" x14ac:dyDescent="0.15">
      <c r="A2893" s="1" t="str">
        <f>"79398846313"</f>
        <v>79398846313</v>
      </c>
    </row>
    <row r="2894" spans="1:1" ht="13" x14ac:dyDescent="0.15">
      <c r="A2894" s="1" t="str">
        <f>"79184057783"</f>
        <v>79184057783</v>
      </c>
    </row>
    <row r="2895" spans="1:1" ht="13" x14ac:dyDescent="0.15">
      <c r="A2895" s="1" t="str">
        <f>"79508998448"</f>
        <v>79508998448</v>
      </c>
    </row>
    <row r="2896" spans="1:1" ht="13" x14ac:dyDescent="0.15">
      <c r="A2896" s="1" t="str">
        <f>"79134900688"</f>
        <v>79134900688</v>
      </c>
    </row>
    <row r="2897" spans="1:1" ht="13" x14ac:dyDescent="0.15">
      <c r="A2897" s="1" t="str">
        <f>"79770328722"</f>
        <v>79770328722</v>
      </c>
    </row>
    <row r="2898" spans="1:1" ht="13" x14ac:dyDescent="0.15">
      <c r="A2898" s="1" t="str">
        <f>"79059993763"</f>
        <v>79059993763</v>
      </c>
    </row>
    <row r="2899" spans="1:1" ht="13" x14ac:dyDescent="0.15">
      <c r="A2899" s="1" t="str">
        <f>"79147420064"</f>
        <v>79147420064</v>
      </c>
    </row>
    <row r="2900" spans="1:1" ht="13" x14ac:dyDescent="0.15">
      <c r="A2900" s="1" t="str">
        <f>"79037513696"</f>
        <v>79037513696</v>
      </c>
    </row>
    <row r="2901" spans="1:1" ht="13" x14ac:dyDescent="0.15">
      <c r="A2901" s="1" t="str">
        <f>"79082125141"</f>
        <v>79082125141</v>
      </c>
    </row>
    <row r="2902" spans="1:1" ht="13" x14ac:dyDescent="0.15">
      <c r="A2902" s="1" t="str">
        <f>"79135022053"</f>
        <v>79135022053</v>
      </c>
    </row>
    <row r="2903" spans="1:1" ht="13" x14ac:dyDescent="0.15">
      <c r="A2903" s="1" t="str">
        <f>"79055123966"</f>
        <v>79055123966</v>
      </c>
    </row>
    <row r="2904" spans="1:1" ht="13" x14ac:dyDescent="0.15">
      <c r="A2904" s="1" t="str">
        <f>"79134904747"</f>
        <v>79134904747</v>
      </c>
    </row>
    <row r="2905" spans="1:1" ht="13" x14ac:dyDescent="0.15">
      <c r="A2905" s="1" t="str">
        <f>"79063042673"</f>
        <v>79063042673</v>
      </c>
    </row>
    <row r="2906" spans="1:1" ht="13" x14ac:dyDescent="0.15">
      <c r="A2906" s="1" t="str">
        <f>"79054526631"</f>
        <v>79054526631</v>
      </c>
    </row>
    <row r="2907" spans="1:1" ht="13" x14ac:dyDescent="0.15">
      <c r="A2907" s="1" t="str">
        <f>"79050936657"</f>
        <v>79050936657</v>
      </c>
    </row>
    <row r="2908" spans="1:1" ht="13" x14ac:dyDescent="0.15">
      <c r="A2908" s="1" t="str">
        <f>"79049498881"</f>
        <v>79049498881</v>
      </c>
    </row>
    <row r="2909" spans="1:1" ht="13" x14ac:dyDescent="0.15">
      <c r="A2909" s="1" t="str">
        <f>"79397970374"</f>
        <v>79397970374</v>
      </c>
    </row>
    <row r="2910" spans="1:1" ht="13" x14ac:dyDescent="0.15">
      <c r="A2910" s="1" t="str">
        <f>"79890879675"</f>
        <v>79890879675</v>
      </c>
    </row>
    <row r="2911" spans="1:1" ht="13" x14ac:dyDescent="0.15">
      <c r="A2911" s="1" t="str">
        <f>"79135266499"</f>
        <v>79135266499</v>
      </c>
    </row>
    <row r="2912" spans="1:1" ht="13" x14ac:dyDescent="0.15">
      <c r="A2912" s="1" t="str">
        <f>"79637995243"</f>
        <v>79637995243</v>
      </c>
    </row>
    <row r="2913" spans="1:1" ht="13" x14ac:dyDescent="0.15">
      <c r="A2913" s="1" t="str">
        <f>"79371809144"</f>
        <v>79371809144</v>
      </c>
    </row>
    <row r="2914" spans="1:1" ht="13" x14ac:dyDescent="0.15">
      <c r="A2914" s="1" t="str">
        <f>"79284582295"</f>
        <v>79284582295</v>
      </c>
    </row>
    <row r="2915" spans="1:1" ht="13" x14ac:dyDescent="0.15">
      <c r="A2915" s="1" t="str">
        <f>"79659152743"</f>
        <v>79659152743</v>
      </c>
    </row>
    <row r="2916" spans="1:1" ht="13" x14ac:dyDescent="0.15">
      <c r="A2916" s="1" t="str">
        <f>"79612221019"</f>
        <v>79612221019</v>
      </c>
    </row>
    <row r="2917" spans="1:1" ht="13" x14ac:dyDescent="0.15">
      <c r="A2917" s="1" t="str">
        <f>"79131660842"</f>
        <v>79131660842</v>
      </c>
    </row>
    <row r="2918" spans="1:1" ht="13" x14ac:dyDescent="0.15">
      <c r="A2918" s="1" t="str">
        <f>"79933333797"</f>
        <v>79933333797</v>
      </c>
    </row>
    <row r="2919" spans="1:1" ht="13" x14ac:dyDescent="0.15">
      <c r="A2919" s="1" t="str">
        <f>"79033682068"</f>
        <v>79033682068</v>
      </c>
    </row>
    <row r="2920" spans="1:1" ht="13" x14ac:dyDescent="0.15">
      <c r="A2920" s="1" t="str">
        <f>"79625323739"</f>
        <v>79625323739</v>
      </c>
    </row>
    <row r="2921" spans="1:1" ht="13" x14ac:dyDescent="0.15">
      <c r="A2921" s="1" t="str">
        <f>"79918417950"</f>
        <v>79918417950</v>
      </c>
    </row>
    <row r="2922" spans="1:1" ht="13" x14ac:dyDescent="0.15">
      <c r="A2922" s="1" t="str">
        <f>"79129204109"</f>
        <v>79129204109</v>
      </c>
    </row>
    <row r="2923" spans="1:1" ht="13" x14ac:dyDescent="0.15">
      <c r="A2923" s="1" t="str">
        <f>"79080328900"</f>
        <v>79080328900</v>
      </c>
    </row>
    <row r="2924" spans="1:1" ht="13" x14ac:dyDescent="0.15">
      <c r="A2924" s="1" t="str">
        <f>"79692135082"</f>
        <v>79692135082</v>
      </c>
    </row>
    <row r="2925" spans="1:1" ht="13" x14ac:dyDescent="0.15">
      <c r="A2925" s="1" t="str">
        <f>"79039280670"</f>
        <v>79039280670</v>
      </c>
    </row>
    <row r="2926" spans="1:1" ht="13" x14ac:dyDescent="0.15">
      <c r="A2926" s="1" t="str">
        <f>"79133049493"</f>
        <v>79133049493</v>
      </c>
    </row>
    <row r="2927" spans="1:1" ht="13" x14ac:dyDescent="0.15">
      <c r="A2927" s="1" t="str">
        <f>"79109296423"</f>
        <v>79109296423</v>
      </c>
    </row>
    <row r="2928" spans="1:1" ht="13" x14ac:dyDescent="0.15">
      <c r="A2928" s="1" t="str">
        <f>"79055537950"</f>
        <v>79055537950</v>
      </c>
    </row>
    <row r="2929" spans="1:1" ht="13" x14ac:dyDescent="0.15">
      <c r="A2929" s="1" t="str">
        <f>"79069040555"</f>
        <v>79069040555</v>
      </c>
    </row>
    <row r="2930" spans="1:1" ht="13" x14ac:dyDescent="0.15">
      <c r="A2930" s="1" t="str">
        <f>"79105924202"</f>
        <v>79105924202</v>
      </c>
    </row>
    <row r="2931" spans="1:1" ht="13" x14ac:dyDescent="0.15">
      <c r="A2931" s="1" t="str">
        <f>"79922356866"</f>
        <v>79922356866</v>
      </c>
    </row>
    <row r="2932" spans="1:1" ht="13" x14ac:dyDescent="0.15">
      <c r="A2932" s="1" t="str">
        <f>"79039209200"</f>
        <v>79039209200</v>
      </c>
    </row>
    <row r="2933" spans="1:1" ht="13" x14ac:dyDescent="0.15">
      <c r="A2933" s="1" t="str">
        <f>"79288070348"</f>
        <v>79288070348</v>
      </c>
    </row>
    <row r="2934" spans="1:1" ht="13" x14ac:dyDescent="0.15">
      <c r="A2934" s="1" t="str">
        <f>"79188060101"</f>
        <v>79188060101</v>
      </c>
    </row>
    <row r="2935" spans="1:1" ht="13" x14ac:dyDescent="0.15">
      <c r="A2935" s="1" t="str">
        <f>"79926612121"</f>
        <v>79926612121</v>
      </c>
    </row>
    <row r="2936" spans="1:1" ht="13" x14ac:dyDescent="0.15">
      <c r="A2936" s="1" t="str">
        <f>"79954316162"</f>
        <v>79954316162</v>
      </c>
    </row>
    <row r="2937" spans="1:1" ht="13" x14ac:dyDescent="0.15">
      <c r="A2937" s="1" t="str">
        <f>"79398643374"</f>
        <v>79398643374</v>
      </c>
    </row>
    <row r="2938" spans="1:1" ht="13" x14ac:dyDescent="0.15">
      <c r="A2938" s="1" t="str">
        <f>"79361957996"</f>
        <v>79361957996</v>
      </c>
    </row>
    <row r="2939" spans="1:1" ht="13" x14ac:dyDescent="0.15">
      <c r="A2939" s="1" t="str">
        <f>"79945555592"</f>
        <v>79945555592</v>
      </c>
    </row>
    <row r="2940" spans="1:1" ht="13" x14ac:dyDescent="0.15">
      <c r="A2940" s="1" t="str">
        <f>"79953116984"</f>
        <v>79953116984</v>
      </c>
    </row>
    <row r="2941" spans="1:1" ht="13" x14ac:dyDescent="0.15">
      <c r="A2941" s="1" t="str">
        <f>"79685736150"</f>
        <v>79685736150</v>
      </c>
    </row>
    <row r="2942" spans="1:1" ht="13" x14ac:dyDescent="0.15">
      <c r="A2942" s="1" t="str">
        <f>"79628300907"</f>
        <v>79628300907</v>
      </c>
    </row>
    <row r="2943" spans="1:1" ht="13" x14ac:dyDescent="0.15">
      <c r="A2943" s="1" t="str">
        <f>"79131626662"</f>
        <v>79131626662</v>
      </c>
    </row>
    <row r="2944" spans="1:1" ht="13" x14ac:dyDescent="0.15">
      <c r="A2944" s="1" t="str">
        <f>"79134980438"</f>
        <v>79134980438</v>
      </c>
    </row>
    <row r="2945" spans="1:1" ht="13" x14ac:dyDescent="0.15">
      <c r="A2945" s="1" t="str">
        <f>"79871555710"</f>
        <v>79871555710</v>
      </c>
    </row>
    <row r="2946" spans="1:1" ht="13" x14ac:dyDescent="0.15">
      <c r="A2946" s="1" t="str">
        <f>"79822760195"</f>
        <v>79822760195</v>
      </c>
    </row>
    <row r="2947" spans="1:1" ht="13" x14ac:dyDescent="0.15">
      <c r="A2947" s="1" t="str">
        <f>"79135086736"</f>
        <v>79135086736</v>
      </c>
    </row>
    <row r="2948" spans="1:1" ht="13" x14ac:dyDescent="0.15">
      <c r="A2948" s="1" t="str">
        <f>"79500344677"</f>
        <v>79500344677</v>
      </c>
    </row>
    <row r="2949" spans="1:1" ht="13" x14ac:dyDescent="0.15">
      <c r="A2949" s="1" t="str">
        <f>"79039591390"</f>
        <v>79039591390</v>
      </c>
    </row>
    <row r="2950" spans="1:1" ht="13" x14ac:dyDescent="0.15">
      <c r="A2950" s="1" t="str">
        <f>"79607555592"</f>
        <v>79607555592</v>
      </c>
    </row>
    <row r="2951" spans="1:1" ht="13" x14ac:dyDescent="0.15">
      <c r="A2951" s="1" t="str">
        <f>"79631877771"</f>
        <v>79631877771</v>
      </c>
    </row>
    <row r="2952" spans="1:1" ht="13" x14ac:dyDescent="0.15">
      <c r="A2952" s="1" t="str">
        <f>"79001000975"</f>
        <v>79001000975</v>
      </c>
    </row>
    <row r="2953" spans="1:1" ht="13" x14ac:dyDescent="0.15">
      <c r="A2953" s="1" t="str">
        <f>"79398200820"</f>
        <v>79398200820</v>
      </c>
    </row>
    <row r="2954" spans="1:1" ht="13" x14ac:dyDescent="0.15">
      <c r="A2954" s="1" t="str">
        <f>"79157177464"</f>
        <v>79157177464</v>
      </c>
    </row>
    <row r="2955" spans="1:1" ht="13" x14ac:dyDescent="0.15">
      <c r="A2955" s="1" t="str">
        <f>"79130459471"</f>
        <v>79130459471</v>
      </c>
    </row>
    <row r="2956" spans="1:1" ht="13" x14ac:dyDescent="0.15">
      <c r="A2956" s="1" t="str">
        <f>"79135055284"</f>
        <v>79135055284</v>
      </c>
    </row>
    <row r="2957" spans="1:1" ht="13" x14ac:dyDescent="0.15">
      <c r="A2957" s="1" t="str">
        <f>"79186194447"</f>
        <v>79186194447</v>
      </c>
    </row>
    <row r="2958" spans="1:1" ht="13" x14ac:dyDescent="0.15">
      <c r="A2958" s="1" t="str">
        <f>"79134903794"</f>
        <v>79134903794</v>
      </c>
    </row>
    <row r="2959" spans="1:1" ht="13" x14ac:dyDescent="0.15">
      <c r="A2959" s="1" t="str">
        <f>"79131614625"</f>
        <v>79131614625</v>
      </c>
    </row>
    <row r="2960" spans="1:1" ht="13" x14ac:dyDescent="0.15">
      <c r="A2960" s="1" t="str">
        <f>"79131671225"</f>
        <v>79131671225</v>
      </c>
    </row>
    <row r="2961" spans="1:1" ht="13" x14ac:dyDescent="0.15">
      <c r="A2961" s="1" t="str">
        <f>"79025501434"</f>
        <v>79025501434</v>
      </c>
    </row>
    <row r="2962" spans="1:1" ht="13" x14ac:dyDescent="0.15">
      <c r="A2962" s="1" t="str">
        <f>"79951747180"</f>
        <v>79951747180</v>
      </c>
    </row>
    <row r="2963" spans="1:1" ht="13" x14ac:dyDescent="0.15">
      <c r="A2963" s="1" t="str">
        <f>"79933336001"</f>
        <v>79933336001</v>
      </c>
    </row>
    <row r="2964" spans="1:1" ht="13" x14ac:dyDescent="0.15">
      <c r="A2964" s="1" t="str">
        <f>"79889708184"</f>
        <v>79889708184</v>
      </c>
    </row>
    <row r="2965" spans="1:1" ht="13" x14ac:dyDescent="0.15">
      <c r="A2965" s="1" t="str">
        <f>"79131630529"</f>
        <v>79131630529</v>
      </c>
    </row>
    <row r="2966" spans="1:1" ht="13" x14ac:dyDescent="0.15">
      <c r="A2966" s="1" t="str">
        <f>"79614820202"</f>
        <v>79614820202</v>
      </c>
    </row>
    <row r="2967" spans="1:1" ht="13" x14ac:dyDescent="0.15">
      <c r="A2967" s="1" t="str">
        <f>"79133870929"</f>
        <v>79133870929</v>
      </c>
    </row>
    <row r="2968" spans="1:1" ht="13" x14ac:dyDescent="0.15">
      <c r="A2968" s="1" t="str">
        <f>"79029446556"</f>
        <v>79029446556</v>
      </c>
    </row>
    <row r="2969" spans="1:1" ht="13" x14ac:dyDescent="0.15">
      <c r="A2969" s="1" t="str">
        <f>"79378322920"</f>
        <v>79378322920</v>
      </c>
    </row>
    <row r="2970" spans="1:1" ht="13" x14ac:dyDescent="0.15">
      <c r="A2970" s="1" t="str">
        <f>"79509677330"</f>
        <v>79509677330</v>
      </c>
    </row>
    <row r="2971" spans="1:1" ht="13" x14ac:dyDescent="0.15">
      <c r="A2971" s="1" t="str">
        <f>"79131619018"</f>
        <v>79131619018</v>
      </c>
    </row>
    <row r="2972" spans="1:1" ht="13" x14ac:dyDescent="0.15">
      <c r="A2972" s="1" t="str">
        <f>"79084439585"</f>
        <v>79084439585</v>
      </c>
    </row>
    <row r="2973" spans="1:1" ht="13" x14ac:dyDescent="0.15">
      <c r="A2973" s="1" t="str">
        <f>"79131627178"</f>
        <v>79131627178</v>
      </c>
    </row>
    <row r="2974" spans="1:1" ht="13" x14ac:dyDescent="0.15">
      <c r="A2974" s="1" t="str">
        <f>"79182010003"</f>
        <v>79182010003</v>
      </c>
    </row>
    <row r="2975" spans="1:1" ht="13" x14ac:dyDescent="0.15">
      <c r="A2975" s="1" t="str">
        <f>"79135054529"</f>
        <v>79135054529</v>
      </c>
    </row>
    <row r="2976" spans="1:1" ht="13" x14ac:dyDescent="0.15">
      <c r="A2976" s="1" t="str">
        <f>"79059778776"</f>
        <v>79059778776</v>
      </c>
    </row>
    <row r="2977" spans="1:1" ht="13" x14ac:dyDescent="0.15">
      <c r="A2977" s="1" t="str">
        <f>"79770341783"</f>
        <v>79770341783</v>
      </c>
    </row>
    <row r="2978" spans="1:1" ht="13" x14ac:dyDescent="0.15">
      <c r="A2978" s="1" t="str">
        <f>"79833054656"</f>
        <v>79833054656</v>
      </c>
    </row>
    <row r="2979" spans="1:1" ht="13" x14ac:dyDescent="0.15">
      <c r="A2979" s="1" t="str">
        <f>"79135001886"</f>
        <v>79135001886</v>
      </c>
    </row>
    <row r="2980" spans="1:1" ht="13" x14ac:dyDescent="0.15">
      <c r="A2980" s="1" t="str">
        <f>"79232046229"</f>
        <v>79232046229</v>
      </c>
    </row>
    <row r="2981" spans="1:1" ht="13" x14ac:dyDescent="0.15">
      <c r="A2981" s="1" t="str">
        <f>"79013422702"</f>
        <v>79013422702</v>
      </c>
    </row>
    <row r="2982" spans="1:1" ht="13" x14ac:dyDescent="0.15">
      <c r="A2982" s="1" t="str">
        <f>"79131681180"</f>
        <v>79131681180</v>
      </c>
    </row>
    <row r="2983" spans="1:1" ht="13" x14ac:dyDescent="0.15">
      <c r="A2983" s="1" t="str">
        <f>"79133796337"</f>
        <v>79133796337</v>
      </c>
    </row>
    <row r="2984" spans="1:1" ht="13" x14ac:dyDescent="0.15">
      <c r="A2984" s="1" t="str">
        <f>"79025506239"</f>
        <v>79025506239</v>
      </c>
    </row>
    <row r="2985" spans="1:1" ht="13" x14ac:dyDescent="0.15">
      <c r="A2985" s="1" t="str">
        <f>"79135006462"</f>
        <v>79135006462</v>
      </c>
    </row>
    <row r="2986" spans="1:1" ht="13" x14ac:dyDescent="0.15">
      <c r="A2986" s="1" t="str">
        <f>"79585384983"</f>
        <v>79585384983</v>
      </c>
    </row>
    <row r="2987" spans="1:1" ht="13" x14ac:dyDescent="0.15">
      <c r="A2987" s="1" t="str">
        <f>"79131621917"</f>
        <v>79131621917</v>
      </c>
    </row>
    <row r="2988" spans="1:1" ht="13" x14ac:dyDescent="0.15">
      <c r="A2988" s="1" t="str">
        <f>"79961070442"</f>
        <v>79961070442</v>
      </c>
    </row>
    <row r="2989" spans="1:1" ht="13" x14ac:dyDescent="0.15">
      <c r="A2989" s="1" t="str">
        <f>"79034369107"</f>
        <v>79034369107</v>
      </c>
    </row>
    <row r="2990" spans="1:1" ht="13" x14ac:dyDescent="0.15">
      <c r="A2990" s="1" t="str">
        <f>"79059780343"</f>
        <v>79059780343</v>
      </c>
    </row>
    <row r="2991" spans="1:1" ht="13" x14ac:dyDescent="0.15">
      <c r="A2991" s="1" t="str">
        <f>"79527477747"</f>
        <v>79527477747</v>
      </c>
    </row>
    <row r="2992" spans="1:1" ht="13" x14ac:dyDescent="0.15">
      <c r="A2992" s="1" t="str">
        <f>"79183053447"</f>
        <v>79183053447</v>
      </c>
    </row>
    <row r="2993" spans="1:1" ht="13" x14ac:dyDescent="0.15">
      <c r="A2993" s="1" t="str">
        <f>"79650617663"</f>
        <v>79650617663</v>
      </c>
    </row>
    <row r="2994" spans="1:1" ht="13" x14ac:dyDescent="0.15">
      <c r="A2994" s="1" t="str">
        <f>"79233472976"</f>
        <v>79233472976</v>
      </c>
    </row>
    <row r="2995" spans="1:1" ht="13" x14ac:dyDescent="0.15">
      <c r="A2995" s="1" t="str">
        <f>"79019970150"</f>
        <v>79019970150</v>
      </c>
    </row>
    <row r="2996" spans="1:1" ht="13" x14ac:dyDescent="0.15">
      <c r="A2996" s="1" t="str">
        <f>"79186171855"</f>
        <v>79186171855</v>
      </c>
    </row>
    <row r="2997" spans="1:1" ht="13" x14ac:dyDescent="0.15">
      <c r="A2997" s="1" t="str">
        <f>"79134900218"</f>
        <v>79134900218</v>
      </c>
    </row>
    <row r="2998" spans="1:1" ht="13" x14ac:dyDescent="0.15">
      <c r="A2998" s="1" t="str">
        <f>"79998667811"</f>
        <v>79998667811</v>
      </c>
    </row>
    <row r="2999" spans="1:1" ht="13" x14ac:dyDescent="0.15">
      <c r="A2999" s="1" t="str">
        <f>"79069166010"</f>
        <v>79069166010</v>
      </c>
    </row>
    <row r="3000" spans="1:1" ht="13" x14ac:dyDescent="0.15">
      <c r="A3000" s="1" t="str">
        <f>"79134927558"</f>
        <v>79134927558</v>
      </c>
    </row>
    <row r="3001" spans="1:1" ht="13" x14ac:dyDescent="0.15">
      <c r="A3001" s="1" t="str">
        <f>"79134947087"</f>
        <v>79134947087</v>
      </c>
    </row>
    <row r="3002" spans="1:1" ht="13" x14ac:dyDescent="0.15">
      <c r="A3002" s="1" t="str">
        <f>"79050932990"</f>
        <v>79050932990</v>
      </c>
    </row>
    <row r="3003" spans="1:1" ht="13" x14ac:dyDescent="0.15">
      <c r="A3003" s="1" t="str">
        <f>"79118137957"</f>
        <v>79118137957</v>
      </c>
    </row>
    <row r="3004" spans="1:1" ht="13" x14ac:dyDescent="0.15">
      <c r="A3004" s="1" t="str">
        <f>"79029499602"</f>
        <v>79029499602</v>
      </c>
    </row>
    <row r="3005" spans="1:1" ht="13" x14ac:dyDescent="0.15">
      <c r="A3005" s="1" t="str">
        <f>"79913990092"</f>
        <v>79913990092</v>
      </c>
    </row>
    <row r="3006" spans="1:1" ht="13" x14ac:dyDescent="0.15">
      <c r="A3006" s="1" t="str">
        <f>"79025506902"</f>
        <v>79025506902</v>
      </c>
    </row>
    <row r="3007" spans="1:1" ht="13" x14ac:dyDescent="0.15">
      <c r="A3007" s="1" t="str">
        <f>"79607645146"</f>
        <v>79607645146</v>
      </c>
    </row>
    <row r="3008" spans="1:1" ht="13" x14ac:dyDescent="0.15">
      <c r="A3008" s="1" t="str">
        <f>"79232029567"</f>
        <v>79232029567</v>
      </c>
    </row>
    <row r="3009" spans="1:1" ht="13" x14ac:dyDescent="0.15">
      <c r="A3009" s="1" t="str">
        <f>"79134999820"</f>
        <v>79134999820</v>
      </c>
    </row>
    <row r="3010" spans="1:1" ht="13" x14ac:dyDescent="0.15">
      <c r="A3010" s="1" t="str">
        <f>"79131659967"</f>
        <v>79131659967</v>
      </c>
    </row>
    <row r="3011" spans="1:1" ht="13" x14ac:dyDescent="0.15">
      <c r="A3011" s="1" t="str">
        <f>"79132587627"</f>
        <v>79132587627</v>
      </c>
    </row>
    <row r="3012" spans="1:1" ht="13" x14ac:dyDescent="0.15">
      <c r="A3012" s="1" t="str">
        <f>"79050908224"</f>
        <v>79050908224</v>
      </c>
    </row>
    <row r="3013" spans="1:1" ht="13" x14ac:dyDescent="0.15">
      <c r="A3013" s="1" t="str">
        <f>"79138992539"</f>
        <v>79138992539</v>
      </c>
    </row>
    <row r="3014" spans="1:1" ht="13" x14ac:dyDescent="0.15">
      <c r="A3014" s="1" t="str">
        <f>"79134980450"</f>
        <v>79134980450</v>
      </c>
    </row>
    <row r="3015" spans="1:1" ht="13" x14ac:dyDescent="0.15">
      <c r="A3015" s="1" t="str">
        <f>"79145082365"</f>
        <v>79145082365</v>
      </c>
    </row>
    <row r="3016" spans="1:1" ht="13" x14ac:dyDescent="0.15">
      <c r="A3016" s="1" t="str">
        <f>"79069006695"</f>
        <v>79069006695</v>
      </c>
    </row>
    <row r="3017" spans="1:1" ht="13" x14ac:dyDescent="0.15">
      <c r="A3017" s="1" t="str">
        <f>"79135029161"</f>
        <v>79135029161</v>
      </c>
    </row>
    <row r="3018" spans="1:1" ht="13" x14ac:dyDescent="0.15">
      <c r="A3018" s="1" t="str">
        <f>"79601164317"</f>
        <v>79601164317</v>
      </c>
    </row>
    <row r="3019" spans="1:1" ht="13" x14ac:dyDescent="0.15">
      <c r="A3019" s="1" t="str">
        <f>"79832013631"</f>
        <v>79832013631</v>
      </c>
    </row>
    <row r="3020" spans="1:1" ht="13" x14ac:dyDescent="0.15">
      <c r="A3020" s="1" t="str">
        <f>"79770344056"</f>
        <v>79770344056</v>
      </c>
    </row>
    <row r="3021" spans="1:1" ht="13" x14ac:dyDescent="0.15">
      <c r="A3021" s="1" t="str">
        <f>"79509676239"</f>
        <v>79509676239</v>
      </c>
    </row>
    <row r="3022" spans="1:1" ht="13" x14ac:dyDescent="0.15">
      <c r="A3022" s="1" t="str">
        <f>"79956990111"</f>
        <v>79956990111</v>
      </c>
    </row>
    <row r="3023" spans="1:1" ht="13" x14ac:dyDescent="0.15">
      <c r="A3023" s="1" t="str">
        <f>"79614926920"</f>
        <v>79614926920</v>
      </c>
    </row>
    <row r="3024" spans="1:1" ht="13" x14ac:dyDescent="0.15">
      <c r="A3024" s="1" t="str">
        <f>"79582717524"</f>
        <v>79582717524</v>
      </c>
    </row>
    <row r="3025" spans="1:1" ht="13" x14ac:dyDescent="0.15">
      <c r="A3025" s="1" t="str">
        <f>"79238884404"</f>
        <v>79238884404</v>
      </c>
    </row>
    <row r="3026" spans="1:1" ht="13" x14ac:dyDescent="0.15">
      <c r="A3026" s="1" t="str">
        <f>"79252329406"</f>
        <v>79252329406</v>
      </c>
    </row>
    <row r="3027" spans="1:1" ht="13" x14ac:dyDescent="0.15">
      <c r="A3027" s="1" t="str">
        <f>"79622106973"</f>
        <v>79622106973</v>
      </c>
    </row>
    <row r="3028" spans="1:1" ht="13" x14ac:dyDescent="0.15">
      <c r="A3028" s="1" t="str">
        <f>"79011532222"</f>
        <v>79011532222</v>
      </c>
    </row>
    <row r="3029" spans="1:1" ht="13" x14ac:dyDescent="0.15">
      <c r="A3029" s="1" t="str">
        <f>"79134933236"</f>
        <v>79134933236</v>
      </c>
    </row>
    <row r="3030" spans="1:1" ht="13" x14ac:dyDescent="0.15">
      <c r="A3030" s="1" t="str">
        <f>"79889517154"</f>
        <v>79889517154</v>
      </c>
    </row>
    <row r="3031" spans="1:1" ht="13" x14ac:dyDescent="0.15">
      <c r="A3031" s="1" t="str">
        <f>"79037508480"</f>
        <v>79037508480</v>
      </c>
    </row>
    <row r="3032" spans="1:1" ht="13" x14ac:dyDescent="0.15">
      <c r="A3032" s="1" t="str">
        <f>"79037515810"</f>
        <v>79037515810</v>
      </c>
    </row>
    <row r="3033" spans="1:1" ht="13" x14ac:dyDescent="0.15">
      <c r="A3033" s="1" t="str">
        <f>"79134973287"</f>
        <v>79134973287</v>
      </c>
    </row>
    <row r="3034" spans="1:1" ht="13" x14ac:dyDescent="0.15">
      <c r="A3034" s="1" t="str">
        <f>"79058414677"</f>
        <v>79058414677</v>
      </c>
    </row>
    <row r="3035" spans="1:1" ht="13" x14ac:dyDescent="0.15">
      <c r="A3035" s="1" t="str">
        <f>"79585585324"</f>
        <v>79585585324</v>
      </c>
    </row>
    <row r="3036" spans="1:1" ht="13" x14ac:dyDescent="0.15">
      <c r="A3036" s="1" t="str">
        <f>"79059787092"</f>
        <v>79059787092</v>
      </c>
    </row>
    <row r="3037" spans="1:1" ht="13" x14ac:dyDescent="0.15">
      <c r="A3037" s="1" t="str">
        <f>"79025515330"</f>
        <v>79025515330</v>
      </c>
    </row>
    <row r="3038" spans="1:1" ht="13" x14ac:dyDescent="0.15">
      <c r="A3038" s="1" t="str">
        <f>"79069038881"</f>
        <v>79069038881</v>
      </c>
    </row>
    <row r="3039" spans="1:1" ht="13" x14ac:dyDescent="0.15">
      <c r="A3039" s="1" t="str">
        <f>"79641000176"</f>
        <v>79641000176</v>
      </c>
    </row>
    <row r="3040" spans="1:1" ht="13" x14ac:dyDescent="0.15">
      <c r="A3040" s="1" t="str">
        <f>"79135019343"</f>
        <v>79135019343</v>
      </c>
    </row>
    <row r="3041" spans="1:1" ht="13" x14ac:dyDescent="0.15">
      <c r="A3041" s="1" t="str">
        <f>"79069005254"</f>
        <v>79069005254</v>
      </c>
    </row>
    <row r="3042" spans="1:1" ht="13" x14ac:dyDescent="0.15">
      <c r="A3042" s="1" t="str">
        <f>"79232025472"</f>
        <v>79232025472</v>
      </c>
    </row>
    <row r="3043" spans="1:1" ht="13" x14ac:dyDescent="0.15">
      <c r="A3043" s="1" t="str">
        <f>"79384422204"</f>
        <v>79384422204</v>
      </c>
    </row>
    <row r="3044" spans="1:1" ht="13" x14ac:dyDescent="0.15">
      <c r="A3044" s="1" t="str">
        <f>"79039185161"</f>
        <v>79039185161</v>
      </c>
    </row>
    <row r="3045" spans="1:1" ht="13" x14ac:dyDescent="0.15">
      <c r="A3045" s="1" t="str">
        <f>"79254748586"</f>
        <v>79254748586</v>
      </c>
    </row>
    <row r="3046" spans="1:1" ht="13" x14ac:dyDescent="0.15">
      <c r="A3046" s="1" t="str">
        <f>"79093033950"</f>
        <v>79093033950</v>
      </c>
    </row>
    <row r="3047" spans="1:1" ht="13" x14ac:dyDescent="0.15">
      <c r="A3047" s="1" t="str">
        <f>"79254745189"</f>
        <v>79254745189</v>
      </c>
    </row>
    <row r="3048" spans="1:1" ht="13" x14ac:dyDescent="0.15">
      <c r="A3048" s="1" t="str">
        <f>"79048993641"</f>
        <v>79048993641</v>
      </c>
    </row>
    <row r="3049" spans="1:1" ht="13" x14ac:dyDescent="0.15">
      <c r="A3049" s="1" t="str">
        <f>"79069994400"</f>
        <v>79069994400</v>
      </c>
    </row>
    <row r="3050" spans="1:1" ht="13" x14ac:dyDescent="0.15">
      <c r="A3050" s="1" t="str">
        <f>"79059996661"</f>
        <v>79059996661</v>
      </c>
    </row>
    <row r="3051" spans="1:1" ht="13" x14ac:dyDescent="0.15">
      <c r="A3051" s="1" t="str">
        <f>"79134948593"</f>
        <v>79134948593</v>
      </c>
    </row>
    <row r="3052" spans="1:1" ht="13" x14ac:dyDescent="0.15">
      <c r="A3052" s="1" t="str">
        <f>"79951746630"</f>
        <v>79951746630</v>
      </c>
    </row>
    <row r="3053" spans="1:1" ht="13" x14ac:dyDescent="0.15">
      <c r="A3053" s="1" t="str">
        <f>"79994800003"</f>
        <v>79994800003</v>
      </c>
    </row>
    <row r="3054" spans="1:1" ht="13" x14ac:dyDescent="0.15">
      <c r="A3054" s="1" t="str">
        <f>"79069021166"</f>
        <v>79069021166</v>
      </c>
    </row>
    <row r="3055" spans="1:1" ht="13" x14ac:dyDescent="0.15">
      <c r="A3055" s="1" t="str">
        <f>"79066295161"</f>
        <v>79066295161</v>
      </c>
    </row>
    <row r="3056" spans="1:1" ht="13" x14ac:dyDescent="0.15">
      <c r="A3056" s="1" t="str">
        <f>"79632647721"</f>
        <v>79632647721</v>
      </c>
    </row>
    <row r="3057" spans="1:1" ht="13" x14ac:dyDescent="0.15">
      <c r="A3057" s="1" t="str">
        <f>"79025525011"</f>
        <v>79025525011</v>
      </c>
    </row>
    <row r="3058" spans="1:1" ht="13" x14ac:dyDescent="0.15">
      <c r="A3058" s="1" t="str">
        <f>"79059995973"</f>
        <v>79059995973</v>
      </c>
    </row>
    <row r="3059" spans="1:1" ht="13" x14ac:dyDescent="0.15">
      <c r="A3059" s="1" t="str">
        <f>"79620288082"</f>
        <v>79620288082</v>
      </c>
    </row>
    <row r="3060" spans="1:1" ht="13" x14ac:dyDescent="0.15">
      <c r="A3060" s="1" t="str">
        <f>"79232034447"</f>
        <v>79232034447</v>
      </c>
    </row>
    <row r="3061" spans="1:1" ht="13" x14ac:dyDescent="0.15">
      <c r="A3061" s="1" t="str">
        <f>"79619995876"</f>
        <v>79619995876</v>
      </c>
    </row>
    <row r="3062" spans="1:1" ht="13" x14ac:dyDescent="0.15">
      <c r="A3062" s="1" t="str">
        <f>"79297986823"</f>
        <v>79297986823</v>
      </c>
    </row>
    <row r="3063" spans="1:1" ht="13" x14ac:dyDescent="0.15">
      <c r="A3063" s="1" t="str">
        <f>"79080343103"</f>
        <v>79080343103</v>
      </c>
    </row>
    <row r="3064" spans="1:1" ht="13" x14ac:dyDescent="0.15">
      <c r="A3064" s="1" t="str">
        <f>"79161126555"</f>
        <v>79161126555</v>
      </c>
    </row>
    <row r="3065" spans="1:1" ht="13" x14ac:dyDescent="0.15">
      <c r="A3065" s="1" t="str">
        <f>"79918417917"</f>
        <v>79918417917</v>
      </c>
    </row>
    <row r="3066" spans="1:1" ht="13" x14ac:dyDescent="0.15">
      <c r="A3066" s="1" t="str">
        <f>"79135082860"</f>
        <v>79135082860</v>
      </c>
    </row>
    <row r="3067" spans="1:1" ht="13" x14ac:dyDescent="0.15">
      <c r="A3067" s="1" t="str">
        <f>"79233529967"</f>
        <v>79233529967</v>
      </c>
    </row>
    <row r="3068" spans="1:1" ht="13" x14ac:dyDescent="0.15">
      <c r="A3068" s="1" t="str">
        <f>"79869767321"</f>
        <v>79869767321</v>
      </c>
    </row>
    <row r="3069" spans="1:1" ht="13" x14ac:dyDescent="0.15">
      <c r="A3069" s="1" t="str">
        <f>"79131642125"</f>
        <v>79131642125</v>
      </c>
    </row>
    <row r="3070" spans="1:1" ht="13" x14ac:dyDescent="0.15">
      <c r="A3070" s="1" t="str">
        <f>"79063694875"</f>
        <v>79063694875</v>
      </c>
    </row>
    <row r="3071" spans="1:1" ht="13" x14ac:dyDescent="0.15">
      <c r="A3071" s="1" t="str">
        <f>"79029447230"</f>
        <v>79029447230</v>
      </c>
    </row>
    <row r="3072" spans="1:1" ht="13" x14ac:dyDescent="0.15">
      <c r="A3072" s="1" t="str">
        <f>"79029157901"</f>
        <v>79029157901</v>
      </c>
    </row>
    <row r="3073" spans="1:1" ht="13" x14ac:dyDescent="0.15">
      <c r="A3073" s="1" t="str">
        <f>"79770349662"</f>
        <v>79770349662</v>
      </c>
    </row>
    <row r="3074" spans="1:1" ht="13" x14ac:dyDescent="0.15">
      <c r="A3074" s="1" t="str">
        <f>"79148467647"</f>
        <v>79148467647</v>
      </c>
    </row>
    <row r="3075" spans="1:1" ht="13" x14ac:dyDescent="0.15">
      <c r="A3075" s="1" t="str">
        <f>"79069006250"</f>
        <v>79069006250</v>
      </c>
    </row>
    <row r="3076" spans="1:1" ht="13" x14ac:dyDescent="0.15">
      <c r="A3076" s="1" t="str">
        <f>"79918417959"</f>
        <v>79918417959</v>
      </c>
    </row>
    <row r="3077" spans="1:1" ht="13" x14ac:dyDescent="0.15">
      <c r="A3077" s="1" t="str">
        <f>"79689942915"</f>
        <v>79689942915</v>
      </c>
    </row>
    <row r="3078" spans="1:1" ht="13" x14ac:dyDescent="0.15">
      <c r="A3078" s="1" t="str">
        <f>"79135958044"</f>
        <v>79135958044</v>
      </c>
    </row>
    <row r="3079" spans="1:1" ht="13" x14ac:dyDescent="0.15">
      <c r="A3079" s="1" t="str">
        <f>"79069013774"</f>
        <v>79069013774</v>
      </c>
    </row>
    <row r="3080" spans="1:1" ht="13" x14ac:dyDescent="0.15">
      <c r="A3080" s="1" t="str">
        <f>"79254755007"</f>
        <v>79254755007</v>
      </c>
    </row>
    <row r="3081" spans="1:1" ht="13" x14ac:dyDescent="0.15">
      <c r="A3081" s="1" t="str">
        <f>"79676111251"</f>
        <v>79676111251</v>
      </c>
    </row>
    <row r="3082" spans="1:1" ht="13" x14ac:dyDescent="0.15">
      <c r="A3082" s="1" t="str">
        <f>"79139026451"</f>
        <v>79139026451</v>
      </c>
    </row>
    <row r="3083" spans="1:1" ht="13" x14ac:dyDescent="0.15">
      <c r="A3083" s="1" t="str">
        <f>"79094113758"</f>
        <v>79094113758</v>
      </c>
    </row>
    <row r="3084" spans="1:1" ht="13" x14ac:dyDescent="0.15">
      <c r="A3084" s="1" t="str">
        <f>"79024244448"</f>
        <v>79024244448</v>
      </c>
    </row>
    <row r="3085" spans="1:1" ht="13" x14ac:dyDescent="0.15">
      <c r="A3085" s="1" t="str">
        <f>"79134936455"</f>
        <v>79134936455</v>
      </c>
    </row>
    <row r="3086" spans="1:1" ht="13" x14ac:dyDescent="0.15">
      <c r="A3086" s="1" t="str">
        <f>"79135068969"</f>
        <v>79135068969</v>
      </c>
    </row>
    <row r="3087" spans="1:1" ht="13" x14ac:dyDescent="0.15">
      <c r="A3087" s="1" t="str">
        <f>"79582771594"</f>
        <v>79582771594</v>
      </c>
    </row>
    <row r="3088" spans="1:1" ht="13" x14ac:dyDescent="0.15">
      <c r="A3088" s="1" t="str">
        <f>"79374781034"</f>
        <v>79374781034</v>
      </c>
    </row>
    <row r="3089" spans="1:1" ht="13" x14ac:dyDescent="0.15">
      <c r="A3089" s="1" t="str">
        <f>"79823138043"</f>
        <v>79823138043</v>
      </c>
    </row>
    <row r="3090" spans="1:1" ht="13" x14ac:dyDescent="0.15">
      <c r="A3090" s="1" t="str">
        <f>"79033911988"</f>
        <v>79033911988</v>
      </c>
    </row>
    <row r="3091" spans="1:1" ht="13" x14ac:dyDescent="0.15">
      <c r="A3091" s="1" t="str">
        <f>"79870933655"</f>
        <v>79870933655</v>
      </c>
    </row>
    <row r="3092" spans="1:1" ht="13" x14ac:dyDescent="0.15">
      <c r="A3092" s="1" t="str">
        <f>"79770321128"</f>
        <v>79770321128</v>
      </c>
    </row>
    <row r="3093" spans="1:1" ht="13" x14ac:dyDescent="0.15">
      <c r="A3093" s="1" t="str">
        <f>"79610493704"</f>
        <v>79610493704</v>
      </c>
    </row>
    <row r="3094" spans="1:1" ht="13" x14ac:dyDescent="0.15">
      <c r="A3094" s="1" t="str">
        <f>"79050924327"</f>
        <v>79050924327</v>
      </c>
    </row>
    <row r="3095" spans="1:1" ht="13" x14ac:dyDescent="0.15">
      <c r="A3095" s="1" t="str">
        <f>"79232077543"</f>
        <v>79232077543</v>
      </c>
    </row>
    <row r="3096" spans="1:1" ht="13" x14ac:dyDescent="0.15">
      <c r="A3096" s="1" t="str">
        <f>"79632567027"</f>
        <v>79632567027</v>
      </c>
    </row>
    <row r="3097" spans="1:1" ht="13" x14ac:dyDescent="0.15">
      <c r="A3097" s="1" t="str">
        <f>"79232016050"</f>
        <v>79232016050</v>
      </c>
    </row>
    <row r="3098" spans="1:1" ht="13" x14ac:dyDescent="0.15">
      <c r="A3098" s="1" t="str">
        <f>"79069033685"</f>
        <v>79069033685</v>
      </c>
    </row>
    <row r="3099" spans="1:1" ht="13" x14ac:dyDescent="0.15">
      <c r="A3099" s="1" t="str">
        <f>"79619059098"</f>
        <v>79619059098</v>
      </c>
    </row>
    <row r="3100" spans="1:1" ht="13" x14ac:dyDescent="0.15">
      <c r="A3100" s="1" t="str">
        <f>"79025512084"</f>
        <v>79025512084</v>
      </c>
    </row>
    <row r="3101" spans="1:1" ht="13" x14ac:dyDescent="0.15">
      <c r="A3101" s="1" t="str">
        <f>"79069900255"</f>
        <v>79069900255</v>
      </c>
    </row>
    <row r="3102" spans="1:1" ht="13" x14ac:dyDescent="0.15">
      <c r="A3102" s="1" t="str">
        <f>"79080303327"</f>
        <v>79080303327</v>
      </c>
    </row>
    <row r="3103" spans="1:1" ht="13" x14ac:dyDescent="0.15">
      <c r="A3103" s="1" t="str">
        <f>"79134948018"</f>
        <v>79134948018</v>
      </c>
    </row>
    <row r="3104" spans="1:1" ht="13" x14ac:dyDescent="0.15">
      <c r="A3104" s="1" t="str">
        <f>"79509687088"</f>
        <v>79509687088</v>
      </c>
    </row>
    <row r="3105" spans="1:1" ht="13" x14ac:dyDescent="0.15">
      <c r="A3105" s="1" t="str">
        <f>"79809999610"</f>
        <v>79809999610</v>
      </c>
    </row>
    <row r="3106" spans="1:1" ht="13" x14ac:dyDescent="0.15">
      <c r="A3106" s="1" t="str">
        <f>"79819880422"</f>
        <v>79819880422</v>
      </c>
    </row>
    <row r="3107" spans="1:1" ht="13" x14ac:dyDescent="0.15">
      <c r="A3107" s="1" t="str">
        <f>"79770324602"</f>
        <v>79770324602</v>
      </c>
    </row>
    <row r="3108" spans="1:1" ht="13" x14ac:dyDescent="0.15">
      <c r="A3108" s="1" t="str">
        <f>"79061070183"</f>
        <v>79061070183</v>
      </c>
    </row>
    <row r="3109" spans="1:1" ht="13" x14ac:dyDescent="0.15">
      <c r="A3109" s="1" t="str">
        <f>"79842796385"</f>
        <v>79842796385</v>
      </c>
    </row>
    <row r="3110" spans="1:1" ht="13" x14ac:dyDescent="0.15">
      <c r="A3110" s="1" t="str">
        <f>"79235948567"</f>
        <v>79235948567</v>
      </c>
    </row>
    <row r="3111" spans="1:1" ht="13" x14ac:dyDescent="0.15">
      <c r="A3111" s="1" t="str">
        <f>"79374621821"</f>
        <v>79374621821</v>
      </c>
    </row>
    <row r="3112" spans="1:1" ht="13" x14ac:dyDescent="0.15">
      <c r="A3112" s="1" t="str">
        <f>"79298419093"</f>
        <v>79298419093</v>
      </c>
    </row>
    <row r="3113" spans="1:1" ht="13" x14ac:dyDescent="0.15">
      <c r="A3113" s="1" t="str">
        <f>"79050907927"</f>
        <v>79050907927</v>
      </c>
    </row>
    <row r="3114" spans="1:1" ht="13" x14ac:dyDescent="0.15">
      <c r="A3114" s="1" t="str">
        <f>"79059787272"</f>
        <v>79059787272</v>
      </c>
    </row>
    <row r="3115" spans="1:1" ht="13" x14ac:dyDescent="0.15">
      <c r="A3115" s="1" t="str">
        <f>"79888453045"</f>
        <v>79888453045</v>
      </c>
    </row>
    <row r="3116" spans="1:1" ht="13" x14ac:dyDescent="0.15">
      <c r="A3116" s="1" t="str">
        <f>"79511277014"</f>
        <v>79511277014</v>
      </c>
    </row>
    <row r="3117" spans="1:1" ht="13" x14ac:dyDescent="0.15">
      <c r="A3117" s="1" t="str">
        <f>"79634353374"</f>
        <v>79634353374</v>
      </c>
    </row>
    <row r="3118" spans="1:1" ht="13" x14ac:dyDescent="0.15">
      <c r="A3118" s="1" t="str">
        <f>"79132258138"</f>
        <v>79132258138</v>
      </c>
    </row>
    <row r="3119" spans="1:1" ht="13" x14ac:dyDescent="0.15">
      <c r="A3119" s="1" t="str">
        <f>"79130528795"</f>
        <v>79130528795</v>
      </c>
    </row>
    <row r="3120" spans="1:1" ht="13" x14ac:dyDescent="0.15">
      <c r="A3120" s="1" t="str">
        <f>"79039111300"</f>
        <v>79039111300</v>
      </c>
    </row>
    <row r="3121" spans="1:1" ht="13" x14ac:dyDescent="0.15">
      <c r="A3121" s="1" t="str">
        <f>"79888726785"</f>
        <v>79888726785</v>
      </c>
    </row>
    <row r="3122" spans="1:1" ht="13" x14ac:dyDescent="0.15">
      <c r="A3122" s="1" t="str">
        <f>"79029480899"</f>
        <v>79029480899</v>
      </c>
    </row>
    <row r="3123" spans="1:1" ht="13" x14ac:dyDescent="0.15">
      <c r="A3123" s="1" t="str">
        <f>"79033777182"</f>
        <v>79033777182</v>
      </c>
    </row>
    <row r="3124" spans="1:1" ht="13" x14ac:dyDescent="0.15">
      <c r="A3124" s="1" t="str">
        <f>"79125685320"</f>
        <v>79125685320</v>
      </c>
    </row>
    <row r="3125" spans="1:1" ht="13" x14ac:dyDescent="0.15">
      <c r="A3125" s="1" t="str">
        <f>"79131613693"</f>
        <v>79131613693</v>
      </c>
    </row>
    <row r="3126" spans="1:1" ht="13" x14ac:dyDescent="0.15">
      <c r="A3126" s="1" t="str">
        <f>"79025526038"</f>
        <v>79025526038</v>
      </c>
    </row>
    <row r="3127" spans="1:1" ht="13" x14ac:dyDescent="0.15">
      <c r="A3127" s="1" t="str">
        <f>"79135007999"</f>
        <v>79135007999</v>
      </c>
    </row>
    <row r="3128" spans="1:1" ht="13" x14ac:dyDescent="0.15">
      <c r="A3128" s="1" t="str">
        <f>"79237258088"</f>
        <v>79237258088</v>
      </c>
    </row>
    <row r="3129" spans="1:1" ht="13" x14ac:dyDescent="0.15">
      <c r="A3129" s="1" t="str">
        <f>"79048997038"</f>
        <v>79048997038</v>
      </c>
    </row>
    <row r="3130" spans="1:1" ht="13" x14ac:dyDescent="0.15">
      <c r="A3130" s="1" t="str">
        <f>"79770311135"</f>
        <v>79770311135</v>
      </c>
    </row>
    <row r="3131" spans="1:1" ht="13" x14ac:dyDescent="0.15">
      <c r="A3131" s="1" t="str">
        <f>"79134990211"</f>
        <v>79134990211</v>
      </c>
    </row>
    <row r="3132" spans="1:1" ht="13" x14ac:dyDescent="0.15">
      <c r="A3132" s="1" t="str">
        <f>"79585277778"</f>
        <v>79585277778</v>
      </c>
    </row>
    <row r="3133" spans="1:1" ht="13" x14ac:dyDescent="0.15">
      <c r="A3133" s="1" t="str">
        <f>"79233325779"</f>
        <v>79233325779</v>
      </c>
    </row>
    <row r="3134" spans="1:1" ht="13" x14ac:dyDescent="0.15">
      <c r="A3134" s="1" t="str">
        <f>"79149203928"</f>
        <v>79149203928</v>
      </c>
    </row>
    <row r="3135" spans="1:1" ht="13" x14ac:dyDescent="0.15">
      <c r="A3135" s="1" t="str">
        <f>"79135157782"</f>
        <v>79135157782</v>
      </c>
    </row>
    <row r="3136" spans="1:1" ht="13" x14ac:dyDescent="0.15">
      <c r="A3136" s="1" t="str">
        <f>"79232068820"</f>
        <v>79232068820</v>
      </c>
    </row>
    <row r="3137" spans="1:1" ht="13" x14ac:dyDescent="0.15">
      <c r="A3137" s="1" t="str">
        <f>"79625237212"</f>
        <v>79625237212</v>
      </c>
    </row>
    <row r="3138" spans="1:1" ht="13" x14ac:dyDescent="0.15">
      <c r="A3138" s="1" t="str">
        <f>"79248213207"</f>
        <v>79248213207</v>
      </c>
    </row>
    <row r="3139" spans="1:1" ht="13" x14ac:dyDescent="0.15">
      <c r="A3139" s="1" t="str">
        <f>"79516464036"</f>
        <v>79516464036</v>
      </c>
    </row>
    <row r="3140" spans="1:1" ht="13" x14ac:dyDescent="0.15">
      <c r="A3140" s="1" t="str">
        <f>"79029483598"</f>
        <v>79029483598</v>
      </c>
    </row>
    <row r="3141" spans="1:1" ht="13" x14ac:dyDescent="0.15">
      <c r="A3141" s="1" t="str">
        <f>"79964102213"</f>
        <v>79964102213</v>
      </c>
    </row>
    <row r="3142" spans="1:1" ht="13" x14ac:dyDescent="0.15">
      <c r="A3142" s="1" t="str">
        <f>"79222657008"</f>
        <v>79222657008</v>
      </c>
    </row>
    <row r="3143" spans="1:1" ht="13" x14ac:dyDescent="0.15">
      <c r="A3143" s="1" t="str">
        <f>"79134991002"</f>
        <v>79134991002</v>
      </c>
    </row>
    <row r="3144" spans="1:1" ht="13" x14ac:dyDescent="0.15">
      <c r="A3144" s="1" t="str">
        <f>"79131629212"</f>
        <v>79131629212</v>
      </c>
    </row>
    <row r="3145" spans="1:1" ht="13" x14ac:dyDescent="0.15">
      <c r="A3145" s="1" t="str">
        <f>"79135256199"</f>
        <v>79135256199</v>
      </c>
    </row>
    <row r="3146" spans="1:1" ht="13" x14ac:dyDescent="0.15">
      <c r="A3146" s="1" t="str">
        <f>"79048997972"</f>
        <v>79048997972</v>
      </c>
    </row>
    <row r="3147" spans="1:1" ht="13" x14ac:dyDescent="0.15">
      <c r="A3147" s="1" t="str">
        <f>"79655723813"</f>
        <v>79655723813</v>
      </c>
    </row>
    <row r="3148" spans="1:1" ht="13" x14ac:dyDescent="0.15">
      <c r="A3148" s="1" t="str">
        <f>"79091184658"</f>
        <v>79091184658</v>
      </c>
    </row>
    <row r="3149" spans="1:1" ht="13" x14ac:dyDescent="0.15">
      <c r="A3149" s="1" t="str">
        <f>"79134948853"</f>
        <v>79134948853</v>
      </c>
    </row>
    <row r="3150" spans="1:1" ht="13" x14ac:dyDescent="0.15">
      <c r="A3150" s="1" t="str">
        <f>"79898015257"</f>
        <v>79898015257</v>
      </c>
    </row>
    <row r="3151" spans="1:1" ht="13" x14ac:dyDescent="0.15">
      <c r="A3151" s="1" t="str">
        <f>"79881888686"</f>
        <v>79881888686</v>
      </c>
    </row>
    <row r="3152" spans="1:1" ht="13" x14ac:dyDescent="0.15">
      <c r="A3152" s="1" t="str">
        <f>"79050908281"</f>
        <v>79050908281</v>
      </c>
    </row>
    <row r="3153" spans="1:1" ht="13" x14ac:dyDescent="0.15">
      <c r="A3153" s="1" t="str">
        <f>"79048995146"</f>
        <v>79048995146</v>
      </c>
    </row>
    <row r="3154" spans="1:1" ht="13" x14ac:dyDescent="0.15">
      <c r="A3154" s="1" t="str">
        <f>"79029486354"</f>
        <v>79029486354</v>
      </c>
    </row>
    <row r="3155" spans="1:1" ht="13" x14ac:dyDescent="0.15">
      <c r="A3155" s="1" t="str">
        <f>"79770346198"</f>
        <v>79770346198</v>
      </c>
    </row>
    <row r="3156" spans="1:1" ht="13" x14ac:dyDescent="0.15">
      <c r="A3156" s="1" t="str">
        <f>"79131603847"</f>
        <v>79131603847</v>
      </c>
    </row>
    <row r="3157" spans="1:1" ht="13" x14ac:dyDescent="0.15">
      <c r="A3157" s="1" t="str">
        <f>"79134165001"</f>
        <v>79134165001</v>
      </c>
    </row>
    <row r="3158" spans="1:1" ht="13" x14ac:dyDescent="0.15">
      <c r="A3158" s="1" t="str">
        <f>"79054493303"</f>
        <v>79054493303</v>
      </c>
    </row>
    <row r="3159" spans="1:1" ht="13" x14ac:dyDescent="0.15">
      <c r="A3159" s="1" t="str">
        <f>"79885803472"</f>
        <v>79885803472</v>
      </c>
    </row>
    <row r="3160" spans="1:1" ht="13" x14ac:dyDescent="0.15">
      <c r="A3160" s="1" t="str">
        <f>"79135309595"</f>
        <v>79135309595</v>
      </c>
    </row>
    <row r="3161" spans="1:1" ht="13" x14ac:dyDescent="0.15">
      <c r="A3161" s="1" t="str">
        <f>"79050920819"</f>
        <v>79050920819</v>
      </c>
    </row>
    <row r="3162" spans="1:1" ht="13" x14ac:dyDescent="0.15">
      <c r="A3162" s="1" t="str">
        <f>"79509991030"</f>
        <v>79509991030</v>
      </c>
    </row>
    <row r="3163" spans="1:1" ht="13" x14ac:dyDescent="0.15">
      <c r="A3163" s="1" t="str">
        <f>"79673334251"</f>
        <v>79673334251</v>
      </c>
    </row>
    <row r="3164" spans="1:1" ht="13" x14ac:dyDescent="0.15">
      <c r="A3164" s="1" t="str">
        <f>"79131660589"</f>
        <v>79131660589</v>
      </c>
    </row>
    <row r="3165" spans="1:1" ht="13" x14ac:dyDescent="0.15">
      <c r="A3165" s="1" t="str">
        <f>"79069022999"</f>
        <v>79069022999</v>
      </c>
    </row>
    <row r="3166" spans="1:1" ht="13" x14ac:dyDescent="0.15">
      <c r="A3166" s="1" t="str">
        <f>"79833198556"</f>
        <v>79833198556</v>
      </c>
    </row>
    <row r="3167" spans="1:1" ht="13" x14ac:dyDescent="0.15">
      <c r="A3167" s="1" t="str">
        <f>"79138367695"</f>
        <v>79138367695</v>
      </c>
    </row>
    <row r="3168" spans="1:1" ht="13" x14ac:dyDescent="0.15">
      <c r="A3168" s="1" t="str">
        <f>"79384366683"</f>
        <v>79384366683</v>
      </c>
    </row>
    <row r="3169" spans="1:1" ht="13" x14ac:dyDescent="0.15">
      <c r="A3169" s="1" t="str">
        <f>"79362245953"</f>
        <v>79362245953</v>
      </c>
    </row>
    <row r="3170" spans="1:1" ht="13" x14ac:dyDescent="0.15">
      <c r="A3170" s="1" t="str">
        <f>"79141712555"</f>
        <v>79141712555</v>
      </c>
    </row>
    <row r="3171" spans="1:1" ht="13" x14ac:dyDescent="0.15">
      <c r="A3171" s="1" t="str">
        <f>"79232963238"</f>
        <v>79232963238</v>
      </c>
    </row>
    <row r="3172" spans="1:1" ht="13" x14ac:dyDescent="0.15">
      <c r="A3172" s="1" t="str">
        <f>"79152147455"</f>
        <v>79152147455</v>
      </c>
    </row>
    <row r="3173" spans="1:1" ht="13" x14ac:dyDescent="0.15">
      <c r="A3173" s="1" t="str">
        <f>"79918151391"</f>
        <v>79918151391</v>
      </c>
    </row>
    <row r="3174" spans="1:1" ht="13" x14ac:dyDescent="0.15">
      <c r="A3174" s="1" t="str">
        <f>"79069921425"</f>
        <v>79069921425</v>
      </c>
    </row>
    <row r="3175" spans="1:1" ht="13" x14ac:dyDescent="0.15">
      <c r="A3175" s="1" t="str">
        <f>"79619998702"</f>
        <v>79619998702</v>
      </c>
    </row>
    <row r="3176" spans="1:1" ht="13" x14ac:dyDescent="0.15">
      <c r="A3176" s="1" t="str">
        <f>"79130475084"</f>
        <v>79130475084</v>
      </c>
    </row>
    <row r="3177" spans="1:1" ht="13" x14ac:dyDescent="0.15">
      <c r="A3177" s="1" t="str">
        <f>"79095122193"</f>
        <v>79095122193</v>
      </c>
    </row>
    <row r="3178" spans="1:1" ht="13" x14ac:dyDescent="0.15">
      <c r="A3178" s="1" t="str">
        <f>"79233021984"</f>
        <v>79233021984</v>
      </c>
    </row>
    <row r="3179" spans="1:1" ht="13" x14ac:dyDescent="0.15">
      <c r="A3179" s="1" t="str">
        <f>"79092786093"</f>
        <v>79092786093</v>
      </c>
    </row>
    <row r="3180" spans="1:1" ht="13" x14ac:dyDescent="0.15">
      <c r="A3180" s="1" t="str">
        <f>"79676244481"</f>
        <v>79676244481</v>
      </c>
    </row>
    <row r="3181" spans="1:1" ht="13" x14ac:dyDescent="0.15">
      <c r="A3181" s="1" t="str">
        <f>"79066361207"</f>
        <v>79066361207</v>
      </c>
    </row>
    <row r="3182" spans="1:1" ht="13" x14ac:dyDescent="0.15">
      <c r="A3182" s="1" t="str">
        <f>"79187516907"</f>
        <v>79187516907</v>
      </c>
    </row>
    <row r="3183" spans="1:1" ht="13" x14ac:dyDescent="0.15">
      <c r="A3183" s="1" t="str">
        <f>"79998334761"</f>
        <v>79998334761</v>
      </c>
    </row>
    <row r="3184" spans="1:1" ht="13" x14ac:dyDescent="0.15">
      <c r="A3184" s="1" t="str">
        <f>"79233362877"</f>
        <v>79233362877</v>
      </c>
    </row>
    <row r="3185" spans="1:1" ht="13" x14ac:dyDescent="0.15">
      <c r="A3185" s="1" t="str">
        <f>"79692131889"</f>
        <v>79692131889</v>
      </c>
    </row>
    <row r="3186" spans="1:1" ht="13" x14ac:dyDescent="0.15">
      <c r="A3186" s="1" t="str">
        <f>"79770315928"</f>
        <v>79770315928</v>
      </c>
    </row>
    <row r="3187" spans="1:1" ht="13" x14ac:dyDescent="0.15">
      <c r="A3187" s="1" t="str">
        <f>"79118028382"</f>
        <v>79118028382</v>
      </c>
    </row>
    <row r="3188" spans="1:1" ht="13" x14ac:dyDescent="0.15">
      <c r="A3188" s="1" t="str">
        <f>"79130333373"</f>
        <v>79130333373</v>
      </c>
    </row>
    <row r="3189" spans="1:1" ht="13" x14ac:dyDescent="0.15">
      <c r="A3189" s="1" t="str">
        <f>"79050077737"</f>
        <v>79050077737</v>
      </c>
    </row>
    <row r="3190" spans="1:1" ht="13" x14ac:dyDescent="0.15">
      <c r="A3190" s="1" t="str">
        <f>"79059990053"</f>
        <v>79059990053</v>
      </c>
    </row>
    <row r="3191" spans="1:1" ht="13" x14ac:dyDescent="0.15">
      <c r="A3191" s="1" t="str">
        <f>"79181093175"</f>
        <v>79181093175</v>
      </c>
    </row>
    <row r="3192" spans="1:1" ht="13" x14ac:dyDescent="0.15">
      <c r="A3192" s="1" t="str">
        <f>"79135009770"</f>
        <v>79135009770</v>
      </c>
    </row>
    <row r="3193" spans="1:1" ht="13" x14ac:dyDescent="0.15">
      <c r="A3193" s="1" t="str">
        <f>"79029489401"</f>
        <v>79029489401</v>
      </c>
    </row>
    <row r="3194" spans="1:1" ht="13" x14ac:dyDescent="0.15">
      <c r="A3194" s="1" t="str">
        <f>"79673957928"</f>
        <v>79673957928</v>
      </c>
    </row>
    <row r="3195" spans="1:1" ht="13" x14ac:dyDescent="0.15">
      <c r="A3195" s="1" t="str">
        <f>"79826737872"</f>
        <v>79826737872</v>
      </c>
    </row>
    <row r="3196" spans="1:1" ht="13" x14ac:dyDescent="0.15">
      <c r="A3196" s="1" t="str">
        <f>"79883666963"</f>
        <v>79883666963</v>
      </c>
    </row>
    <row r="3197" spans="1:1" ht="13" x14ac:dyDescent="0.15">
      <c r="A3197" s="1" t="str">
        <f>"79080322726"</f>
        <v>79080322726</v>
      </c>
    </row>
    <row r="3198" spans="1:1" ht="13" x14ac:dyDescent="0.15">
      <c r="A3198" s="1" t="str">
        <f>"79135061246"</f>
        <v>79135061246</v>
      </c>
    </row>
    <row r="3199" spans="1:1" ht="13" x14ac:dyDescent="0.15">
      <c r="A3199" s="1" t="str">
        <f>"79885885080"</f>
        <v>79885885080</v>
      </c>
    </row>
    <row r="3200" spans="1:1" ht="13" x14ac:dyDescent="0.15">
      <c r="A3200" s="1" t="str">
        <f>"79059770325"</f>
        <v>79059770325</v>
      </c>
    </row>
    <row r="3201" spans="1:1" ht="13" x14ac:dyDescent="0.15">
      <c r="A3201" s="1" t="str">
        <f>"79134914733"</f>
        <v>79134914733</v>
      </c>
    </row>
    <row r="3202" spans="1:1" ht="13" x14ac:dyDescent="0.15">
      <c r="A3202" s="1" t="str">
        <f>"79134977830"</f>
        <v>79134977830</v>
      </c>
    </row>
    <row r="3203" spans="1:1" ht="13" x14ac:dyDescent="0.15">
      <c r="A3203" s="1" t="str">
        <f>"79131605080"</f>
        <v>79131605080</v>
      </c>
    </row>
    <row r="3204" spans="1:1" ht="13" x14ac:dyDescent="0.15">
      <c r="A3204" s="1" t="str">
        <f>"79384433999"</f>
        <v>79384433999</v>
      </c>
    </row>
    <row r="3205" spans="1:1" ht="13" x14ac:dyDescent="0.15">
      <c r="A3205" s="1" t="str">
        <f>"79146334341"</f>
        <v>79146334341</v>
      </c>
    </row>
    <row r="3206" spans="1:1" ht="13" x14ac:dyDescent="0.15">
      <c r="A3206" s="1" t="str">
        <f>"79095815555"</f>
        <v>79095815555</v>
      </c>
    </row>
    <row r="3207" spans="1:1" ht="13" x14ac:dyDescent="0.15">
      <c r="A3207" s="1" t="str">
        <f>"79135020078"</f>
        <v>79135020078</v>
      </c>
    </row>
    <row r="3208" spans="1:1" ht="13" x14ac:dyDescent="0.15">
      <c r="A3208" s="1" t="str">
        <f>"79080340497"</f>
        <v>79080340497</v>
      </c>
    </row>
    <row r="3209" spans="1:1" ht="13" x14ac:dyDescent="0.15">
      <c r="A3209" s="1" t="str">
        <f>"79538223207"</f>
        <v>79538223207</v>
      </c>
    </row>
    <row r="3210" spans="1:1" ht="13" x14ac:dyDescent="0.15">
      <c r="A3210" s="1" t="str">
        <f>"79628836350"</f>
        <v>79628836350</v>
      </c>
    </row>
    <row r="3211" spans="1:1" ht="13" x14ac:dyDescent="0.15">
      <c r="A3211" s="1" t="str">
        <f>"79504051171"</f>
        <v>79504051171</v>
      </c>
    </row>
    <row r="3212" spans="1:1" ht="13" x14ac:dyDescent="0.15">
      <c r="A3212" s="1" t="str">
        <f>"79131659223"</f>
        <v>79131659223</v>
      </c>
    </row>
    <row r="3213" spans="1:1" ht="13" x14ac:dyDescent="0.15">
      <c r="A3213" s="1" t="str">
        <f>"79131635837"</f>
        <v>79131635837</v>
      </c>
    </row>
    <row r="3214" spans="1:1" ht="13" x14ac:dyDescent="0.15">
      <c r="A3214" s="1" t="str">
        <f>"79531099438"</f>
        <v>79531099438</v>
      </c>
    </row>
    <row r="3215" spans="1:1" ht="13" x14ac:dyDescent="0.15">
      <c r="A3215" s="1" t="str">
        <f>"79135055394"</f>
        <v>79135055394</v>
      </c>
    </row>
    <row r="3216" spans="1:1" ht="13" x14ac:dyDescent="0.15">
      <c r="A3216" s="1" t="str">
        <f>"79119173455"</f>
        <v>79119173455</v>
      </c>
    </row>
    <row r="3217" spans="1:1" ht="13" x14ac:dyDescent="0.15">
      <c r="A3217" s="1" t="str">
        <f>"79059785845"</f>
        <v>79059785845</v>
      </c>
    </row>
    <row r="3218" spans="1:1" ht="13" x14ac:dyDescent="0.15">
      <c r="A3218" s="1" t="str">
        <f>"79080325598"</f>
        <v>79080325598</v>
      </c>
    </row>
    <row r="3219" spans="1:1" ht="13" x14ac:dyDescent="0.15">
      <c r="A3219" s="1" t="str">
        <f>"79135251669"</f>
        <v>79135251669</v>
      </c>
    </row>
    <row r="3220" spans="1:1" ht="13" x14ac:dyDescent="0.15">
      <c r="A3220" s="1" t="str">
        <f>"79094433902"</f>
        <v>79094433902</v>
      </c>
    </row>
    <row r="3221" spans="1:1" ht="13" x14ac:dyDescent="0.15">
      <c r="A3221" s="1" t="str">
        <f>"79523011206"</f>
        <v>79523011206</v>
      </c>
    </row>
    <row r="3222" spans="1:1" ht="13" x14ac:dyDescent="0.15">
      <c r="A3222" s="1" t="str">
        <f>"79029483047"</f>
        <v>79029483047</v>
      </c>
    </row>
    <row r="3223" spans="1:1" ht="13" x14ac:dyDescent="0.15">
      <c r="A3223" s="1" t="str">
        <f>"79918417971"</f>
        <v>79918417971</v>
      </c>
    </row>
    <row r="3224" spans="1:1" ht="13" x14ac:dyDescent="0.15">
      <c r="A3224" s="1" t="str">
        <f>"79131618873"</f>
        <v>79131618873</v>
      </c>
    </row>
    <row r="3225" spans="1:1" ht="13" x14ac:dyDescent="0.15">
      <c r="A3225" s="1" t="str">
        <f>"79648553099"</f>
        <v>79648553099</v>
      </c>
    </row>
    <row r="3226" spans="1:1" ht="13" x14ac:dyDescent="0.15">
      <c r="A3226" s="1" t="str">
        <f>"74950125379"</f>
        <v>74950125379</v>
      </c>
    </row>
    <row r="3227" spans="1:1" ht="13" x14ac:dyDescent="0.15">
      <c r="A3227" s="1" t="str">
        <f>"79897478250"</f>
        <v>79897478250</v>
      </c>
    </row>
    <row r="3228" spans="1:1" ht="13" x14ac:dyDescent="0.15">
      <c r="A3228" s="1" t="str">
        <f>"78124907025"</f>
        <v>78124907025</v>
      </c>
    </row>
    <row r="3229" spans="1:1" ht="13" x14ac:dyDescent="0.15">
      <c r="A3229" s="1" t="str">
        <f>"79134983298"</f>
        <v>79134983298</v>
      </c>
    </row>
    <row r="3230" spans="1:1" ht="13" x14ac:dyDescent="0.15">
      <c r="A3230" s="1" t="str">
        <f>"79069048847"</f>
        <v>79069048847</v>
      </c>
    </row>
    <row r="3231" spans="1:1" ht="13" x14ac:dyDescent="0.15">
      <c r="A3231" s="1" t="str">
        <f>"79373553647"</f>
        <v>79373553647</v>
      </c>
    </row>
    <row r="3232" spans="1:1" ht="13" x14ac:dyDescent="0.15">
      <c r="A3232" s="1" t="str">
        <f>"79619993392"</f>
        <v>79619993392</v>
      </c>
    </row>
    <row r="3233" spans="1:1" ht="13" x14ac:dyDescent="0.15">
      <c r="A3233" s="1" t="str">
        <f>"79025500812"</f>
        <v>79025500812</v>
      </c>
    </row>
    <row r="3234" spans="1:1" ht="13" x14ac:dyDescent="0.15">
      <c r="A3234" s="1" t="str">
        <f>"79777564244"</f>
        <v>79777564244</v>
      </c>
    </row>
    <row r="3235" spans="1:1" ht="13" x14ac:dyDescent="0.15">
      <c r="A3235" s="1" t="str">
        <f>"79897528431"</f>
        <v>79897528431</v>
      </c>
    </row>
    <row r="3236" spans="1:1" ht="13" x14ac:dyDescent="0.15">
      <c r="A3236" s="1" t="str">
        <f>"79686151250"</f>
        <v>79686151250</v>
      </c>
    </row>
    <row r="3237" spans="1:1" ht="13" x14ac:dyDescent="0.15">
      <c r="A3237" s="1" t="str">
        <f>"79649245916"</f>
        <v>79649245916</v>
      </c>
    </row>
    <row r="3238" spans="1:1" ht="13" x14ac:dyDescent="0.15">
      <c r="A3238" s="1" t="str">
        <f>"79080300707"</f>
        <v>79080300707</v>
      </c>
    </row>
    <row r="3239" spans="1:1" ht="13" x14ac:dyDescent="0.15">
      <c r="A3239" s="1" t="str">
        <f>"79135033946"</f>
        <v>79135033946</v>
      </c>
    </row>
    <row r="3240" spans="1:1" ht="13" x14ac:dyDescent="0.15">
      <c r="A3240" s="1" t="str">
        <f>"79232061998"</f>
        <v>79232061998</v>
      </c>
    </row>
    <row r="3241" spans="1:1" ht="13" x14ac:dyDescent="0.15">
      <c r="A3241" s="1" t="str">
        <f>"79134923787"</f>
        <v>79134923787</v>
      </c>
    </row>
    <row r="3242" spans="1:1" ht="13" x14ac:dyDescent="0.15">
      <c r="A3242" s="1" t="str">
        <f>"79174489605"</f>
        <v>79174489605</v>
      </c>
    </row>
    <row r="3243" spans="1:1" ht="13" x14ac:dyDescent="0.15">
      <c r="A3243" s="1" t="str">
        <f>"79509685509"</f>
        <v>79509685509</v>
      </c>
    </row>
    <row r="3244" spans="1:1" ht="13" x14ac:dyDescent="0.15">
      <c r="A3244" s="1" t="str">
        <f>"79016000031"</f>
        <v>79016000031</v>
      </c>
    </row>
    <row r="3245" spans="1:1" ht="13" x14ac:dyDescent="0.15">
      <c r="A3245" s="1" t="str">
        <f>"79509671966"</f>
        <v>79509671966</v>
      </c>
    </row>
    <row r="3246" spans="1:1" ht="13" x14ac:dyDescent="0.15">
      <c r="A3246" s="1" t="str">
        <f>"79628593492"</f>
        <v>79628593492</v>
      </c>
    </row>
    <row r="3247" spans="1:1" ht="13" x14ac:dyDescent="0.15">
      <c r="A3247" s="1" t="str">
        <f>"79692166298"</f>
        <v>79692166298</v>
      </c>
    </row>
    <row r="3248" spans="1:1" ht="13" x14ac:dyDescent="0.15">
      <c r="A3248" s="1" t="str">
        <f>"79877088871"</f>
        <v>79877088871</v>
      </c>
    </row>
    <row r="3249" spans="1:1" ht="13" x14ac:dyDescent="0.15">
      <c r="A3249" s="1" t="str">
        <f>"79048998937"</f>
        <v>79048998937</v>
      </c>
    </row>
    <row r="3250" spans="1:1" ht="13" x14ac:dyDescent="0.15">
      <c r="A3250" s="1" t="str">
        <f>"79080343374"</f>
        <v>79080343374</v>
      </c>
    </row>
    <row r="3251" spans="1:1" ht="13" x14ac:dyDescent="0.15">
      <c r="A3251" s="1" t="str">
        <f>"79678910897"</f>
        <v>79678910897</v>
      </c>
    </row>
    <row r="3252" spans="1:1" ht="13" x14ac:dyDescent="0.15">
      <c r="A3252" s="1" t="str">
        <f>"79933333528"</f>
        <v>79933333528</v>
      </c>
    </row>
    <row r="3253" spans="1:1" ht="13" x14ac:dyDescent="0.15">
      <c r="A3253" s="1" t="str">
        <f>"79148438353"</f>
        <v>79148438353</v>
      </c>
    </row>
    <row r="3254" spans="1:1" ht="13" x14ac:dyDescent="0.15">
      <c r="A3254" s="1" t="str">
        <f>"79823287453"</f>
        <v>79823287453</v>
      </c>
    </row>
    <row r="3255" spans="1:1" ht="13" x14ac:dyDescent="0.15">
      <c r="A3255" s="1" t="str">
        <f>"79952249268"</f>
        <v>79952249268</v>
      </c>
    </row>
    <row r="3256" spans="1:1" ht="13" x14ac:dyDescent="0.15">
      <c r="A3256" s="1" t="str">
        <f>"79323079326"</f>
        <v>79323079326</v>
      </c>
    </row>
    <row r="3257" spans="1:1" ht="13" x14ac:dyDescent="0.15">
      <c r="A3257" s="1" t="str">
        <f>"79067524213"</f>
        <v>79067524213</v>
      </c>
    </row>
    <row r="3258" spans="1:1" ht="13" x14ac:dyDescent="0.15">
      <c r="A3258" s="1" t="str">
        <f>"79588439837"</f>
        <v>79588439837</v>
      </c>
    </row>
    <row r="3259" spans="1:1" ht="13" x14ac:dyDescent="0.15">
      <c r="A3259" s="1" t="str">
        <f>"79607680984"</f>
        <v>79607680984</v>
      </c>
    </row>
    <row r="3260" spans="1:1" ht="13" x14ac:dyDescent="0.15">
      <c r="A3260" s="1" t="str">
        <f>"79016474500"</f>
        <v>79016474500</v>
      </c>
    </row>
    <row r="3261" spans="1:1" ht="13" x14ac:dyDescent="0.15">
      <c r="A3261" s="1" t="str">
        <f>"79189813284"</f>
        <v>79189813284</v>
      </c>
    </row>
    <row r="3262" spans="1:1" ht="13" x14ac:dyDescent="0.15">
      <c r="A3262" s="1" t="str">
        <f>"79081052149"</f>
        <v>79081052149</v>
      </c>
    </row>
    <row r="3263" spans="1:1" ht="13" x14ac:dyDescent="0.15">
      <c r="A3263" s="1" t="str">
        <f>"79189698070"</f>
        <v>79189698070</v>
      </c>
    </row>
    <row r="3264" spans="1:1" ht="13" x14ac:dyDescent="0.15">
      <c r="A3264" s="1" t="str">
        <f>"79050929941"</f>
        <v>79050929941</v>
      </c>
    </row>
    <row r="3265" spans="1:1" ht="13" x14ac:dyDescent="0.15">
      <c r="A3265" s="1" t="str">
        <f>"79604136329"</f>
        <v>79604136329</v>
      </c>
    </row>
    <row r="3266" spans="1:1" ht="13" x14ac:dyDescent="0.15">
      <c r="A3266" s="1" t="str">
        <f>"79630796739"</f>
        <v>79630796739</v>
      </c>
    </row>
    <row r="3267" spans="1:1" ht="13" x14ac:dyDescent="0.15">
      <c r="A3267" s="1" t="str">
        <f>"79131377214"</f>
        <v>79131377214</v>
      </c>
    </row>
    <row r="3268" spans="1:1" ht="13" x14ac:dyDescent="0.15">
      <c r="A3268" s="1" t="str">
        <f>"79322380837"</f>
        <v>79322380837</v>
      </c>
    </row>
    <row r="3269" spans="1:1" ht="13" x14ac:dyDescent="0.15">
      <c r="A3269" s="1" t="str">
        <f>"79770348971"</f>
        <v>79770348971</v>
      </c>
    </row>
    <row r="3270" spans="1:1" ht="13" x14ac:dyDescent="0.15">
      <c r="A3270" s="1" t="str">
        <f>"79504043377"</f>
        <v>79504043377</v>
      </c>
    </row>
    <row r="3271" spans="1:1" ht="13" x14ac:dyDescent="0.15">
      <c r="A3271" s="1" t="str">
        <f>"79021440306"</f>
        <v>79021440306</v>
      </c>
    </row>
    <row r="3272" spans="1:1" ht="13" x14ac:dyDescent="0.15">
      <c r="A3272" s="1" t="str">
        <f>"79006957333"</f>
        <v>79006957333</v>
      </c>
    </row>
    <row r="3273" spans="1:1" ht="13" x14ac:dyDescent="0.15">
      <c r="A3273" s="1" t="str">
        <f>"79649824669"</f>
        <v>79649824669</v>
      </c>
    </row>
    <row r="3274" spans="1:1" ht="13" x14ac:dyDescent="0.15">
      <c r="A3274" s="1" t="str">
        <f>"79684955551"</f>
        <v>79684955551</v>
      </c>
    </row>
    <row r="3275" spans="1:1" ht="13" x14ac:dyDescent="0.15">
      <c r="A3275" s="1" t="str">
        <f>"79135254475"</f>
        <v>79135254475</v>
      </c>
    </row>
    <row r="3276" spans="1:1" ht="13" x14ac:dyDescent="0.15">
      <c r="A3276" s="1" t="str">
        <f>"79082406096"</f>
        <v>79082406096</v>
      </c>
    </row>
    <row r="3277" spans="1:1" ht="13" x14ac:dyDescent="0.15">
      <c r="A3277" s="1" t="str">
        <f>"79770315798"</f>
        <v>79770315798</v>
      </c>
    </row>
    <row r="3278" spans="1:1" ht="13" x14ac:dyDescent="0.15">
      <c r="A3278" s="1" t="str">
        <f>"79025513867"</f>
        <v>79025513867</v>
      </c>
    </row>
    <row r="3279" spans="1:1" ht="13" x14ac:dyDescent="0.15">
      <c r="A3279" s="1" t="str">
        <f>"79131676399"</f>
        <v>79131676399</v>
      </c>
    </row>
    <row r="3280" spans="1:1" ht="13" x14ac:dyDescent="0.15">
      <c r="A3280" s="1" t="str">
        <f>"79676118535"</f>
        <v>79676118535</v>
      </c>
    </row>
    <row r="3281" spans="1:1" ht="13" x14ac:dyDescent="0.15">
      <c r="A3281" s="1" t="str">
        <f>"79135261121"</f>
        <v>79135261121</v>
      </c>
    </row>
    <row r="3282" spans="1:1" ht="13" x14ac:dyDescent="0.15">
      <c r="A3282" s="1" t="str">
        <f>"79039185017"</f>
        <v>79039185017</v>
      </c>
    </row>
    <row r="3283" spans="1:1" ht="13" x14ac:dyDescent="0.15">
      <c r="A3283" s="1" t="str">
        <f>"79187076434"</f>
        <v>79187076434</v>
      </c>
    </row>
    <row r="3284" spans="1:1" ht="13" x14ac:dyDescent="0.15">
      <c r="A3284" s="1" t="str">
        <f>"79873120381"</f>
        <v>79873120381</v>
      </c>
    </row>
    <row r="3285" spans="1:1" ht="13" x14ac:dyDescent="0.15">
      <c r="A3285" s="1" t="str">
        <f>"79135061737"</f>
        <v>79135061737</v>
      </c>
    </row>
    <row r="3286" spans="1:1" ht="13" x14ac:dyDescent="0.15">
      <c r="A3286" s="1" t="str">
        <f>"79688579048"</f>
        <v>79688579048</v>
      </c>
    </row>
    <row r="3287" spans="1:1" ht="13" x14ac:dyDescent="0.15">
      <c r="A3287" s="1" t="str">
        <f>"79139479127"</f>
        <v>79139479127</v>
      </c>
    </row>
    <row r="3288" spans="1:1" ht="13" x14ac:dyDescent="0.15">
      <c r="A3288" s="1" t="str">
        <f>"79025502584"</f>
        <v>79025502584</v>
      </c>
    </row>
    <row r="3289" spans="1:1" ht="13" x14ac:dyDescent="0.15">
      <c r="A3289" s="1" t="str">
        <f>"79039295763"</f>
        <v>79039295763</v>
      </c>
    </row>
    <row r="3290" spans="1:1" ht="13" x14ac:dyDescent="0.15">
      <c r="A3290" s="1" t="str">
        <f>"79965327088"</f>
        <v>79965327088</v>
      </c>
    </row>
    <row r="3291" spans="1:1" ht="13" x14ac:dyDescent="0.15">
      <c r="A3291" s="1" t="str">
        <f>"79232088923"</f>
        <v>79232088923</v>
      </c>
    </row>
    <row r="3292" spans="1:1" ht="13" x14ac:dyDescent="0.15">
      <c r="A3292" s="1" t="str">
        <f>"79260282624"</f>
        <v>79260282624</v>
      </c>
    </row>
    <row r="3293" spans="1:1" ht="13" x14ac:dyDescent="0.15">
      <c r="A3293" s="1" t="str">
        <f>"79260405373"</f>
        <v>79260405373</v>
      </c>
    </row>
    <row r="3294" spans="1:1" ht="13" x14ac:dyDescent="0.15">
      <c r="A3294" s="1" t="str">
        <f>"79025502883"</f>
        <v>79025502883</v>
      </c>
    </row>
    <row r="3295" spans="1:1" ht="13" x14ac:dyDescent="0.15">
      <c r="A3295" s="1" t="str">
        <f>"79210429697"</f>
        <v>79210429697</v>
      </c>
    </row>
    <row r="3296" spans="1:1" ht="13" x14ac:dyDescent="0.15">
      <c r="A3296" s="1" t="str">
        <f>"79384339554"</f>
        <v>79384339554</v>
      </c>
    </row>
    <row r="3297" spans="1:1" ht="13" x14ac:dyDescent="0.15">
      <c r="A3297" s="1" t="str">
        <f>"79285160504"</f>
        <v>79285160504</v>
      </c>
    </row>
    <row r="3298" spans="1:1" ht="13" x14ac:dyDescent="0.15">
      <c r="A3298" s="1" t="str">
        <f>"79082059539"</f>
        <v>79082059539</v>
      </c>
    </row>
    <row r="3299" spans="1:1" ht="13" x14ac:dyDescent="0.15">
      <c r="A3299" s="1" t="str">
        <f>"79050736428"</f>
        <v>79050736428</v>
      </c>
    </row>
    <row r="3300" spans="1:1" ht="13" x14ac:dyDescent="0.15">
      <c r="A3300" s="1" t="str">
        <f>"79143894770"</f>
        <v>79143894770</v>
      </c>
    </row>
    <row r="3301" spans="1:1" ht="13" x14ac:dyDescent="0.15">
      <c r="A3301" s="1" t="str">
        <f>"79287554579"</f>
        <v>79287554579</v>
      </c>
    </row>
    <row r="3302" spans="1:1" ht="13" x14ac:dyDescent="0.15">
      <c r="A3302" s="1" t="str">
        <f>"79632588430"</f>
        <v>79632588430</v>
      </c>
    </row>
    <row r="3303" spans="1:1" ht="13" x14ac:dyDescent="0.15">
      <c r="A3303" s="1" t="str">
        <f>"79832086207"</f>
        <v>79832086207</v>
      </c>
    </row>
    <row r="3304" spans="1:1" ht="13" x14ac:dyDescent="0.15">
      <c r="A3304" s="1" t="str">
        <f>"79135029165"</f>
        <v>79135029165</v>
      </c>
    </row>
    <row r="3305" spans="1:1" ht="13" x14ac:dyDescent="0.15">
      <c r="A3305" s="1" t="str">
        <f>"79670794383"</f>
        <v>79670794383</v>
      </c>
    </row>
    <row r="3306" spans="1:1" ht="13" x14ac:dyDescent="0.15">
      <c r="A3306" s="1" t="str">
        <f>"79069047472"</f>
        <v>79069047472</v>
      </c>
    </row>
    <row r="3307" spans="1:1" ht="13" x14ac:dyDescent="0.15">
      <c r="A3307" s="1" t="str">
        <f>"79283358406"</f>
        <v>79283358406</v>
      </c>
    </row>
    <row r="3308" spans="1:1" ht="13" x14ac:dyDescent="0.15">
      <c r="A3308" s="1" t="str">
        <f>"79135259323"</f>
        <v>79135259323</v>
      </c>
    </row>
    <row r="3309" spans="1:1" ht="13" x14ac:dyDescent="0.15">
      <c r="A3309" s="1" t="str">
        <f>"79911113123"</f>
        <v>79911113123</v>
      </c>
    </row>
    <row r="3310" spans="1:1" ht="13" x14ac:dyDescent="0.15">
      <c r="A3310" s="1" t="str">
        <f>"79609882463"</f>
        <v>79609882463</v>
      </c>
    </row>
    <row r="3311" spans="1:1" ht="13" x14ac:dyDescent="0.15">
      <c r="A3311" s="1" t="str">
        <f>"79950802588"</f>
        <v>79950802588</v>
      </c>
    </row>
    <row r="3312" spans="1:1" ht="13" x14ac:dyDescent="0.15">
      <c r="A3312" s="1" t="str">
        <f>"79696455671"</f>
        <v>79696455671</v>
      </c>
    </row>
    <row r="3313" spans="1:1" ht="13" x14ac:dyDescent="0.15">
      <c r="A3313" s="1" t="str">
        <f>"79134955005"</f>
        <v>79134955005</v>
      </c>
    </row>
    <row r="3314" spans="1:1" ht="13" x14ac:dyDescent="0.15">
      <c r="A3314" s="1" t="str">
        <f>"79188114558"</f>
        <v>79188114558</v>
      </c>
    </row>
    <row r="3315" spans="1:1" ht="13" x14ac:dyDescent="0.15">
      <c r="A3315" s="1" t="str">
        <f>"79080343030"</f>
        <v>79080343030</v>
      </c>
    </row>
    <row r="3316" spans="1:1" ht="13" x14ac:dyDescent="0.15">
      <c r="A3316" s="1" t="str">
        <f>"79233333378"</f>
        <v>79233333378</v>
      </c>
    </row>
    <row r="3317" spans="1:1" ht="13" x14ac:dyDescent="0.15">
      <c r="A3317" s="1" t="str">
        <f>"79131626064"</f>
        <v>79131626064</v>
      </c>
    </row>
    <row r="3318" spans="1:1" ht="13" x14ac:dyDescent="0.15">
      <c r="A3318" s="1" t="str">
        <f>"79232057670"</f>
        <v>79232057670</v>
      </c>
    </row>
    <row r="3319" spans="1:1" ht="13" x14ac:dyDescent="0.15">
      <c r="A3319" s="1" t="str">
        <f>"79333245819"</f>
        <v>79333245819</v>
      </c>
    </row>
    <row r="3320" spans="1:1" ht="13" x14ac:dyDescent="0.15">
      <c r="A3320" s="1" t="str">
        <f>"79145838563"</f>
        <v>79145838563</v>
      </c>
    </row>
    <row r="3321" spans="1:1" ht="13" x14ac:dyDescent="0.15">
      <c r="A3321" s="1" t="str">
        <f>"79892374351"</f>
        <v>79892374351</v>
      </c>
    </row>
    <row r="3322" spans="1:1" ht="13" x14ac:dyDescent="0.15">
      <c r="A3322" s="1" t="str">
        <f>"79125920530"</f>
        <v>79125920530</v>
      </c>
    </row>
    <row r="3323" spans="1:1" ht="13" x14ac:dyDescent="0.15">
      <c r="A3323" s="1" t="str">
        <f>"79183026584"</f>
        <v>79183026584</v>
      </c>
    </row>
    <row r="3324" spans="1:1" ht="13" x14ac:dyDescent="0.15">
      <c r="A3324" s="1" t="str">
        <f>"74996535991"</f>
        <v>74996535991</v>
      </c>
    </row>
    <row r="3325" spans="1:1" ht="13" x14ac:dyDescent="0.15">
      <c r="A3325" s="1" t="str">
        <f>"79295485369"</f>
        <v>79295485369</v>
      </c>
    </row>
    <row r="3326" spans="1:1" ht="13" x14ac:dyDescent="0.15">
      <c r="A3326" s="1" t="str">
        <f>"79016219329"</f>
        <v>79016219329</v>
      </c>
    </row>
    <row r="3327" spans="1:1" ht="13" x14ac:dyDescent="0.15">
      <c r="A3327" s="1" t="str">
        <f>"79101298915"</f>
        <v>79101298915</v>
      </c>
    </row>
    <row r="3328" spans="1:1" ht="13" x14ac:dyDescent="0.15">
      <c r="A3328" s="1" t="str">
        <f>"79914676548"</f>
        <v>79914676548</v>
      </c>
    </row>
    <row r="3329" spans="1:1" ht="13" x14ac:dyDescent="0.15">
      <c r="A3329" s="1" t="str">
        <f>"79139598030"</f>
        <v>79139598030</v>
      </c>
    </row>
    <row r="3330" spans="1:1" ht="13" x14ac:dyDescent="0.15">
      <c r="A3330" s="1" t="str">
        <f>"79080312030"</f>
        <v>79080312030</v>
      </c>
    </row>
    <row r="3331" spans="1:1" ht="13" x14ac:dyDescent="0.15">
      <c r="A3331" s="1" t="str">
        <f>"79531071224"</f>
        <v>79531071224</v>
      </c>
    </row>
    <row r="3332" spans="1:1" ht="13" x14ac:dyDescent="0.15">
      <c r="A3332" s="1" t="str">
        <f>"79601118707"</f>
        <v>79601118707</v>
      </c>
    </row>
    <row r="3333" spans="1:1" ht="13" x14ac:dyDescent="0.15">
      <c r="A3333" s="1" t="str">
        <f>"79827520465"</f>
        <v>79827520465</v>
      </c>
    </row>
    <row r="3334" spans="1:1" ht="13" x14ac:dyDescent="0.15">
      <c r="A3334" s="1" t="str">
        <f>"79294000990"</f>
        <v>79294000990</v>
      </c>
    </row>
    <row r="3335" spans="1:1" ht="13" x14ac:dyDescent="0.15">
      <c r="A3335" s="1" t="str">
        <f>"79910533865"</f>
        <v>79910533865</v>
      </c>
    </row>
    <row r="3336" spans="1:1" ht="13" x14ac:dyDescent="0.15">
      <c r="A3336" s="1" t="str">
        <f>"79038546291"</f>
        <v>79038546291</v>
      </c>
    </row>
    <row r="3337" spans="1:1" ht="13" x14ac:dyDescent="0.15">
      <c r="A3337" s="1" t="str">
        <f>"79627740022"</f>
        <v>79627740022</v>
      </c>
    </row>
    <row r="3338" spans="1:1" ht="13" x14ac:dyDescent="0.15">
      <c r="A3338" s="1" t="str">
        <f>"79260210040"</f>
        <v>79260210040</v>
      </c>
    </row>
    <row r="3339" spans="1:1" ht="13" x14ac:dyDescent="0.15">
      <c r="A3339" s="1" t="str">
        <f>"79174424215"</f>
        <v>79174424215</v>
      </c>
    </row>
    <row r="3340" spans="1:1" ht="13" x14ac:dyDescent="0.15">
      <c r="A3340" s="1" t="str">
        <f>"79770322988"</f>
        <v>79770322988</v>
      </c>
    </row>
    <row r="3341" spans="1:1" ht="13" x14ac:dyDescent="0.15">
      <c r="A3341" s="1" t="str">
        <f>"79180733311"</f>
        <v>79180733311</v>
      </c>
    </row>
    <row r="3342" spans="1:1" ht="13" x14ac:dyDescent="0.15">
      <c r="A3342" s="1" t="str">
        <f>"79870980108"</f>
        <v>79870980108</v>
      </c>
    </row>
    <row r="3343" spans="1:1" ht="13" x14ac:dyDescent="0.15">
      <c r="A3343" s="1" t="str">
        <f>"79384756835"</f>
        <v>79384756835</v>
      </c>
    </row>
    <row r="3344" spans="1:1" ht="13" x14ac:dyDescent="0.15">
      <c r="A3344" s="1" t="str">
        <f>"79233330445"</f>
        <v>79233330445</v>
      </c>
    </row>
    <row r="3345" spans="1:1" ht="13" x14ac:dyDescent="0.15">
      <c r="A3345" s="1" t="str">
        <f>"79098823135"</f>
        <v>79098823135</v>
      </c>
    </row>
    <row r="3346" spans="1:1" ht="13" x14ac:dyDescent="0.15">
      <c r="A3346" s="1" t="str">
        <f>"79623111999"</f>
        <v>79623111999</v>
      </c>
    </row>
    <row r="3347" spans="1:1" ht="13" x14ac:dyDescent="0.15">
      <c r="A3347" s="1" t="str">
        <f>"79139137570"</f>
        <v>79139137570</v>
      </c>
    </row>
    <row r="3348" spans="1:1" ht="13" x14ac:dyDescent="0.15">
      <c r="A3348" s="1" t="str">
        <f>"79186163093"</f>
        <v>79186163093</v>
      </c>
    </row>
    <row r="3349" spans="1:1" ht="13" x14ac:dyDescent="0.15">
      <c r="A3349" s="1" t="str">
        <f>"79135253753"</f>
        <v>79135253753</v>
      </c>
    </row>
    <row r="3350" spans="1:1" ht="13" x14ac:dyDescent="0.15">
      <c r="A3350" s="1" t="str">
        <f>"79059776791"</f>
        <v>79059776791</v>
      </c>
    </row>
    <row r="3351" spans="1:1" ht="13" x14ac:dyDescent="0.15">
      <c r="A3351" s="1" t="str">
        <f>"79135049521"</f>
        <v>79135049521</v>
      </c>
    </row>
    <row r="3352" spans="1:1" ht="13" x14ac:dyDescent="0.15">
      <c r="A3352" s="1" t="str">
        <f>"79134968056"</f>
        <v>79134968056</v>
      </c>
    </row>
    <row r="3353" spans="1:1" ht="13" x14ac:dyDescent="0.15">
      <c r="A3353" s="1" t="str">
        <f>"79174872202"</f>
        <v>79174872202</v>
      </c>
    </row>
    <row r="3354" spans="1:1" ht="13" x14ac:dyDescent="0.15">
      <c r="A3354" s="1" t="str">
        <f>"79195127192"</f>
        <v>79195127192</v>
      </c>
    </row>
    <row r="3355" spans="1:1" ht="13" x14ac:dyDescent="0.15">
      <c r="A3355" s="1" t="str">
        <f>"79998204049"</f>
        <v>79998204049</v>
      </c>
    </row>
    <row r="3356" spans="1:1" ht="13" x14ac:dyDescent="0.15">
      <c r="A3356" s="1" t="str">
        <f>"79025520028"</f>
        <v>79025520028</v>
      </c>
    </row>
    <row r="3357" spans="1:1" ht="13" x14ac:dyDescent="0.15">
      <c r="A3357" s="1" t="str">
        <f>"79131638899"</f>
        <v>79131638899</v>
      </c>
    </row>
    <row r="3358" spans="1:1" ht="13" x14ac:dyDescent="0.15">
      <c r="A3358" s="1" t="str">
        <f>"79069005060"</f>
        <v>79069005060</v>
      </c>
    </row>
    <row r="3359" spans="1:1" ht="13" x14ac:dyDescent="0.15">
      <c r="A3359" s="1" t="str">
        <f>"79025511261"</f>
        <v>79025511261</v>
      </c>
    </row>
    <row r="3360" spans="1:1" ht="13" x14ac:dyDescent="0.15">
      <c r="A3360" s="1" t="str">
        <f>"79134900301"</f>
        <v>79134900301</v>
      </c>
    </row>
    <row r="3361" spans="1:1" ht="13" x14ac:dyDescent="0.15">
      <c r="A3361" s="1" t="str">
        <f>"79135024480"</f>
        <v>79135024480</v>
      </c>
    </row>
    <row r="3362" spans="1:1" ht="13" x14ac:dyDescent="0.15">
      <c r="A3362" s="1" t="str">
        <f>"79029492322"</f>
        <v>79029492322</v>
      </c>
    </row>
    <row r="3363" spans="1:1" ht="13" x14ac:dyDescent="0.15">
      <c r="A3363" s="1" t="str">
        <f>"79203742289"</f>
        <v>79203742289</v>
      </c>
    </row>
    <row r="3364" spans="1:1" ht="13" x14ac:dyDescent="0.15">
      <c r="A3364" s="1" t="str">
        <f>"79953168483"</f>
        <v>79953168483</v>
      </c>
    </row>
    <row r="3365" spans="1:1" ht="13" x14ac:dyDescent="0.15">
      <c r="A3365" s="1" t="str">
        <f>"79913736884"</f>
        <v>79913736884</v>
      </c>
    </row>
    <row r="3366" spans="1:1" ht="13" x14ac:dyDescent="0.15">
      <c r="A3366" s="1" t="str">
        <f>"79160988986"</f>
        <v>79160988986</v>
      </c>
    </row>
    <row r="3367" spans="1:1" ht="13" x14ac:dyDescent="0.15">
      <c r="A3367" s="1" t="str">
        <f>"79637001920"</f>
        <v>79637001920</v>
      </c>
    </row>
    <row r="3368" spans="1:1" ht="13" x14ac:dyDescent="0.15">
      <c r="A3368" s="1" t="str">
        <f>"79131608858"</f>
        <v>79131608858</v>
      </c>
    </row>
    <row r="3369" spans="1:1" ht="13" x14ac:dyDescent="0.15">
      <c r="A3369" s="1" t="str">
        <f>"79614971758"</f>
        <v>79614971758</v>
      </c>
    </row>
    <row r="3370" spans="1:1" ht="13" x14ac:dyDescent="0.15">
      <c r="A3370" s="1" t="str">
        <f>"79025526695"</f>
        <v>79025526695</v>
      </c>
    </row>
    <row r="3371" spans="1:1" ht="13" x14ac:dyDescent="0.15">
      <c r="A3371" s="1" t="str">
        <f>"79115885646"</f>
        <v>79115885646</v>
      </c>
    </row>
    <row r="3372" spans="1:1" ht="13" x14ac:dyDescent="0.15">
      <c r="A3372" s="1" t="str">
        <f>"79886043933"</f>
        <v>79886043933</v>
      </c>
    </row>
    <row r="3373" spans="1:1" ht="13" x14ac:dyDescent="0.15">
      <c r="A3373" s="1" t="str">
        <f>"79832979079"</f>
        <v>79832979079</v>
      </c>
    </row>
    <row r="3374" spans="1:1" ht="13" x14ac:dyDescent="0.15">
      <c r="A3374" s="1" t="str">
        <f>"79879186694"</f>
        <v>79879186694</v>
      </c>
    </row>
    <row r="3375" spans="1:1" ht="13" x14ac:dyDescent="0.15">
      <c r="A3375" s="1" t="str">
        <f>"79673283599"</f>
        <v>79673283599</v>
      </c>
    </row>
    <row r="3376" spans="1:1" ht="13" x14ac:dyDescent="0.15">
      <c r="A3376" s="1" t="str">
        <f>"79135001939"</f>
        <v>79135001939</v>
      </c>
    </row>
    <row r="3377" spans="1:1" ht="13" x14ac:dyDescent="0.15">
      <c r="A3377" s="1" t="str">
        <f>"79384916662"</f>
        <v>79384916662</v>
      </c>
    </row>
    <row r="3378" spans="1:1" ht="13" x14ac:dyDescent="0.15">
      <c r="A3378" s="1" t="str">
        <f>"79538506837"</f>
        <v>79538506837</v>
      </c>
    </row>
    <row r="3379" spans="1:1" ht="13" x14ac:dyDescent="0.15">
      <c r="A3379" s="1" t="str">
        <f>"79620835677"</f>
        <v>79620835677</v>
      </c>
    </row>
    <row r="3380" spans="1:1" ht="13" x14ac:dyDescent="0.15">
      <c r="A3380" s="1" t="str">
        <f>"79658986573"</f>
        <v>79658986573</v>
      </c>
    </row>
    <row r="3381" spans="1:1" ht="13" x14ac:dyDescent="0.15">
      <c r="A3381" s="1" t="str">
        <f>"79915433275"</f>
        <v>79915433275</v>
      </c>
    </row>
    <row r="3382" spans="1:1" ht="13" x14ac:dyDescent="0.15">
      <c r="A3382" s="1" t="str">
        <f>"79050920926"</f>
        <v>79050920926</v>
      </c>
    </row>
    <row r="3383" spans="1:1" ht="13" x14ac:dyDescent="0.15">
      <c r="A3383" s="1" t="str">
        <f>"79692133098"</f>
        <v>79692133098</v>
      </c>
    </row>
    <row r="3384" spans="1:1" ht="13" x14ac:dyDescent="0.15">
      <c r="A3384" s="1" t="str">
        <f>"79223124696"</f>
        <v>79223124696</v>
      </c>
    </row>
    <row r="3385" spans="1:1" ht="13" x14ac:dyDescent="0.15">
      <c r="A3385" s="1" t="str">
        <f>"79056664919"</f>
        <v>79056664919</v>
      </c>
    </row>
    <row r="3386" spans="1:1" ht="13" x14ac:dyDescent="0.15">
      <c r="A3386" s="1" t="str">
        <f>"79999835768"</f>
        <v>79999835768</v>
      </c>
    </row>
    <row r="3387" spans="1:1" ht="13" x14ac:dyDescent="0.15">
      <c r="A3387" s="1" t="str">
        <f>"79991901838"</f>
        <v>79991901838</v>
      </c>
    </row>
    <row r="3388" spans="1:1" ht="13" x14ac:dyDescent="0.15">
      <c r="A3388" s="1" t="str">
        <f>"79607772924"</f>
        <v>79607772924</v>
      </c>
    </row>
    <row r="3389" spans="1:1" ht="13" x14ac:dyDescent="0.15">
      <c r="A3389" s="1" t="str">
        <f>"79025516013"</f>
        <v>79025516013</v>
      </c>
    </row>
    <row r="3390" spans="1:1" ht="13" x14ac:dyDescent="0.15">
      <c r="A3390" s="1" t="str">
        <f>"79131561995"</f>
        <v>79131561995</v>
      </c>
    </row>
    <row r="3391" spans="1:1" ht="13" x14ac:dyDescent="0.15">
      <c r="A3391" s="1" t="str">
        <f>"79135049559"</f>
        <v>79135049559</v>
      </c>
    </row>
    <row r="3392" spans="1:1" ht="13" x14ac:dyDescent="0.15">
      <c r="A3392" s="1" t="str">
        <f>"79135250662"</f>
        <v>79135250662</v>
      </c>
    </row>
    <row r="3393" spans="1:1" ht="13" x14ac:dyDescent="0.15">
      <c r="A3393" s="1" t="str">
        <f>"79134983794"</f>
        <v>79134983794</v>
      </c>
    </row>
    <row r="3394" spans="1:1" ht="13" x14ac:dyDescent="0.15">
      <c r="A3394" s="1" t="str">
        <f>"79134966077"</f>
        <v>79134966077</v>
      </c>
    </row>
    <row r="3395" spans="1:1" ht="13" x14ac:dyDescent="0.15">
      <c r="A3395" s="1" t="str">
        <f>"79832927633"</f>
        <v>79832927633</v>
      </c>
    </row>
    <row r="3396" spans="1:1" ht="13" x14ac:dyDescent="0.15">
      <c r="A3396" s="1" t="str">
        <f>"79115383261"</f>
        <v>79115383261</v>
      </c>
    </row>
    <row r="3397" spans="1:1" ht="13" x14ac:dyDescent="0.15">
      <c r="A3397" s="1" t="str">
        <f>"79069011260"</f>
        <v>79069011260</v>
      </c>
    </row>
    <row r="3398" spans="1:1" ht="13" x14ac:dyDescent="0.15">
      <c r="A3398" s="1" t="str">
        <f>"79607799995"</f>
        <v>79607799995</v>
      </c>
    </row>
    <row r="3399" spans="1:1" ht="13" x14ac:dyDescent="0.15">
      <c r="A3399" s="1" t="str">
        <f>"79677891930"</f>
        <v>79677891930</v>
      </c>
    </row>
    <row r="3400" spans="1:1" ht="13" x14ac:dyDescent="0.15">
      <c r="A3400" s="1" t="str">
        <f>"79582717514"</f>
        <v>79582717514</v>
      </c>
    </row>
    <row r="3401" spans="1:1" ht="13" x14ac:dyDescent="0.15">
      <c r="A3401" s="1" t="str">
        <f>"79080321053"</f>
        <v>79080321053</v>
      </c>
    </row>
    <row r="3402" spans="1:1" ht="13" x14ac:dyDescent="0.15">
      <c r="A3402" s="1" t="str">
        <f>"79080303377"</f>
        <v>79080303377</v>
      </c>
    </row>
    <row r="3403" spans="1:1" ht="13" x14ac:dyDescent="0.15">
      <c r="A3403" s="1" t="str">
        <f>"79134919328"</f>
        <v>79134919328</v>
      </c>
    </row>
    <row r="3404" spans="1:1" ht="13" x14ac:dyDescent="0.15">
      <c r="A3404" s="1" t="str">
        <f>"79129196937"</f>
        <v>79129196937</v>
      </c>
    </row>
    <row r="3405" spans="1:1" ht="13" x14ac:dyDescent="0.15">
      <c r="A3405" s="1" t="str">
        <f>"79822854923"</f>
        <v>79822854923</v>
      </c>
    </row>
    <row r="3406" spans="1:1" ht="13" x14ac:dyDescent="0.15">
      <c r="A3406" s="1" t="str">
        <f>"79029152657"</f>
        <v>79029152657</v>
      </c>
    </row>
    <row r="3407" spans="1:1" ht="13" x14ac:dyDescent="0.15">
      <c r="A3407" s="1" t="str">
        <f>"79910490363"</f>
        <v>79910490363</v>
      </c>
    </row>
    <row r="3408" spans="1:1" ht="13" x14ac:dyDescent="0.15">
      <c r="A3408" s="1" t="str">
        <f>"79131635323"</f>
        <v>79131635323</v>
      </c>
    </row>
    <row r="3409" spans="1:1" ht="13" x14ac:dyDescent="0.15">
      <c r="A3409" s="1" t="str">
        <f>"79080341848"</f>
        <v>79080341848</v>
      </c>
    </row>
    <row r="3410" spans="1:1" ht="13" x14ac:dyDescent="0.15">
      <c r="A3410" s="1" t="str">
        <f>"79069000328"</f>
        <v>79069000328</v>
      </c>
    </row>
    <row r="3411" spans="1:1" ht="13" x14ac:dyDescent="0.15">
      <c r="A3411" s="1" t="str">
        <f>"79604680104"</f>
        <v>79604680104</v>
      </c>
    </row>
    <row r="3412" spans="1:1" ht="13" x14ac:dyDescent="0.15">
      <c r="A3412" s="1" t="str">
        <f>"79232026500"</f>
        <v>79232026500</v>
      </c>
    </row>
    <row r="3413" spans="1:1" ht="13" x14ac:dyDescent="0.15">
      <c r="A3413" s="1" t="str">
        <f>"79862212121"</f>
        <v>79862212121</v>
      </c>
    </row>
    <row r="3414" spans="1:1" ht="13" x14ac:dyDescent="0.15">
      <c r="A3414" s="1" t="str">
        <f>"79195309954"</f>
        <v>79195309954</v>
      </c>
    </row>
    <row r="3415" spans="1:1" ht="13" x14ac:dyDescent="0.15">
      <c r="A3415" s="1" t="str">
        <f>"79080331833"</f>
        <v>79080331833</v>
      </c>
    </row>
    <row r="3416" spans="1:1" ht="13" x14ac:dyDescent="0.15">
      <c r="A3416" s="1" t="str">
        <f>"79025507038"</f>
        <v>79025507038</v>
      </c>
    </row>
    <row r="3417" spans="1:1" ht="13" x14ac:dyDescent="0.15">
      <c r="A3417" s="1" t="str">
        <f>"79131657684"</f>
        <v>79131657684</v>
      </c>
    </row>
    <row r="3418" spans="1:1" ht="13" x14ac:dyDescent="0.15">
      <c r="A3418" s="1" t="str">
        <f>"79135042105"</f>
        <v>79135042105</v>
      </c>
    </row>
    <row r="3419" spans="1:1" ht="13" x14ac:dyDescent="0.15">
      <c r="A3419" s="1" t="str">
        <f>"79872197292"</f>
        <v>79872197292</v>
      </c>
    </row>
    <row r="3420" spans="1:1" ht="13" x14ac:dyDescent="0.15">
      <c r="A3420" s="1" t="str">
        <f>"79933330014"</f>
        <v>79933330014</v>
      </c>
    </row>
    <row r="3421" spans="1:1" ht="13" x14ac:dyDescent="0.15">
      <c r="A3421" s="1" t="str">
        <f>"79064769707"</f>
        <v>79064769707</v>
      </c>
    </row>
    <row r="3422" spans="1:1" ht="13" x14ac:dyDescent="0.15">
      <c r="A3422" s="1" t="str">
        <f>"79673332552"</f>
        <v>79673332552</v>
      </c>
    </row>
    <row r="3423" spans="1:1" ht="13" x14ac:dyDescent="0.15">
      <c r="A3423" s="1" t="str">
        <f>"79833751238"</f>
        <v>79833751238</v>
      </c>
    </row>
    <row r="3424" spans="1:1" ht="13" x14ac:dyDescent="0.15">
      <c r="A3424" s="1" t="str">
        <f>"79832672368"</f>
        <v>79832672368</v>
      </c>
    </row>
    <row r="3425" spans="1:1" ht="13" x14ac:dyDescent="0.15">
      <c r="A3425" s="1" t="str">
        <f>"79131680994"</f>
        <v>79131680994</v>
      </c>
    </row>
    <row r="3426" spans="1:1" ht="13" x14ac:dyDescent="0.15">
      <c r="A3426" s="1" t="str">
        <f>"79186198000"</f>
        <v>79186198000</v>
      </c>
    </row>
    <row r="3427" spans="1:1" ht="13" x14ac:dyDescent="0.15">
      <c r="A3427" s="1" t="str">
        <f>"79509679999"</f>
        <v>79509679999</v>
      </c>
    </row>
    <row r="3428" spans="1:1" ht="13" x14ac:dyDescent="0.15">
      <c r="A3428" s="1" t="str">
        <f>"79122606000"</f>
        <v>79122606000</v>
      </c>
    </row>
    <row r="3429" spans="1:1" ht="13" x14ac:dyDescent="0.15">
      <c r="A3429" s="1" t="str">
        <f>"79134954004"</f>
        <v>79134954004</v>
      </c>
    </row>
    <row r="3430" spans="1:1" ht="13" x14ac:dyDescent="0.15">
      <c r="A3430" s="1" t="str">
        <f>"79069011999"</f>
        <v>79069011999</v>
      </c>
    </row>
    <row r="3431" spans="1:1" ht="13" x14ac:dyDescent="0.15">
      <c r="A3431" s="1" t="str">
        <f>"79134994927"</f>
        <v>79134994927</v>
      </c>
    </row>
    <row r="3432" spans="1:1" ht="13" x14ac:dyDescent="0.15">
      <c r="A3432" s="1" t="str">
        <f>"79134947671"</f>
        <v>79134947671</v>
      </c>
    </row>
    <row r="3433" spans="1:1" ht="13" x14ac:dyDescent="0.15">
      <c r="A3433" s="1" t="str">
        <f>"79039286416"</f>
        <v>79039286416</v>
      </c>
    </row>
    <row r="3434" spans="1:1" ht="13" x14ac:dyDescent="0.15">
      <c r="A3434" s="1" t="str">
        <f>"79289567657"</f>
        <v>79289567657</v>
      </c>
    </row>
    <row r="3435" spans="1:1" ht="13" x14ac:dyDescent="0.15">
      <c r="A3435" s="1" t="str">
        <f>"79132005339"</f>
        <v>79132005339</v>
      </c>
    </row>
    <row r="3436" spans="1:1" ht="13" x14ac:dyDescent="0.15">
      <c r="A3436" s="1" t="str">
        <f>"79635036905"</f>
        <v>79635036905</v>
      </c>
    </row>
    <row r="3437" spans="1:1" ht="13" x14ac:dyDescent="0.15">
      <c r="A3437" s="1" t="str">
        <f>"79069000208"</f>
        <v>79069000208</v>
      </c>
    </row>
    <row r="3438" spans="1:1" ht="13" x14ac:dyDescent="0.15">
      <c r="A3438" s="1" t="str">
        <f>"79610585444"</f>
        <v>79610585444</v>
      </c>
    </row>
    <row r="3439" spans="1:1" ht="13" x14ac:dyDescent="0.15">
      <c r="A3439" s="1" t="str">
        <f>"79135315182"</f>
        <v>79135315182</v>
      </c>
    </row>
    <row r="3440" spans="1:1" ht="13" x14ac:dyDescent="0.15">
      <c r="A3440" s="1" t="str">
        <f>"79770322931"</f>
        <v>79770322931</v>
      </c>
    </row>
    <row r="3441" spans="1:1" ht="13" x14ac:dyDescent="0.15">
      <c r="A3441" s="1" t="str">
        <f>"79135000581"</f>
        <v>79135000581</v>
      </c>
    </row>
    <row r="3442" spans="1:1" ht="13" x14ac:dyDescent="0.15">
      <c r="A3442" s="1" t="str">
        <f>"79135054599"</f>
        <v>79135054599</v>
      </c>
    </row>
    <row r="3443" spans="1:1" ht="13" x14ac:dyDescent="0.15">
      <c r="A3443" s="1" t="str">
        <f>"79135049363"</f>
        <v>79135049363</v>
      </c>
    </row>
    <row r="3444" spans="1:1" ht="13" x14ac:dyDescent="0.15">
      <c r="A3444" s="1" t="str">
        <f>"79029440970"</f>
        <v>79029440970</v>
      </c>
    </row>
    <row r="3445" spans="1:1" ht="13" x14ac:dyDescent="0.15">
      <c r="A3445" s="1" t="str">
        <f>"79029488838"</f>
        <v>79029488838</v>
      </c>
    </row>
    <row r="3446" spans="1:1" ht="13" x14ac:dyDescent="0.15">
      <c r="A3446" s="1" t="str">
        <f>"79631839077"</f>
        <v>79631839077</v>
      </c>
    </row>
    <row r="3447" spans="1:1" ht="13" x14ac:dyDescent="0.15">
      <c r="A3447" s="1" t="str">
        <f>"79135982965"</f>
        <v>79135982965</v>
      </c>
    </row>
    <row r="3448" spans="1:1" ht="13" x14ac:dyDescent="0.15">
      <c r="A3448" s="1" t="str">
        <f>"79233746224"</f>
        <v>79233746224</v>
      </c>
    </row>
    <row r="3449" spans="1:1" ht="13" x14ac:dyDescent="0.15">
      <c r="A3449" s="1" t="str">
        <f>"79131679614"</f>
        <v>79131679614</v>
      </c>
    </row>
    <row r="3450" spans="1:1" ht="13" x14ac:dyDescent="0.15">
      <c r="A3450" s="1" t="str">
        <f>"79333205732"</f>
        <v>79333205732</v>
      </c>
    </row>
    <row r="3451" spans="1:1" ht="13" x14ac:dyDescent="0.15">
      <c r="A3451" s="1" t="str">
        <f>"79174945569"</f>
        <v>79174945569</v>
      </c>
    </row>
    <row r="3452" spans="1:1" ht="13" x14ac:dyDescent="0.15">
      <c r="A3452" s="1" t="str">
        <f>"79032769228"</f>
        <v>79032769228</v>
      </c>
    </row>
    <row r="3453" spans="1:1" ht="13" x14ac:dyDescent="0.15">
      <c r="A3453" s="1" t="str">
        <f>"79770451111"</f>
        <v>79770451111</v>
      </c>
    </row>
    <row r="3454" spans="1:1" ht="13" x14ac:dyDescent="0.15">
      <c r="A3454" s="1" t="str">
        <f>"79958934295"</f>
        <v>79958934295</v>
      </c>
    </row>
    <row r="3455" spans="1:1" ht="13" x14ac:dyDescent="0.15">
      <c r="A3455" s="1" t="str">
        <f>"79029156715"</f>
        <v>79029156715</v>
      </c>
    </row>
    <row r="3456" spans="1:1" ht="13" x14ac:dyDescent="0.15">
      <c r="A3456" s="1" t="str">
        <f>"79832098014"</f>
        <v>79832098014</v>
      </c>
    </row>
    <row r="3457" spans="1:1" ht="13" x14ac:dyDescent="0.15">
      <c r="A3457" s="1" t="str">
        <f>"79064538419"</f>
        <v>79064538419</v>
      </c>
    </row>
    <row r="3458" spans="1:1" ht="13" x14ac:dyDescent="0.15">
      <c r="A3458" s="1" t="str">
        <f>"79954407623"</f>
        <v>79954407623</v>
      </c>
    </row>
    <row r="3459" spans="1:1" ht="13" x14ac:dyDescent="0.15">
      <c r="A3459" s="1" t="str">
        <f>"79619911120"</f>
        <v>79619911120</v>
      </c>
    </row>
    <row r="3460" spans="1:1" ht="13" x14ac:dyDescent="0.15">
      <c r="A3460" s="1" t="str">
        <f>"79135041065"</f>
        <v>79135041065</v>
      </c>
    </row>
    <row r="3461" spans="1:1" ht="13" x14ac:dyDescent="0.15">
      <c r="A3461" s="1" t="str">
        <f>"79835066232"</f>
        <v>79835066232</v>
      </c>
    </row>
    <row r="3462" spans="1:1" ht="13" x14ac:dyDescent="0.15">
      <c r="A3462" s="1" t="str">
        <f>"79134946884"</f>
        <v>79134946884</v>
      </c>
    </row>
    <row r="3463" spans="1:1" ht="13" x14ac:dyDescent="0.15">
      <c r="A3463" s="1" t="str">
        <f>"79962331385"</f>
        <v>79962331385</v>
      </c>
    </row>
    <row r="3464" spans="1:1" ht="13" x14ac:dyDescent="0.15">
      <c r="A3464" s="1" t="str">
        <f>"79131647949"</f>
        <v>79131647949</v>
      </c>
    </row>
    <row r="3465" spans="1:1" ht="13" x14ac:dyDescent="0.15">
      <c r="A3465" s="1" t="str">
        <f>"79134966408"</f>
        <v>79134966408</v>
      </c>
    </row>
    <row r="3466" spans="1:1" ht="13" x14ac:dyDescent="0.15">
      <c r="A3466" s="1" t="str">
        <f>"79123351512"</f>
        <v>79123351512</v>
      </c>
    </row>
    <row r="3467" spans="1:1" ht="13" x14ac:dyDescent="0.15">
      <c r="A3467" s="1" t="str">
        <f>"79029291122"</f>
        <v>79029291122</v>
      </c>
    </row>
    <row r="3468" spans="1:1" ht="13" x14ac:dyDescent="0.15">
      <c r="A3468" s="1" t="str">
        <f>"79223956272"</f>
        <v>79223956272</v>
      </c>
    </row>
    <row r="3469" spans="1:1" ht="13" x14ac:dyDescent="0.15">
      <c r="A3469" s="1" t="str">
        <f>"79080340225"</f>
        <v>79080340225</v>
      </c>
    </row>
    <row r="3470" spans="1:1" ht="13" x14ac:dyDescent="0.15">
      <c r="A3470" s="1" t="str">
        <f>"79528088698"</f>
        <v>79528088698</v>
      </c>
    </row>
    <row r="3471" spans="1:1" ht="13" x14ac:dyDescent="0.15">
      <c r="A3471" s="1" t="str">
        <f>"79050900026"</f>
        <v>79050900026</v>
      </c>
    </row>
    <row r="3472" spans="1:1" ht="13" x14ac:dyDescent="0.15">
      <c r="A3472" s="1" t="str">
        <f>"79641967611"</f>
        <v>79641967611</v>
      </c>
    </row>
    <row r="3473" spans="1:1" ht="13" x14ac:dyDescent="0.15">
      <c r="A3473" s="1" t="str">
        <f>"79040387117"</f>
        <v>79040387117</v>
      </c>
    </row>
    <row r="3474" spans="1:1" ht="13" x14ac:dyDescent="0.15">
      <c r="A3474" s="1" t="str">
        <f>"79009948183"</f>
        <v>79009948183</v>
      </c>
    </row>
    <row r="3475" spans="1:1" ht="13" x14ac:dyDescent="0.15">
      <c r="A3475" s="1" t="str">
        <f>"79029158268"</f>
        <v>79029158268</v>
      </c>
    </row>
    <row r="3476" spans="1:1" ht="13" x14ac:dyDescent="0.15">
      <c r="A3476" s="1" t="str">
        <f>"79232025560"</f>
        <v>79232025560</v>
      </c>
    </row>
    <row r="3477" spans="1:1" ht="13" x14ac:dyDescent="0.15">
      <c r="A3477" s="1" t="str">
        <f>"79016473020"</f>
        <v>79016473020</v>
      </c>
    </row>
    <row r="3478" spans="1:1" ht="13" x14ac:dyDescent="0.15">
      <c r="A3478" s="1" t="str">
        <f>"79659154414"</f>
        <v>79659154414</v>
      </c>
    </row>
    <row r="3479" spans="1:1" ht="13" x14ac:dyDescent="0.15">
      <c r="A3479" s="1" t="str">
        <f>"79890474504"</f>
        <v>79890474504</v>
      </c>
    </row>
    <row r="3480" spans="1:1" ht="13" x14ac:dyDescent="0.15">
      <c r="A3480" s="1" t="str">
        <f>"79827804948"</f>
        <v>79827804948</v>
      </c>
    </row>
    <row r="3481" spans="1:1" ht="13" x14ac:dyDescent="0.15">
      <c r="A3481" s="1" t="str">
        <f>"79069047060"</f>
        <v>79069047060</v>
      </c>
    </row>
    <row r="3482" spans="1:1" ht="13" x14ac:dyDescent="0.15">
      <c r="A3482" s="1" t="str">
        <f>"79050905218"</f>
        <v>79050905218</v>
      </c>
    </row>
    <row r="3483" spans="1:1" ht="13" x14ac:dyDescent="0.15">
      <c r="A3483" s="1" t="str">
        <f>"79674622472"</f>
        <v>79674622472</v>
      </c>
    </row>
    <row r="3484" spans="1:1" ht="13" x14ac:dyDescent="0.15">
      <c r="A3484" s="1" t="str">
        <f>"79050909646"</f>
        <v>79050909646</v>
      </c>
    </row>
    <row r="3485" spans="1:1" ht="13" x14ac:dyDescent="0.15">
      <c r="A3485" s="1" t="str">
        <f>"79831501218"</f>
        <v>79831501218</v>
      </c>
    </row>
    <row r="3486" spans="1:1" ht="13" x14ac:dyDescent="0.15">
      <c r="A3486" s="1" t="str">
        <f>"79882507205"</f>
        <v>79882507205</v>
      </c>
    </row>
    <row r="3487" spans="1:1" ht="13" x14ac:dyDescent="0.15">
      <c r="A3487" s="1" t="str">
        <f>"79232026516"</f>
        <v>79232026516</v>
      </c>
    </row>
    <row r="3488" spans="1:1" ht="13" x14ac:dyDescent="0.15">
      <c r="A3488" s="1" t="str">
        <f>"79145055586"</f>
        <v>79145055586</v>
      </c>
    </row>
    <row r="3489" spans="1:1" ht="13" x14ac:dyDescent="0.15">
      <c r="A3489" s="1" t="str">
        <f>"79062633332"</f>
        <v>79062633332</v>
      </c>
    </row>
    <row r="3490" spans="1:1" ht="13" x14ac:dyDescent="0.15">
      <c r="A3490" s="1" t="str">
        <f>"79058462329"</f>
        <v>79058462329</v>
      </c>
    </row>
    <row r="3491" spans="1:1" ht="13" x14ac:dyDescent="0.15">
      <c r="A3491" s="1" t="str">
        <f>"79959638654"</f>
        <v>79959638654</v>
      </c>
    </row>
    <row r="3492" spans="1:1" ht="13" x14ac:dyDescent="0.15">
      <c r="A3492" s="1" t="str">
        <f>"79131666945"</f>
        <v>79131666945</v>
      </c>
    </row>
    <row r="3493" spans="1:1" ht="13" x14ac:dyDescent="0.15">
      <c r="A3493" s="1" t="str">
        <f>"79656111002"</f>
        <v>79656111002</v>
      </c>
    </row>
    <row r="3494" spans="1:1" ht="13" x14ac:dyDescent="0.15">
      <c r="A3494" s="1" t="str">
        <f>"79618456372"</f>
        <v>79618456372</v>
      </c>
    </row>
    <row r="3495" spans="1:1" ht="13" x14ac:dyDescent="0.15">
      <c r="A3495" s="1" t="str">
        <f>"79996571607"</f>
        <v>79996571607</v>
      </c>
    </row>
    <row r="3496" spans="1:1" ht="13" x14ac:dyDescent="0.15">
      <c r="A3496" s="1" t="str">
        <f>"79889346501"</f>
        <v>79889346501</v>
      </c>
    </row>
    <row r="3497" spans="1:1" ht="13" x14ac:dyDescent="0.15">
      <c r="A3497" s="1" t="str">
        <f>"79515982746"</f>
        <v>79515982746</v>
      </c>
    </row>
    <row r="3498" spans="1:1" ht="13" x14ac:dyDescent="0.15">
      <c r="A3498" s="1" t="str">
        <f>"79029483868"</f>
        <v>79029483868</v>
      </c>
    </row>
    <row r="3499" spans="1:1" ht="13" x14ac:dyDescent="0.15">
      <c r="A3499" s="1" t="str">
        <f>"79135250978"</f>
        <v>79135250978</v>
      </c>
    </row>
    <row r="3500" spans="1:1" ht="13" x14ac:dyDescent="0.15">
      <c r="A3500" s="1" t="str">
        <f>"79288886064"</f>
        <v>79288886064</v>
      </c>
    </row>
    <row r="3501" spans="1:1" ht="13" x14ac:dyDescent="0.15">
      <c r="A3501" s="1" t="str">
        <f>"79125129252"</f>
        <v>79125129252</v>
      </c>
    </row>
    <row r="3502" spans="1:1" ht="13" x14ac:dyDescent="0.15">
      <c r="A3502" s="1" t="str">
        <f>"79134907343"</f>
        <v>79134907343</v>
      </c>
    </row>
    <row r="3503" spans="1:1" ht="13" x14ac:dyDescent="0.15">
      <c r="A3503" s="1" t="str">
        <f>"79131685117"</f>
        <v>79131685117</v>
      </c>
    </row>
    <row r="3504" spans="1:1" ht="13" x14ac:dyDescent="0.15">
      <c r="A3504" s="1" t="str">
        <f>"79505263859"</f>
        <v>79505263859</v>
      </c>
    </row>
    <row r="3505" spans="1:1" ht="13" x14ac:dyDescent="0.15">
      <c r="A3505" s="1" t="str">
        <f>"79137337333"</f>
        <v>79137337333</v>
      </c>
    </row>
    <row r="3506" spans="1:1" ht="13" x14ac:dyDescent="0.15">
      <c r="A3506" s="1" t="str">
        <f>"79064468689"</f>
        <v>79064468689</v>
      </c>
    </row>
    <row r="3507" spans="1:1" ht="13" x14ac:dyDescent="0.15">
      <c r="A3507" s="1" t="str">
        <f>"79509687022"</f>
        <v>79509687022</v>
      </c>
    </row>
    <row r="3508" spans="1:1" ht="13" x14ac:dyDescent="0.15">
      <c r="A3508" s="1" t="str">
        <f>"79135765585"</f>
        <v>79135765585</v>
      </c>
    </row>
    <row r="3509" spans="1:1" ht="13" x14ac:dyDescent="0.15">
      <c r="A3509" s="1" t="str">
        <f>"79025513382"</f>
        <v>79025513382</v>
      </c>
    </row>
    <row r="3510" spans="1:1" ht="13" x14ac:dyDescent="0.15">
      <c r="A3510" s="1" t="str">
        <f>"79080304984"</f>
        <v>79080304984</v>
      </c>
    </row>
    <row r="3511" spans="1:1" ht="13" x14ac:dyDescent="0.15">
      <c r="A3511" s="1" t="str">
        <f>"79131699250"</f>
        <v>79131699250</v>
      </c>
    </row>
    <row r="3512" spans="1:1" ht="13" x14ac:dyDescent="0.15">
      <c r="A3512" s="1" t="str">
        <f>"79025501971"</f>
        <v>79025501971</v>
      </c>
    </row>
    <row r="3513" spans="1:1" ht="13" x14ac:dyDescent="0.15">
      <c r="A3513" s="1" t="str">
        <f>"79039286500"</f>
        <v>79039286500</v>
      </c>
    </row>
    <row r="3514" spans="1:1" ht="13" x14ac:dyDescent="0.15">
      <c r="A3514" s="1" t="str">
        <f>"79697605724"</f>
        <v>79697605724</v>
      </c>
    </row>
    <row r="3515" spans="1:1" ht="13" x14ac:dyDescent="0.15">
      <c r="A3515" s="1" t="str">
        <f>"79232067381"</f>
        <v>79232067381</v>
      </c>
    </row>
    <row r="3516" spans="1:1" ht="13" x14ac:dyDescent="0.15">
      <c r="A3516" s="1" t="str">
        <f>"79050913940"</f>
        <v>79050913940</v>
      </c>
    </row>
    <row r="3517" spans="1:1" ht="13" x14ac:dyDescent="0.15">
      <c r="A3517" s="1" t="str">
        <f>"79256773406"</f>
        <v>79256773406</v>
      </c>
    </row>
    <row r="3518" spans="1:1" ht="13" x14ac:dyDescent="0.15">
      <c r="A3518" s="1" t="str">
        <f>"79119736328"</f>
        <v>79119736328</v>
      </c>
    </row>
    <row r="3519" spans="1:1" ht="13" x14ac:dyDescent="0.15">
      <c r="A3519" s="1" t="str">
        <f>"79069028213"</f>
        <v>79069028213</v>
      </c>
    </row>
    <row r="3520" spans="1:1" ht="13" x14ac:dyDescent="0.15">
      <c r="A3520" s="1" t="str">
        <f>"79135266147"</f>
        <v>79135266147</v>
      </c>
    </row>
    <row r="3521" spans="1:1" ht="13" x14ac:dyDescent="0.15">
      <c r="A3521" s="1" t="str">
        <f>"79029498766"</f>
        <v>79029498766</v>
      </c>
    </row>
    <row r="3522" spans="1:1" ht="13" x14ac:dyDescent="0.15">
      <c r="A3522" s="1" t="str">
        <f>"79135005245"</f>
        <v>79135005245</v>
      </c>
    </row>
    <row r="3523" spans="1:1" ht="13" x14ac:dyDescent="0.15">
      <c r="A3523" s="1" t="str">
        <f>"79131684886"</f>
        <v>79131684886</v>
      </c>
    </row>
    <row r="3524" spans="1:1" ht="13" x14ac:dyDescent="0.15">
      <c r="A3524" s="1" t="str">
        <f>"79029440653"</f>
        <v>79029440653</v>
      </c>
    </row>
    <row r="3525" spans="1:1" ht="13" x14ac:dyDescent="0.15">
      <c r="A3525" s="1" t="str">
        <f>"79134917822"</f>
        <v>79134917822</v>
      </c>
    </row>
    <row r="3526" spans="1:1" ht="13" x14ac:dyDescent="0.15">
      <c r="A3526" s="1" t="str">
        <f>"79016472004"</f>
        <v>79016472004</v>
      </c>
    </row>
    <row r="3527" spans="1:1" ht="13" x14ac:dyDescent="0.15">
      <c r="A3527" s="1" t="str">
        <f>"79016213261"</f>
        <v>79016213261</v>
      </c>
    </row>
    <row r="3528" spans="1:1" ht="13" x14ac:dyDescent="0.15">
      <c r="A3528" s="1" t="str">
        <f>"79131640030"</f>
        <v>79131640030</v>
      </c>
    </row>
    <row r="3529" spans="1:1" ht="13" x14ac:dyDescent="0.15">
      <c r="A3529" s="1" t="str">
        <f>"79050903777"</f>
        <v>79050903777</v>
      </c>
    </row>
    <row r="3530" spans="1:1" ht="13" x14ac:dyDescent="0.15">
      <c r="A3530" s="1" t="str">
        <f>"79279478239"</f>
        <v>79279478239</v>
      </c>
    </row>
    <row r="3531" spans="1:1" ht="13" x14ac:dyDescent="0.15">
      <c r="A3531" s="1" t="str">
        <f>"79910879167"</f>
        <v>79910879167</v>
      </c>
    </row>
    <row r="3532" spans="1:1" ht="13" x14ac:dyDescent="0.15">
      <c r="A3532" s="1" t="str">
        <f>"79050904260"</f>
        <v>79050904260</v>
      </c>
    </row>
    <row r="3533" spans="1:1" ht="13" x14ac:dyDescent="0.15">
      <c r="A3533" s="1" t="str">
        <f>"79135546469"</f>
        <v>79135546469</v>
      </c>
    </row>
    <row r="3534" spans="1:1" ht="13" x14ac:dyDescent="0.15">
      <c r="A3534" s="1" t="str">
        <f>"79874924447"</f>
        <v>79874924447</v>
      </c>
    </row>
    <row r="3535" spans="1:1" ht="13" x14ac:dyDescent="0.15">
      <c r="A3535" s="1" t="str">
        <f>"79871353099"</f>
        <v>79871353099</v>
      </c>
    </row>
    <row r="3536" spans="1:1" ht="13" x14ac:dyDescent="0.15">
      <c r="A3536" s="1" t="str">
        <f>"79059782813"</f>
        <v>79059782813</v>
      </c>
    </row>
    <row r="3537" spans="1:1" ht="13" x14ac:dyDescent="0.15">
      <c r="A3537" s="1" t="str">
        <f>"79934660160"</f>
        <v>79934660160</v>
      </c>
    </row>
    <row r="3538" spans="1:1" ht="13" x14ac:dyDescent="0.15">
      <c r="A3538" s="1" t="str">
        <f>"79039292060"</f>
        <v>79039292060</v>
      </c>
    </row>
    <row r="3539" spans="1:1" ht="13" x14ac:dyDescent="0.15">
      <c r="A3539" s="1" t="str">
        <f>"79913990193"</f>
        <v>79913990193</v>
      </c>
    </row>
    <row r="3540" spans="1:1" ht="13" x14ac:dyDescent="0.15">
      <c r="A3540" s="1" t="str">
        <f>"79059987088"</f>
        <v>79059987088</v>
      </c>
    </row>
    <row r="3541" spans="1:1" ht="13" x14ac:dyDescent="0.15">
      <c r="A3541" s="1" t="str">
        <f>"79181780430"</f>
        <v>79181780430</v>
      </c>
    </row>
    <row r="3542" spans="1:1" ht="13" x14ac:dyDescent="0.15">
      <c r="A3542" s="1" t="str">
        <f>"79869292686"</f>
        <v>79869292686</v>
      </c>
    </row>
    <row r="3543" spans="1:1" ht="13" x14ac:dyDescent="0.15">
      <c r="A3543" s="1" t="str">
        <f>"79134996221"</f>
        <v>79134996221</v>
      </c>
    </row>
    <row r="3544" spans="1:1" ht="13" x14ac:dyDescent="0.15">
      <c r="A3544" s="1" t="str">
        <f>"79061085487"</f>
        <v>79061085487</v>
      </c>
    </row>
    <row r="3545" spans="1:1" ht="13" x14ac:dyDescent="0.15">
      <c r="A3545" s="1" t="str">
        <f>"79080304429"</f>
        <v>79080304429</v>
      </c>
    </row>
    <row r="3546" spans="1:1" ht="13" x14ac:dyDescent="0.15">
      <c r="A3546" s="1" t="str">
        <f>"79834122895"</f>
        <v>79834122895</v>
      </c>
    </row>
    <row r="3547" spans="1:1" ht="13" x14ac:dyDescent="0.15">
      <c r="A3547" s="1" t="str">
        <f>"79134944161"</f>
        <v>79134944161</v>
      </c>
    </row>
    <row r="3548" spans="1:1" ht="13" x14ac:dyDescent="0.15">
      <c r="A3548" s="1" t="str">
        <f>"79951756987"</f>
        <v>79951756987</v>
      </c>
    </row>
    <row r="3549" spans="1:1" ht="13" x14ac:dyDescent="0.15">
      <c r="A3549" s="1" t="str">
        <f>"79529892025"</f>
        <v>79529892025</v>
      </c>
    </row>
    <row r="3550" spans="1:1" ht="13" x14ac:dyDescent="0.15">
      <c r="A3550" s="1" t="str">
        <f>"79134996777"</f>
        <v>79134996777</v>
      </c>
    </row>
    <row r="3551" spans="1:1" ht="13" x14ac:dyDescent="0.15">
      <c r="A3551" s="1" t="str">
        <f>"79134900991"</f>
        <v>79134900991</v>
      </c>
    </row>
    <row r="3552" spans="1:1" ht="13" x14ac:dyDescent="0.15">
      <c r="A3552" s="1" t="str">
        <f>"79050931615"</f>
        <v>79050931615</v>
      </c>
    </row>
    <row r="3553" spans="1:1" ht="13" x14ac:dyDescent="0.15">
      <c r="A3553" s="1" t="str">
        <f>"79149169146"</f>
        <v>79149169146</v>
      </c>
    </row>
    <row r="3554" spans="1:1" ht="13" x14ac:dyDescent="0.15">
      <c r="A3554" s="1" t="str">
        <f>"79134981540"</f>
        <v>79134981540</v>
      </c>
    </row>
    <row r="3555" spans="1:1" ht="13" x14ac:dyDescent="0.15">
      <c r="A3555" s="1" t="str">
        <f>"79517788129"</f>
        <v>79517788129</v>
      </c>
    </row>
    <row r="3556" spans="1:1" ht="13" x14ac:dyDescent="0.15">
      <c r="A3556" s="1" t="str">
        <f>"79131560056"</f>
        <v>79131560056</v>
      </c>
    </row>
    <row r="3557" spans="1:1" ht="13" x14ac:dyDescent="0.15">
      <c r="A3557" s="1" t="str">
        <f>"79039289898"</f>
        <v>79039289898</v>
      </c>
    </row>
    <row r="3558" spans="1:1" ht="13" x14ac:dyDescent="0.15">
      <c r="A3558" s="1" t="str">
        <f>"79119845818"</f>
        <v>79119845818</v>
      </c>
    </row>
    <row r="3559" spans="1:1" ht="13" x14ac:dyDescent="0.15">
      <c r="A3559" s="1" t="str">
        <f>"79029443144"</f>
        <v>79029443144</v>
      </c>
    </row>
    <row r="3560" spans="1:1" ht="13" x14ac:dyDescent="0.15">
      <c r="A3560" s="1" t="str">
        <f>"79831709001"</f>
        <v>79831709001</v>
      </c>
    </row>
    <row r="3561" spans="1:1" ht="13" x14ac:dyDescent="0.15">
      <c r="A3561" s="1" t="str">
        <f>"79588854485"</f>
        <v>79588854485</v>
      </c>
    </row>
    <row r="3562" spans="1:1" ht="13" x14ac:dyDescent="0.15">
      <c r="A3562" s="1" t="str">
        <f>"79135250992"</f>
        <v>79135250992</v>
      </c>
    </row>
    <row r="3563" spans="1:1" ht="13" x14ac:dyDescent="0.15">
      <c r="A3563" s="1" t="str">
        <f>"79659154797"</f>
        <v>79659154797</v>
      </c>
    </row>
    <row r="3564" spans="1:1" ht="13" x14ac:dyDescent="0.15">
      <c r="A3564" s="1" t="str">
        <f>"79233336325"</f>
        <v>79233336325</v>
      </c>
    </row>
    <row r="3565" spans="1:1" ht="13" x14ac:dyDescent="0.15">
      <c r="A3565" s="1" t="str">
        <f>"79823684108"</f>
        <v>79823684108</v>
      </c>
    </row>
    <row r="3566" spans="1:1" ht="13" x14ac:dyDescent="0.15">
      <c r="A3566" s="1" t="str">
        <f>"79658775704"</f>
        <v>79658775704</v>
      </c>
    </row>
    <row r="3567" spans="1:1" ht="13" x14ac:dyDescent="0.15">
      <c r="A3567" s="1" t="str">
        <f>"79888791294"</f>
        <v>79888791294</v>
      </c>
    </row>
    <row r="3568" spans="1:1" ht="13" x14ac:dyDescent="0.15">
      <c r="A3568" s="1" t="str">
        <f>"79124289978"</f>
        <v>79124289978</v>
      </c>
    </row>
    <row r="3569" spans="1:1" ht="13" x14ac:dyDescent="0.15">
      <c r="A3569" s="1" t="str">
        <f>"79848889044"</f>
        <v>79848889044</v>
      </c>
    </row>
    <row r="3570" spans="1:1" ht="13" x14ac:dyDescent="0.15">
      <c r="A3570" s="1" t="str">
        <f>"79029154313"</f>
        <v>79029154313</v>
      </c>
    </row>
    <row r="3571" spans="1:1" ht="13" x14ac:dyDescent="0.15">
      <c r="A3571" s="1" t="str">
        <f>"79624357090"</f>
        <v>79624357090</v>
      </c>
    </row>
    <row r="3572" spans="1:1" ht="13" x14ac:dyDescent="0.15">
      <c r="A3572" s="1" t="str">
        <f>"79897402275"</f>
        <v>79897402275</v>
      </c>
    </row>
    <row r="3573" spans="1:1" ht="13" x14ac:dyDescent="0.15">
      <c r="A3573" s="1" t="str">
        <f>"79039281844"</f>
        <v>79039281844</v>
      </c>
    </row>
    <row r="3574" spans="1:1" ht="13" x14ac:dyDescent="0.15">
      <c r="A3574" s="1" t="str">
        <f>"79059786215"</f>
        <v>79059786215</v>
      </c>
    </row>
    <row r="3575" spans="1:1" ht="13" x14ac:dyDescent="0.15">
      <c r="A3575" s="1" t="str">
        <f>"79676557275"</f>
        <v>79676557275</v>
      </c>
    </row>
    <row r="3576" spans="1:1" ht="13" x14ac:dyDescent="0.15">
      <c r="A3576" s="1" t="str">
        <f>"79850064470"</f>
        <v>79850064470</v>
      </c>
    </row>
    <row r="3577" spans="1:1" ht="13" x14ac:dyDescent="0.15">
      <c r="A3577" s="1" t="str">
        <f>"79132375318"</f>
        <v>79132375318</v>
      </c>
    </row>
    <row r="3578" spans="1:1" ht="13" x14ac:dyDescent="0.15">
      <c r="A3578" s="1" t="str">
        <f>"79261810151"</f>
        <v>79261810151</v>
      </c>
    </row>
    <row r="3579" spans="1:1" ht="13" x14ac:dyDescent="0.15">
      <c r="A3579" s="1" t="str">
        <f>"79080305018"</f>
        <v>79080305018</v>
      </c>
    </row>
    <row r="3580" spans="1:1" ht="13" x14ac:dyDescent="0.15">
      <c r="A3580" s="1" t="str">
        <f>"79832772146"</f>
        <v>79832772146</v>
      </c>
    </row>
    <row r="3581" spans="1:1" ht="13" x14ac:dyDescent="0.15">
      <c r="A3581" s="1" t="str">
        <f>"79831678676"</f>
        <v>79831678676</v>
      </c>
    </row>
    <row r="3582" spans="1:1" ht="13" x14ac:dyDescent="0.15">
      <c r="A3582" s="1" t="str">
        <f>"79131954492"</f>
        <v>79131954492</v>
      </c>
    </row>
    <row r="3583" spans="1:1" ht="13" x14ac:dyDescent="0.15">
      <c r="A3583" s="1" t="str">
        <f>"79398640719"</f>
        <v>79398640719</v>
      </c>
    </row>
    <row r="3584" spans="1:1" ht="13" x14ac:dyDescent="0.15">
      <c r="A3584" s="1" t="str">
        <f>"79059984576"</f>
        <v>79059984576</v>
      </c>
    </row>
    <row r="3585" spans="1:1" ht="13" x14ac:dyDescent="0.15">
      <c r="A3585" s="1" t="str">
        <f>"79588853617"</f>
        <v>79588853617</v>
      </c>
    </row>
    <row r="3586" spans="1:1" ht="13" x14ac:dyDescent="0.15">
      <c r="A3586" s="1" t="str">
        <f>"79506942264"</f>
        <v>79506942264</v>
      </c>
    </row>
    <row r="3587" spans="1:1" ht="13" x14ac:dyDescent="0.15">
      <c r="A3587" s="1" t="str">
        <f>"79628093682"</f>
        <v>79628093682</v>
      </c>
    </row>
    <row r="3588" spans="1:1" ht="13" x14ac:dyDescent="0.15">
      <c r="A3588" s="1" t="str">
        <f>"79099214403"</f>
        <v>79099214403</v>
      </c>
    </row>
    <row r="3589" spans="1:1" ht="13" x14ac:dyDescent="0.15">
      <c r="A3589" s="1" t="str">
        <f>"79131696174"</f>
        <v>79131696174</v>
      </c>
    </row>
    <row r="3590" spans="1:1" ht="13" x14ac:dyDescent="0.15">
      <c r="A3590" s="1" t="str">
        <f>"79187732445"</f>
        <v>79187732445</v>
      </c>
    </row>
    <row r="3591" spans="1:1" ht="13" x14ac:dyDescent="0.15">
      <c r="A3591" s="1" t="str">
        <f>"79649557037"</f>
        <v>79649557037</v>
      </c>
    </row>
    <row r="3592" spans="1:1" ht="13" x14ac:dyDescent="0.15">
      <c r="A3592" s="1" t="str">
        <f>"79937228144"</f>
        <v>79937228144</v>
      </c>
    </row>
    <row r="3593" spans="1:1" ht="13" x14ac:dyDescent="0.15">
      <c r="A3593" s="1" t="str">
        <f>"79069014702"</f>
        <v>79069014702</v>
      </c>
    </row>
    <row r="3594" spans="1:1" ht="13" x14ac:dyDescent="0.15">
      <c r="A3594" s="1" t="str">
        <f>"79052391663"</f>
        <v>79052391663</v>
      </c>
    </row>
    <row r="3595" spans="1:1" ht="13" x14ac:dyDescent="0.15">
      <c r="A3595" s="1" t="str">
        <f>"79628366092"</f>
        <v>79628366092</v>
      </c>
    </row>
    <row r="3596" spans="1:1" ht="13" x14ac:dyDescent="0.15">
      <c r="A3596" s="1" t="str">
        <f>"79016476198"</f>
        <v>79016476198</v>
      </c>
    </row>
    <row r="3597" spans="1:1" ht="13" x14ac:dyDescent="0.15">
      <c r="A3597" s="1" t="str">
        <f>"79151168983"</f>
        <v>79151168983</v>
      </c>
    </row>
    <row r="3598" spans="1:1" ht="13" x14ac:dyDescent="0.15">
      <c r="A3598" s="1" t="str">
        <f>"79135138912"</f>
        <v>79135138912</v>
      </c>
    </row>
    <row r="3599" spans="1:1" ht="13" x14ac:dyDescent="0.15">
      <c r="A3599" s="1" t="str">
        <f>"79856440999"</f>
        <v>79856440999</v>
      </c>
    </row>
    <row r="3600" spans="1:1" ht="13" x14ac:dyDescent="0.15">
      <c r="A3600" s="1" t="str">
        <f>"79050933441"</f>
        <v>79050933441</v>
      </c>
    </row>
    <row r="3601" spans="1:1" ht="13" x14ac:dyDescent="0.15">
      <c r="A3601" s="1" t="str">
        <f>"79131300196"</f>
        <v>79131300196</v>
      </c>
    </row>
    <row r="3602" spans="1:1" ht="13" x14ac:dyDescent="0.15">
      <c r="A3602" s="1" t="str">
        <f>"79298271824"</f>
        <v>79298271824</v>
      </c>
    </row>
    <row r="3603" spans="1:1" ht="13" x14ac:dyDescent="0.15">
      <c r="A3603" s="1" t="str">
        <f>"79620866634"</f>
        <v>79620866634</v>
      </c>
    </row>
    <row r="3604" spans="1:1" ht="13" x14ac:dyDescent="0.15">
      <c r="A3604" s="1" t="str">
        <f>"79131614272"</f>
        <v>79131614272</v>
      </c>
    </row>
    <row r="3605" spans="1:1" ht="13" x14ac:dyDescent="0.15">
      <c r="A3605" s="1" t="str">
        <f>"79588859932"</f>
        <v>79588859932</v>
      </c>
    </row>
    <row r="3606" spans="1:1" ht="13" x14ac:dyDescent="0.15">
      <c r="A3606" s="1" t="str">
        <f>"79131608225"</f>
        <v>79131608225</v>
      </c>
    </row>
    <row r="3607" spans="1:1" ht="13" x14ac:dyDescent="0.15">
      <c r="A3607" s="1" t="str">
        <f>"79164634665"</f>
        <v>79164634665</v>
      </c>
    </row>
    <row r="3608" spans="1:1" ht="13" x14ac:dyDescent="0.15">
      <c r="A3608" s="1" t="str">
        <f>"79235348582"</f>
        <v>79235348582</v>
      </c>
    </row>
    <row r="3609" spans="1:1" ht="13" x14ac:dyDescent="0.15">
      <c r="A3609" s="1" t="str">
        <f>"79608920113"</f>
        <v>79608920113</v>
      </c>
    </row>
    <row r="3610" spans="1:1" ht="13" x14ac:dyDescent="0.15">
      <c r="A3610" s="1" t="str">
        <f>"79090155333"</f>
        <v>79090155333</v>
      </c>
    </row>
    <row r="3611" spans="1:1" ht="13" x14ac:dyDescent="0.15">
      <c r="A3611" s="1" t="str">
        <f>"79006154444"</f>
        <v>79006154444</v>
      </c>
    </row>
    <row r="3612" spans="1:1" ht="13" x14ac:dyDescent="0.15">
      <c r="A3612" s="1" t="str">
        <f>"79135031410"</f>
        <v>79135031410</v>
      </c>
    </row>
    <row r="3613" spans="1:1" ht="13" x14ac:dyDescent="0.15">
      <c r="A3613" s="1" t="str">
        <f>"79277768967"</f>
        <v>79277768967</v>
      </c>
    </row>
    <row r="3614" spans="1:1" ht="13" x14ac:dyDescent="0.15">
      <c r="A3614" s="1" t="str">
        <f>"79069049220"</f>
        <v>79069049220</v>
      </c>
    </row>
    <row r="3615" spans="1:1" ht="13" x14ac:dyDescent="0.15">
      <c r="A3615" s="1" t="str">
        <f>"79976250267"</f>
        <v>79976250267</v>
      </c>
    </row>
    <row r="3616" spans="1:1" ht="13" x14ac:dyDescent="0.15">
      <c r="A3616" s="1" t="str">
        <f>"79050720621"</f>
        <v>79050720621</v>
      </c>
    </row>
    <row r="3617" spans="1:1" ht="13" x14ac:dyDescent="0.15">
      <c r="A3617" s="1" t="str">
        <f>"79059770909"</f>
        <v>79059770909</v>
      </c>
    </row>
    <row r="3618" spans="1:1" ht="13" x14ac:dyDescent="0.15">
      <c r="A3618" s="1" t="str">
        <f>"79029494290"</f>
        <v>79029494290</v>
      </c>
    </row>
    <row r="3619" spans="1:1" ht="13" x14ac:dyDescent="0.15">
      <c r="A3619" s="1" t="str">
        <f>"79300005905"</f>
        <v>79300005905</v>
      </c>
    </row>
    <row r="3620" spans="1:1" ht="13" x14ac:dyDescent="0.15">
      <c r="A3620" s="1" t="str">
        <f>"79602753597"</f>
        <v>79602753597</v>
      </c>
    </row>
    <row r="3621" spans="1:1" ht="13" x14ac:dyDescent="0.15">
      <c r="A3621" s="1" t="str">
        <f>"79656605000"</f>
        <v>79656605000</v>
      </c>
    </row>
    <row r="3622" spans="1:1" ht="13" x14ac:dyDescent="0.15">
      <c r="A3622" s="1" t="str">
        <f>"79120790626"</f>
        <v>79120790626</v>
      </c>
    </row>
    <row r="3623" spans="1:1" ht="13" x14ac:dyDescent="0.15">
      <c r="A3623" s="1" t="str">
        <f>"79913751834"</f>
        <v>79913751834</v>
      </c>
    </row>
    <row r="3624" spans="1:1" ht="13" x14ac:dyDescent="0.15">
      <c r="A3624" s="1" t="str">
        <f>"79131660809"</f>
        <v>79131660809</v>
      </c>
    </row>
    <row r="3625" spans="1:1" ht="13" x14ac:dyDescent="0.15">
      <c r="A3625" s="1" t="str">
        <f>"79963822948"</f>
        <v>79963822948</v>
      </c>
    </row>
    <row r="3626" spans="1:1" ht="13" x14ac:dyDescent="0.15">
      <c r="A3626" s="1" t="str">
        <f>"79806341201"</f>
        <v>79806341201</v>
      </c>
    </row>
    <row r="3627" spans="1:1" ht="13" x14ac:dyDescent="0.15">
      <c r="A3627" s="1" t="str">
        <f>"79069006858"</f>
        <v>79069006858</v>
      </c>
    </row>
    <row r="3628" spans="1:1" ht="13" x14ac:dyDescent="0.15">
      <c r="A3628" s="1" t="str">
        <f>"79835752364"</f>
        <v>79835752364</v>
      </c>
    </row>
    <row r="3629" spans="1:1" ht="13" x14ac:dyDescent="0.15">
      <c r="A3629" s="1" t="str">
        <f>"79140028164"</f>
        <v>79140028164</v>
      </c>
    </row>
    <row r="3630" spans="1:1" ht="13" x14ac:dyDescent="0.15">
      <c r="A3630" s="1" t="str">
        <f>"79148829478"</f>
        <v>79148829478</v>
      </c>
    </row>
    <row r="3631" spans="1:1" ht="13" x14ac:dyDescent="0.15">
      <c r="A3631" s="1" t="str">
        <f>"79182000771"</f>
        <v>79182000771</v>
      </c>
    </row>
    <row r="3632" spans="1:1" ht="13" x14ac:dyDescent="0.15">
      <c r="A3632" s="1" t="str">
        <f>"79232027259"</f>
        <v>79232027259</v>
      </c>
    </row>
    <row r="3633" spans="1:1" ht="13" x14ac:dyDescent="0.15">
      <c r="A3633" s="1" t="str">
        <f>"79823024985"</f>
        <v>79823024985</v>
      </c>
    </row>
    <row r="3634" spans="1:1" ht="13" x14ac:dyDescent="0.15">
      <c r="A3634" s="1" t="str">
        <f>"79832572865"</f>
        <v>79832572865</v>
      </c>
    </row>
    <row r="3635" spans="1:1" ht="13" x14ac:dyDescent="0.15">
      <c r="A3635" s="1" t="str">
        <f>"79913398295"</f>
        <v>79913398295</v>
      </c>
    </row>
    <row r="3636" spans="1:1" ht="13" x14ac:dyDescent="0.15">
      <c r="A3636" s="1" t="str">
        <f>"79137320442"</f>
        <v>79137320442</v>
      </c>
    </row>
    <row r="3637" spans="1:1" ht="13" x14ac:dyDescent="0.15">
      <c r="A3637" s="1" t="str">
        <f>"79918382487"</f>
        <v>79918382487</v>
      </c>
    </row>
    <row r="3638" spans="1:1" ht="13" x14ac:dyDescent="0.15">
      <c r="A3638" s="1" t="str">
        <f>"79831913600"</f>
        <v>79831913600</v>
      </c>
    </row>
    <row r="3639" spans="1:1" ht="13" x14ac:dyDescent="0.15">
      <c r="A3639" s="1" t="str">
        <f>"79509687268"</f>
        <v>79509687268</v>
      </c>
    </row>
    <row r="3640" spans="1:1" ht="13" x14ac:dyDescent="0.15">
      <c r="A3640" s="1" t="str">
        <f>"79189150672"</f>
        <v>79189150672</v>
      </c>
    </row>
    <row r="3641" spans="1:1" ht="13" x14ac:dyDescent="0.15">
      <c r="A3641" s="1" t="str">
        <f>"79135314388"</f>
        <v>79135314388</v>
      </c>
    </row>
    <row r="3642" spans="1:1" ht="13" x14ac:dyDescent="0.15">
      <c r="A3642" s="1" t="str">
        <f>"79135033751"</f>
        <v>79135033751</v>
      </c>
    </row>
    <row r="3643" spans="1:1" ht="13" x14ac:dyDescent="0.15">
      <c r="A3643" s="1" t="str">
        <f>"79069043346"</f>
        <v>79069043346</v>
      </c>
    </row>
    <row r="3644" spans="1:1" ht="13" x14ac:dyDescent="0.15">
      <c r="A3644" s="1" t="str">
        <f>"79673136088"</f>
        <v>79673136088</v>
      </c>
    </row>
    <row r="3645" spans="1:1" ht="13" x14ac:dyDescent="0.15">
      <c r="A3645" s="1" t="str">
        <f>"79881605407"</f>
        <v>79881605407</v>
      </c>
    </row>
    <row r="3646" spans="1:1" ht="13" x14ac:dyDescent="0.15">
      <c r="A3646" s="1" t="str">
        <f>"79509680589"</f>
        <v>79509680589</v>
      </c>
    </row>
    <row r="3647" spans="1:1" ht="13" x14ac:dyDescent="0.15">
      <c r="A3647" s="1" t="str">
        <f>"79048994429"</f>
        <v>79048994429</v>
      </c>
    </row>
    <row r="3648" spans="1:1" ht="13" x14ac:dyDescent="0.15">
      <c r="A3648" s="1" t="str">
        <f>"79135245594"</f>
        <v>79135245594</v>
      </c>
    </row>
    <row r="3649" spans="1:1" ht="13" x14ac:dyDescent="0.15">
      <c r="A3649" s="1" t="str">
        <f>"79135266306"</f>
        <v>79135266306</v>
      </c>
    </row>
    <row r="3650" spans="1:1" ht="13" x14ac:dyDescent="0.15">
      <c r="A3650" s="1" t="str">
        <f>"79662640979"</f>
        <v>79662640979</v>
      </c>
    </row>
    <row r="3651" spans="1:1" ht="13" x14ac:dyDescent="0.15">
      <c r="A3651" s="1" t="str">
        <f>"79911957567"</f>
        <v>79911957567</v>
      </c>
    </row>
    <row r="3652" spans="1:1" ht="13" x14ac:dyDescent="0.15">
      <c r="A3652" s="1" t="str">
        <f>"79628880574"</f>
        <v>79628880574</v>
      </c>
    </row>
    <row r="3653" spans="1:1" ht="13" x14ac:dyDescent="0.15">
      <c r="A3653" s="1" t="str">
        <f>"79889915953"</f>
        <v>79889915953</v>
      </c>
    </row>
    <row r="3654" spans="1:1" ht="13" x14ac:dyDescent="0.15">
      <c r="A3654" s="1" t="str">
        <f>"79134981952"</f>
        <v>79134981952</v>
      </c>
    </row>
    <row r="3655" spans="1:1" ht="13" x14ac:dyDescent="0.15">
      <c r="A3655" s="1" t="str">
        <f>"79131667730"</f>
        <v>79131667730</v>
      </c>
    </row>
    <row r="3656" spans="1:1" ht="13" x14ac:dyDescent="0.15">
      <c r="A3656" s="1" t="str">
        <f>"79134990733"</f>
        <v>79134990733</v>
      </c>
    </row>
    <row r="3657" spans="1:1" ht="13" x14ac:dyDescent="0.15">
      <c r="A3657" s="1" t="str">
        <f>"79126586494"</f>
        <v>79126586494</v>
      </c>
    </row>
    <row r="3658" spans="1:1" ht="13" x14ac:dyDescent="0.15">
      <c r="A3658" s="1" t="str">
        <f>"79037519354"</f>
        <v>79037519354</v>
      </c>
    </row>
    <row r="3659" spans="1:1" ht="13" x14ac:dyDescent="0.15">
      <c r="A3659" s="1" t="str">
        <f>"79037517942"</f>
        <v>79037517942</v>
      </c>
    </row>
    <row r="3660" spans="1:1" ht="13" x14ac:dyDescent="0.15">
      <c r="A3660" s="1" t="str">
        <f>"79875867232"</f>
        <v>79875867232</v>
      </c>
    </row>
    <row r="3661" spans="1:1" ht="13" x14ac:dyDescent="0.15">
      <c r="A3661" s="1" t="str">
        <f>"79085027577"</f>
        <v>79085027577</v>
      </c>
    </row>
    <row r="3662" spans="1:1" ht="13" x14ac:dyDescent="0.15">
      <c r="A3662" s="1" t="str">
        <f>"79654956345"</f>
        <v>79654956345</v>
      </c>
    </row>
    <row r="3663" spans="1:1" ht="13" x14ac:dyDescent="0.15">
      <c r="A3663" s="1" t="str">
        <f>"79503978196"</f>
        <v>79503978196</v>
      </c>
    </row>
    <row r="3664" spans="1:1" ht="13" x14ac:dyDescent="0.15">
      <c r="A3664" s="1" t="str">
        <f>"79197772585"</f>
        <v>79197772585</v>
      </c>
    </row>
    <row r="3665" spans="1:1" ht="13" x14ac:dyDescent="0.15">
      <c r="A3665" s="1" t="str">
        <f>"79670055588"</f>
        <v>79670055588</v>
      </c>
    </row>
    <row r="3666" spans="1:1" ht="13" x14ac:dyDescent="0.15">
      <c r="A3666" s="1" t="str">
        <f>"79135004857"</f>
        <v>79135004857</v>
      </c>
    </row>
    <row r="3667" spans="1:1" ht="13" x14ac:dyDescent="0.15">
      <c r="A3667" s="1" t="str">
        <f>"79135814378"</f>
        <v>79135814378</v>
      </c>
    </row>
    <row r="3668" spans="1:1" ht="13" x14ac:dyDescent="0.15">
      <c r="A3668" s="1" t="str">
        <f>"79149541251"</f>
        <v>79149541251</v>
      </c>
    </row>
    <row r="3669" spans="1:1" ht="13" x14ac:dyDescent="0.15">
      <c r="A3669" s="1" t="str">
        <f>"79138581664"</f>
        <v>79138581664</v>
      </c>
    </row>
    <row r="3670" spans="1:1" ht="13" x14ac:dyDescent="0.15">
      <c r="A3670" s="1" t="str">
        <f>"79050916065"</f>
        <v>79050916065</v>
      </c>
    </row>
    <row r="3671" spans="1:1" ht="13" x14ac:dyDescent="0.15">
      <c r="A3671" s="1" t="str">
        <f>"79890388002"</f>
        <v>79890388002</v>
      </c>
    </row>
    <row r="3672" spans="1:1" ht="13" x14ac:dyDescent="0.15">
      <c r="A3672" s="1" t="str">
        <f>"79888331245"</f>
        <v>79888331245</v>
      </c>
    </row>
    <row r="3673" spans="1:1" ht="13" x14ac:dyDescent="0.15">
      <c r="A3673" s="1" t="str">
        <f>"79131650185"</f>
        <v>79131650185</v>
      </c>
    </row>
    <row r="3674" spans="1:1" ht="13" x14ac:dyDescent="0.15">
      <c r="A3674" s="1" t="str">
        <f>"79953128137"</f>
        <v>79953128137</v>
      </c>
    </row>
    <row r="3675" spans="1:1" ht="13" x14ac:dyDescent="0.15">
      <c r="A3675" s="1" t="str">
        <f>"79025526544"</f>
        <v>79025526544</v>
      </c>
    </row>
    <row r="3676" spans="1:1" ht="13" x14ac:dyDescent="0.15">
      <c r="A3676" s="1" t="str">
        <f>"79069004424"</f>
        <v>79069004424</v>
      </c>
    </row>
    <row r="3677" spans="1:1" ht="13" x14ac:dyDescent="0.15">
      <c r="A3677" s="1" t="str">
        <f>"79990724444"</f>
        <v>79990724444</v>
      </c>
    </row>
    <row r="3678" spans="1:1" ht="13" x14ac:dyDescent="0.15">
      <c r="A3678" s="1" t="str">
        <f>"79134914565"</f>
        <v>79134914565</v>
      </c>
    </row>
    <row r="3679" spans="1:1" ht="13" x14ac:dyDescent="0.15">
      <c r="A3679" s="1" t="str">
        <f>"79134941111"</f>
        <v>79134941111</v>
      </c>
    </row>
    <row r="3680" spans="1:1" ht="13" x14ac:dyDescent="0.15">
      <c r="A3680" s="1" t="str">
        <f>"79068997388"</f>
        <v>79068997388</v>
      </c>
    </row>
    <row r="3681" spans="1:1" ht="13" x14ac:dyDescent="0.15">
      <c r="A3681" s="1" t="str">
        <f>"79930165523"</f>
        <v>79930165523</v>
      </c>
    </row>
    <row r="3682" spans="1:1" ht="13" x14ac:dyDescent="0.15">
      <c r="A3682" s="1" t="str">
        <f>"79822826501"</f>
        <v>79822826501</v>
      </c>
    </row>
    <row r="3683" spans="1:1" ht="13" x14ac:dyDescent="0.15">
      <c r="A3683" s="1" t="str">
        <f>"79134949735"</f>
        <v>79134949735</v>
      </c>
    </row>
    <row r="3684" spans="1:1" ht="13" x14ac:dyDescent="0.15">
      <c r="A3684" s="1" t="str">
        <f>"79131646372"</f>
        <v>79131646372</v>
      </c>
    </row>
    <row r="3685" spans="1:1" ht="13" x14ac:dyDescent="0.15">
      <c r="A3685" s="1" t="str">
        <f>"79135054306"</f>
        <v>79135054306</v>
      </c>
    </row>
    <row r="3686" spans="1:1" ht="13" x14ac:dyDescent="0.15">
      <c r="A3686" s="1" t="str">
        <f>"79069040000"</f>
        <v>79069040000</v>
      </c>
    </row>
    <row r="3687" spans="1:1" ht="13" x14ac:dyDescent="0.15">
      <c r="A3687" s="1" t="str">
        <f>"79581404512"</f>
        <v>79581404512</v>
      </c>
    </row>
    <row r="3688" spans="1:1" ht="13" x14ac:dyDescent="0.15">
      <c r="A3688" s="1" t="str">
        <f>"79037509360"</f>
        <v>79037509360</v>
      </c>
    </row>
    <row r="3689" spans="1:1" ht="13" x14ac:dyDescent="0.15">
      <c r="A3689" s="1" t="str">
        <f>"79146325050"</f>
        <v>79146325050</v>
      </c>
    </row>
    <row r="3690" spans="1:1" ht="13" x14ac:dyDescent="0.15">
      <c r="A3690" s="1" t="str">
        <f>"79131674959"</f>
        <v>79131674959</v>
      </c>
    </row>
    <row r="3691" spans="1:1" ht="13" x14ac:dyDescent="0.15">
      <c r="A3691" s="1" t="str">
        <f>"79131628373"</f>
        <v>79131628373</v>
      </c>
    </row>
    <row r="3692" spans="1:1" ht="13" x14ac:dyDescent="0.15">
      <c r="A3692" s="1" t="str">
        <f>"79058784455"</f>
        <v>79058784455</v>
      </c>
    </row>
    <row r="3693" spans="1:1" ht="13" x14ac:dyDescent="0.15">
      <c r="A3693" s="1" t="str">
        <f>"79050929833"</f>
        <v>79050929833</v>
      </c>
    </row>
    <row r="3694" spans="1:1" ht="13" x14ac:dyDescent="0.15">
      <c r="A3694" s="1" t="str">
        <f>"79059998588"</f>
        <v>79059998588</v>
      </c>
    </row>
    <row r="3695" spans="1:1" ht="13" x14ac:dyDescent="0.15">
      <c r="A3695" s="1" t="str">
        <f>"79131663531"</f>
        <v>79131663531</v>
      </c>
    </row>
    <row r="3696" spans="1:1" ht="13" x14ac:dyDescent="0.15">
      <c r="A3696" s="1" t="str">
        <f>"79650480115"</f>
        <v>79650480115</v>
      </c>
    </row>
    <row r="3697" spans="1:1" ht="13" x14ac:dyDescent="0.15">
      <c r="A3697" s="1" t="str">
        <f>"79911981645"</f>
        <v>79911981645</v>
      </c>
    </row>
    <row r="3698" spans="1:1" ht="13" x14ac:dyDescent="0.15">
      <c r="A3698" s="1" t="str">
        <f>"79131644303"</f>
        <v>79131644303</v>
      </c>
    </row>
    <row r="3699" spans="1:1" ht="13" x14ac:dyDescent="0.15">
      <c r="A3699" s="1" t="str">
        <f>"79135049249"</f>
        <v>79135049249</v>
      </c>
    </row>
    <row r="3700" spans="1:1" ht="13" x14ac:dyDescent="0.15">
      <c r="A3700" s="1" t="str">
        <f>"74951301258"</f>
        <v>74951301258</v>
      </c>
    </row>
    <row r="3701" spans="1:1" ht="13" x14ac:dyDescent="0.15">
      <c r="A3701" s="1" t="str">
        <f>"79138086836"</f>
        <v>79138086836</v>
      </c>
    </row>
    <row r="3702" spans="1:1" ht="13" x14ac:dyDescent="0.15">
      <c r="A3702" s="1" t="str">
        <f>"79831664277"</f>
        <v>79831664277</v>
      </c>
    </row>
    <row r="3703" spans="1:1" ht="13" x14ac:dyDescent="0.15">
      <c r="A3703" s="1" t="str">
        <f>"79887481032"</f>
        <v>79887481032</v>
      </c>
    </row>
    <row r="3704" spans="1:1" ht="13" x14ac:dyDescent="0.15">
      <c r="A3704" s="1" t="str">
        <f>"79655417199"</f>
        <v>79655417199</v>
      </c>
    </row>
    <row r="3705" spans="1:1" ht="13" x14ac:dyDescent="0.15">
      <c r="A3705" s="1" t="str">
        <f>"79821608084"</f>
        <v>79821608084</v>
      </c>
    </row>
    <row r="3706" spans="1:1" ht="13" x14ac:dyDescent="0.15">
      <c r="A3706" s="1" t="str">
        <f>"79582603366"</f>
        <v>79582603366</v>
      </c>
    </row>
    <row r="3707" spans="1:1" ht="13" x14ac:dyDescent="0.15">
      <c r="A3707" s="1" t="str">
        <f>"79059994007"</f>
        <v>79059994007</v>
      </c>
    </row>
    <row r="3708" spans="1:1" ht="13" x14ac:dyDescent="0.15">
      <c r="A3708" s="1" t="str">
        <f>"79080305687"</f>
        <v>79080305687</v>
      </c>
    </row>
    <row r="3709" spans="1:1" ht="13" x14ac:dyDescent="0.15">
      <c r="A3709" s="1" t="str">
        <f>"79292978522"</f>
        <v>79292978522</v>
      </c>
    </row>
    <row r="3710" spans="1:1" ht="13" x14ac:dyDescent="0.15">
      <c r="A3710" s="1" t="str">
        <f>"79064383208"</f>
        <v>79064383208</v>
      </c>
    </row>
    <row r="3711" spans="1:1" ht="13" x14ac:dyDescent="0.15">
      <c r="A3711" s="1" t="str">
        <f>"79020144446"</f>
        <v>79020144446</v>
      </c>
    </row>
    <row r="3712" spans="1:1" ht="13" x14ac:dyDescent="0.15">
      <c r="A3712" s="1" t="str">
        <f>"79050925709"</f>
        <v>79050925709</v>
      </c>
    </row>
    <row r="3713" spans="1:1" ht="13" x14ac:dyDescent="0.15">
      <c r="A3713" s="1" t="str">
        <f>"79910533797"</f>
        <v>79910533797</v>
      </c>
    </row>
    <row r="3714" spans="1:1" ht="13" x14ac:dyDescent="0.15">
      <c r="A3714" s="1" t="str">
        <f>"79039283048"</f>
        <v>79039283048</v>
      </c>
    </row>
    <row r="3715" spans="1:1" ht="13" x14ac:dyDescent="0.15">
      <c r="A3715" s="1" t="str">
        <f>"79002870929"</f>
        <v>79002870929</v>
      </c>
    </row>
    <row r="3716" spans="1:1" ht="13" x14ac:dyDescent="0.15">
      <c r="A3716" s="1" t="str">
        <f>"79135258074"</f>
        <v>79135258074</v>
      </c>
    </row>
    <row r="3717" spans="1:1" ht="13" x14ac:dyDescent="0.15">
      <c r="A3717" s="1" t="str">
        <f>"79956966904"</f>
        <v>79956966904</v>
      </c>
    </row>
    <row r="3718" spans="1:1" ht="13" x14ac:dyDescent="0.15">
      <c r="A3718" s="1" t="str">
        <f>"79134981750"</f>
        <v>79134981750</v>
      </c>
    </row>
    <row r="3719" spans="1:1" ht="13" x14ac:dyDescent="0.15">
      <c r="A3719" s="1" t="str">
        <f>"79280368069"</f>
        <v>79280368069</v>
      </c>
    </row>
    <row r="3720" spans="1:1" ht="13" x14ac:dyDescent="0.15">
      <c r="A3720" s="1" t="str">
        <f>"79210923749"</f>
        <v>79210923749</v>
      </c>
    </row>
    <row r="3721" spans="1:1" ht="13" x14ac:dyDescent="0.15">
      <c r="A3721" s="1" t="str">
        <f>"79201502294"</f>
        <v>79201502294</v>
      </c>
    </row>
    <row r="3722" spans="1:1" ht="13" x14ac:dyDescent="0.15">
      <c r="A3722" s="1" t="str">
        <f>"79231011409"</f>
        <v>79231011409</v>
      </c>
    </row>
    <row r="3723" spans="1:1" ht="13" x14ac:dyDescent="0.15">
      <c r="A3723" s="1" t="str">
        <f>"79280356322"</f>
        <v>79280356322</v>
      </c>
    </row>
    <row r="3724" spans="1:1" ht="13" x14ac:dyDescent="0.15">
      <c r="A3724" s="1" t="str">
        <f>"79210923740"</f>
        <v>79210923740</v>
      </c>
    </row>
    <row r="3725" spans="1:1" ht="13" x14ac:dyDescent="0.15">
      <c r="A3725" s="1" t="str">
        <f>"79221185871"</f>
        <v>79221185871</v>
      </c>
    </row>
    <row r="3726" spans="1:1" ht="13" x14ac:dyDescent="0.15">
      <c r="A3726" s="1" t="str">
        <f>"79201502505"</f>
        <v>79201502505</v>
      </c>
    </row>
    <row r="3727" spans="1:1" ht="13" x14ac:dyDescent="0.15">
      <c r="A3727" s="1" t="str">
        <f>"79231010491"</f>
        <v>79231010491</v>
      </c>
    </row>
    <row r="3728" spans="1:1" ht="13" x14ac:dyDescent="0.15">
      <c r="A3728" s="1" t="str">
        <f>"79251154662"</f>
        <v>79251154662</v>
      </c>
    </row>
    <row r="3729" spans="1:1" ht="13" x14ac:dyDescent="0.15">
      <c r="A3729" s="1" t="str">
        <f>"79131671186"</f>
        <v>79131671186</v>
      </c>
    </row>
    <row r="3730" spans="1:1" ht="13" x14ac:dyDescent="0.15">
      <c r="A3730" s="1" t="str">
        <f>"79926680757"</f>
        <v>79926680757</v>
      </c>
    </row>
    <row r="3731" spans="1:1" ht="13" x14ac:dyDescent="0.15">
      <c r="A3731" s="1" t="str">
        <f>"79134983239"</f>
        <v>79134983239</v>
      </c>
    </row>
    <row r="3732" spans="1:1" ht="13" x14ac:dyDescent="0.15">
      <c r="A3732" s="1" t="str">
        <f>"79656480777"</f>
        <v>79656480777</v>
      </c>
    </row>
    <row r="3733" spans="1:1" ht="13" x14ac:dyDescent="0.15">
      <c r="A3733" s="1" t="str">
        <f>"79126301404"</f>
        <v>79126301404</v>
      </c>
    </row>
    <row r="3734" spans="1:1" ht="13" x14ac:dyDescent="0.15">
      <c r="A3734" s="1" t="str">
        <f>"79082755654"</f>
        <v>79082755654</v>
      </c>
    </row>
    <row r="3735" spans="1:1" ht="13" x14ac:dyDescent="0.15">
      <c r="A3735" s="1" t="str">
        <f>"79260226943"</f>
        <v>79260226943</v>
      </c>
    </row>
    <row r="3736" spans="1:1" ht="13" x14ac:dyDescent="0.15">
      <c r="A3736" s="1" t="str">
        <f>"79058850174"</f>
        <v>79058850174</v>
      </c>
    </row>
    <row r="3737" spans="1:1" ht="13" x14ac:dyDescent="0.15">
      <c r="A3737" s="1" t="str">
        <f>"79826576688"</f>
        <v>79826576688</v>
      </c>
    </row>
    <row r="3738" spans="1:1" ht="13" x14ac:dyDescent="0.15">
      <c r="A3738" s="1" t="str">
        <f>"79898784219"</f>
        <v>79898784219</v>
      </c>
    </row>
    <row r="3739" spans="1:1" ht="13" x14ac:dyDescent="0.15">
      <c r="A3739" s="1" t="str">
        <f>"79891331528"</f>
        <v>79891331528</v>
      </c>
    </row>
    <row r="3740" spans="1:1" ht="13" x14ac:dyDescent="0.15">
      <c r="A3740" s="1" t="str">
        <f>"79050915333"</f>
        <v>79050915333</v>
      </c>
    </row>
    <row r="3741" spans="1:1" ht="13" x14ac:dyDescent="0.15">
      <c r="A3741" s="1" t="str">
        <f>"79131682644"</f>
        <v>79131682644</v>
      </c>
    </row>
    <row r="3742" spans="1:1" ht="13" x14ac:dyDescent="0.15">
      <c r="A3742" s="1" t="str">
        <f>"79059795951"</f>
        <v>79059795951</v>
      </c>
    </row>
    <row r="3743" spans="1:1" ht="13" x14ac:dyDescent="0.15">
      <c r="A3743" s="1" t="str">
        <f>"79303777711"</f>
        <v>79303777711</v>
      </c>
    </row>
    <row r="3744" spans="1:1" ht="13" x14ac:dyDescent="0.15">
      <c r="A3744" s="1" t="str">
        <f>"79918151547"</f>
        <v>79918151547</v>
      </c>
    </row>
    <row r="3745" spans="1:1" ht="13" x14ac:dyDescent="0.15">
      <c r="A3745" s="1" t="str">
        <f>"79509677222"</f>
        <v>79509677222</v>
      </c>
    </row>
    <row r="3746" spans="1:1" ht="13" x14ac:dyDescent="0.15">
      <c r="A3746" s="1" t="str">
        <f>"79025510947"</f>
        <v>79025510947</v>
      </c>
    </row>
    <row r="3747" spans="1:1" ht="13" x14ac:dyDescent="0.15">
      <c r="A3747" s="1" t="str">
        <f>"79232015624"</f>
        <v>79232015624</v>
      </c>
    </row>
    <row r="3748" spans="1:1" ht="13" x14ac:dyDescent="0.15">
      <c r="A3748" s="1" t="str">
        <f>"79659153550"</f>
        <v>79659153550</v>
      </c>
    </row>
    <row r="3749" spans="1:1" ht="13" x14ac:dyDescent="0.15">
      <c r="A3749" s="1" t="str">
        <f>"79520548158"</f>
        <v>79520548158</v>
      </c>
    </row>
    <row r="3750" spans="1:1" ht="13" x14ac:dyDescent="0.15">
      <c r="A3750" s="1" t="str">
        <f>"79059795347"</f>
        <v>79059795347</v>
      </c>
    </row>
    <row r="3751" spans="1:1" ht="13" x14ac:dyDescent="0.15">
      <c r="A3751" s="1" t="str">
        <f>"79134903444"</f>
        <v>79134903444</v>
      </c>
    </row>
    <row r="3752" spans="1:1" ht="13" x14ac:dyDescent="0.15">
      <c r="A3752" s="1" t="str">
        <f>"79080300382"</f>
        <v>79080300382</v>
      </c>
    </row>
    <row r="3753" spans="1:1" ht="13" x14ac:dyDescent="0.15">
      <c r="A3753" s="1" t="str">
        <f>"79082017776"</f>
        <v>79082017776</v>
      </c>
    </row>
    <row r="3754" spans="1:1" ht="13" x14ac:dyDescent="0.15">
      <c r="A3754" s="1" t="str">
        <f>"79384430202"</f>
        <v>79384430202</v>
      </c>
    </row>
    <row r="3755" spans="1:1" ht="13" x14ac:dyDescent="0.15">
      <c r="A3755" s="1" t="str">
        <f>"79059784909"</f>
        <v>79059784909</v>
      </c>
    </row>
    <row r="3756" spans="1:1" ht="13" x14ac:dyDescent="0.15">
      <c r="A3756" s="1" t="str">
        <f>"79991248821"</f>
        <v>79991248821</v>
      </c>
    </row>
    <row r="3757" spans="1:1" ht="13" x14ac:dyDescent="0.15">
      <c r="A3757" s="1" t="str">
        <f>"79090719157"</f>
        <v>79090719157</v>
      </c>
    </row>
    <row r="3758" spans="1:1" ht="13" x14ac:dyDescent="0.15">
      <c r="A3758" s="1" t="str">
        <f>"79662617485"</f>
        <v>79662617485</v>
      </c>
    </row>
    <row r="3759" spans="1:1" ht="13" x14ac:dyDescent="0.15">
      <c r="A3759" s="1" t="str">
        <f>"79030026321"</f>
        <v>79030026321</v>
      </c>
    </row>
    <row r="3760" spans="1:1" ht="13" x14ac:dyDescent="0.15">
      <c r="A3760" s="1" t="str">
        <f>"79030024931"</f>
        <v>79030024931</v>
      </c>
    </row>
    <row r="3761" spans="1:1" ht="13" x14ac:dyDescent="0.15">
      <c r="A3761" s="1" t="str">
        <f>"79030019624"</f>
        <v>79030019624</v>
      </c>
    </row>
    <row r="3762" spans="1:1" ht="13" x14ac:dyDescent="0.15">
      <c r="A3762" s="1" t="str">
        <f>"79858498936"</f>
        <v>79858498936</v>
      </c>
    </row>
    <row r="3763" spans="1:1" ht="13" x14ac:dyDescent="0.15">
      <c r="A3763" s="1" t="str">
        <f>"79135047499"</f>
        <v>79135047499</v>
      </c>
    </row>
    <row r="3764" spans="1:1" ht="13" x14ac:dyDescent="0.15">
      <c r="A3764" s="1" t="str">
        <f>"79956534989"</f>
        <v>79956534989</v>
      </c>
    </row>
    <row r="3765" spans="1:1" ht="13" x14ac:dyDescent="0.15">
      <c r="A3765" s="1" t="str">
        <f>"79135505331"</f>
        <v>79135505331</v>
      </c>
    </row>
    <row r="3766" spans="1:1" ht="13" x14ac:dyDescent="0.15">
      <c r="A3766" s="1" t="str">
        <f>"79604546950"</f>
        <v>79604546950</v>
      </c>
    </row>
    <row r="3767" spans="1:1" ht="13" x14ac:dyDescent="0.15">
      <c r="A3767" s="1" t="str">
        <f>"79387980679"</f>
        <v>79387980679</v>
      </c>
    </row>
    <row r="3768" spans="1:1" ht="13" x14ac:dyDescent="0.15">
      <c r="A3768" s="1" t="str">
        <f>"79037510129"</f>
        <v>79037510129</v>
      </c>
    </row>
    <row r="3769" spans="1:1" ht="13" x14ac:dyDescent="0.15">
      <c r="A3769" s="1" t="str">
        <f>"79037516033"</f>
        <v>79037516033</v>
      </c>
    </row>
    <row r="3770" spans="1:1" ht="13" x14ac:dyDescent="0.15">
      <c r="A3770" s="1" t="str">
        <f>"79260259123"</f>
        <v>79260259123</v>
      </c>
    </row>
    <row r="3771" spans="1:1" ht="13" x14ac:dyDescent="0.15">
      <c r="A3771" s="1" t="str">
        <f>"79135052261"</f>
        <v>79135052261</v>
      </c>
    </row>
    <row r="3772" spans="1:1" ht="13" x14ac:dyDescent="0.15">
      <c r="A3772" s="1" t="str">
        <f>"79059993003"</f>
        <v>79059993003</v>
      </c>
    </row>
    <row r="3773" spans="1:1" ht="13" x14ac:dyDescent="0.15">
      <c r="A3773" s="1" t="str">
        <f>"79868001129"</f>
        <v>79868001129</v>
      </c>
    </row>
    <row r="3774" spans="1:1" ht="13" x14ac:dyDescent="0.15">
      <c r="A3774" s="1" t="str">
        <f>"79030012274"</f>
        <v>79030012274</v>
      </c>
    </row>
    <row r="3775" spans="1:1" ht="13" x14ac:dyDescent="0.15">
      <c r="A3775" s="1" t="str">
        <f>"79030012214"</f>
        <v>79030012214</v>
      </c>
    </row>
    <row r="3776" spans="1:1" ht="13" x14ac:dyDescent="0.15">
      <c r="A3776" s="1" t="str">
        <f>"79030012196"</f>
        <v>79030012196</v>
      </c>
    </row>
    <row r="3777" spans="1:1" ht="13" x14ac:dyDescent="0.15">
      <c r="A3777" s="1" t="str">
        <f>"79131911847"</f>
        <v>79131911847</v>
      </c>
    </row>
    <row r="3778" spans="1:1" ht="13" x14ac:dyDescent="0.15">
      <c r="A3778" s="1" t="str">
        <f>"79134927114"</f>
        <v>79134927114</v>
      </c>
    </row>
    <row r="3779" spans="1:1" ht="13" x14ac:dyDescent="0.15">
      <c r="A3779" s="1" t="str">
        <f>"79035417499"</f>
        <v>79035417499</v>
      </c>
    </row>
    <row r="3780" spans="1:1" ht="13" x14ac:dyDescent="0.15">
      <c r="A3780" s="1" t="str">
        <f>"79020114085"</f>
        <v>79020114085</v>
      </c>
    </row>
    <row r="3781" spans="1:1" ht="13" x14ac:dyDescent="0.15">
      <c r="A3781" s="1" t="str">
        <f>"79500579299"</f>
        <v>79500579299</v>
      </c>
    </row>
    <row r="3782" spans="1:1" ht="13" x14ac:dyDescent="0.15">
      <c r="A3782" s="1" t="str">
        <f>"79037522311"</f>
        <v>79037522311</v>
      </c>
    </row>
    <row r="3783" spans="1:1" ht="13" x14ac:dyDescent="0.15">
      <c r="A3783" s="1" t="str">
        <f>"79134968878"</f>
        <v>79134968878</v>
      </c>
    </row>
    <row r="3784" spans="1:1" ht="13" x14ac:dyDescent="0.15">
      <c r="A3784" s="1" t="str">
        <f>"79037510396"</f>
        <v>79037510396</v>
      </c>
    </row>
    <row r="3785" spans="1:1" ht="13" x14ac:dyDescent="0.15">
      <c r="A3785" s="1" t="str">
        <f>"79233506994"</f>
        <v>79233506994</v>
      </c>
    </row>
    <row r="3786" spans="1:1" ht="13" x14ac:dyDescent="0.15">
      <c r="A3786" s="1" t="str">
        <f>"79662616995"</f>
        <v>79662616995</v>
      </c>
    </row>
    <row r="3787" spans="1:1" ht="13" x14ac:dyDescent="0.15">
      <c r="A3787" s="1" t="str">
        <f>"79629140720"</f>
        <v>79629140720</v>
      </c>
    </row>
    <row r="3788" spans="1:1" ht="13" x14ac:dyDescent="0.15">
      <c r="A3788" s="1" t="str">
        <f>"79629140714"</f>
        <v>79629140714</v>
      </c>
    </row>
    <row r="3789" spans="1:1" ht="13" x14ac:dyDescent="0.15">
      <c r="A3789" s="1" t="str">
        <f>"79629140663"</f>
        <v>79629140663</v>
      </c>
    </row>
    <row r="3790" spans="1:1" ht="13" x14ac:dyDescent="0.15">
      <c r="A3790" s="1" t="str">
        <f>"79134957538"</f>
        <v>79134957538</v>
      </c>
    </row>
    <row r="3791" spans="1:1" ht="13" x14ac:dyDescent="0.15">
      <c r="A3791" s="1" t="str">
        <f>"79232075801"</f>
        <v>79232075801</v>
      </c>
    </row>
    <row r="3792" spans="1:1" ht="13" x14ac:dyDescent="0.15">
      <c r="A3792" s="1" t="str">
        <f>"79622226518"</f>
        <v>79622226518</v>
      </c>
    </row>
    <row r="3793" spans="1:1" ht="13" x14ac:dyDescent="0.15">
      <c r="A3793" s="1" t="str">
        <f>"79897043491"</f>
        <v>79897043491</v>
      </c>
    </row>
    <row r="3794" spans="1:1" ht="13" x14ac:dyDescent="0.15">
      <c r="A3794" s="1" t="str">
        <f>"79515880808"</f>
        <v>79515880808</v>
      </c>
    </row>
    <row r="3795" spans="1:1" ht="13" x14ac:dyDescent="0.15">
      <c r="A3795" s="1" t="str">
        <f>"79191248492"</f>
        <v>79191248492</v>
      </c>
    </row>
    <row r="3796" spans="1:1" ht="13" x14ac:dyDescent="0.15">
      <c r="A3796" s="1" t="str">
        <f>"79025517083"</f>
        <v>79025517083</v>
      </c>
    </row>
    <row r="3797" spans="1:1" ht="13" x14ac:dyDescent="0.15">
      <c r="A3797" s="1" t="str">
        <f>"79879283431"</f>
        <v>79879283431</v>
      </c>
    </row>
    <row r="3798" spans="1:1" ht="13" x14ac:dyDescent="0.15">
      <c r="A3798" s="1" t="str">
        <f>"79141245076"</f>
        <v>79141245076</v>
      </c>
    </row>
    <row r="3799" spans="1:1" ht="13" x14ac:dyDescent="0.15">
      <c r="A3799" s="1" t="str">
        <f>"79830517325"</f>
        <v>79830517325</v>
      </c>
    </row>
    <row r="3800" spans="1:1" ht="13" x14ac:dyDescent="0.15">
      <c r="A3800" s="1" t="str">
        <f>"79082012722"</f>
        <v>79082012722</v>
      </c>
    </row>
    <row r="3801" spans="1:1" ht="13" x14ac:dyDescent="0.15">
      <c r="A3801" s="1" t="str">
        <f>"79134940912"</f>
        <v>79134940912</v>
      </c>
    </row>
    <row r="3802" spans="1:1" ht="13" x14ac:dyDescent="0.15">
      <c r="A3802" s="1" t="str">
        <f>"79135722727"</f>
        <v>79135722727</v>
      </c>
    </row>
    <row r="3803" spans="1:1" ht="13" x14ac:dyDescent="0.15">
      <c r="A3803" s="1" t="str">
        <f>"79178906754"</f>
        <v>79178906754</v>
      </c>
    </row>
    <row r="3804" spans="1:1" ht="13" x14ac:dyDescent="0.15">
      <c r="A3804" s="1" t="str">
        <f>"79286114343"</f>
        <v>79286114343</v>
      </c>
    </row>
    <row r="3805" spans="1:1" ht="13" x14ac:dyDescent="0.15">
      <c r="A3805" s="1" t="str">
        <f>"79397909398"</f>
        <v>79397909398</v>
      </c>
    </row>
    <row r="3806" spans="1:1" ht="13" x14ac:dyDescent="0.15">
      <c r="A3806" s="1" t="str">
        <f>"79069011604"</f>
        <v>79069011604</v>
      </c>
    </row>
    <row r="3807" spans="1:1" ht="13" x14ac:dyDescent="0.15">
      <c r="A3807" s="1" t="str">
        <f>"79177848981"</f>
        <v>79177848981</v>
      </c>
    </row>
    <row r="3808" spans="1:1" ht="13" x14ac:dyDescent="0.15">
      <c r="A3808" s="1" t="str">
        <f>"79373050195"</f>
        <v>79373050195</v>
      </c>
    </row>
    <row r="3809" spans="1:1" ht="13" x14ac:dyDescent="0.15">
      <c r="A3809" s="1" t="str">
        <f>"79041414214"</f>
        <v>79041414214</v>
      </c>
    </row>
    <row r="3810" spans="1:1" ht="13" x14ac:dyDescent="0.15">
      <c r="A3810" s="1" t="str">
        <f>"79284465365"</f>
        <v>79284465365</v>
      </c>
    </row>
    <row r="3811" spans="1:1" ht="13" x14ac:dyDescent="0.15">
      <c r="A3811" s="1" t="str">
        <f>"79131652654"</f>
        <v>79131652654</v>
      </c>
    </row>
    <row r="3812" spans="1:1" ht="13" x14ac:dyDescent="0.15">
      <c r="A3812" s="1" t="str">
        <f>"79131604203"</f>
        <v>79131604203</v>
      </c>
    </row>
    <row r="3813" spans="1:1" ht="13" x14ac:dyDescent="0.15">
      <c r="A3813" s="1" t="str">
        <f>"79131603472"</f>
        <v>79131603472</v>
      </c>
    </row>
    <row r="3814" spans="1:1" ht="13" x14ac:dyDescent="0.15">
      <c r="A3814" s="1" t="str">
        <f>"79333299997"</f>
        <v>79333299997</v>
      </c>
    </row>
    <row r="3815" spans="1:1" ht="13" x14ac:dyDescent="0.15">
      <c r="A3815" s="1" t="str">
        <f>"79831592461"</f>
        <v>79831592461</v>
      </c>
    </row>
    <row r="3816" spans="1:1" ht="13" x14ac:dyDescent="0.15">
      <c r="A3816" s="1" t="str">
        <f>"79135037960"</f>
        <v>79135037960</v>
      </c>
    </row>
    <row r="3817" spans="1:1" ht="13" x14ac:dyDescent="0.15">
      <c r="A3817" s="1" t="str">
        <f>"79069036659"</f>
        <v>79069036659</v>
      </c>
    </row>
    <row r="3818" spans="1:1" ht="13" x14ac:dyDescent="0.15">
      <c r="A3818" s="1" t="str">
        <f>"79080322463"</f>
        <v>79080322463</v>
      </c>
    </row>
    <row r="3819" spans="1:1" ht="13" x14ac:dyDescent="0.15">
      <c r="A3819" s="1" t="str">
        <f>"79136576057"</f>
        <v>79136576057</v>
      </c>
    </row>
    <row r="3820" spans="1:1" ht="13" x14ac:dyDescent="0.15">
      <c r="A3820" s="1" t="str">
        <f>"79339999556"</f>
        <v>79339999556</v>
      </c>
    </row>
    <row r="3821" spans="1:1" ht="13" x14ac:dyDescent="0.15">
      <c r="A3821" s="1" t="str">
        <f>"79059777567"</f>
        <v>79059777567</v>
      </c>
    </row>
    <row r="3822" spans="1:1" ht="13" x14ac:dyDescent="0.15">
      <c r="A3822" s="1" t="str">
        <f>"79950965749"</f>
        <v>79950965749</v>
      </c>
    </row>
    <row r="3823" spans="1:1" ht="13" x14ac:dyDescent="0.15">
      <c r="A3823" s="1" t="str">
        <f>"79134904998"</f>
        <v>79134904998</v>
      </c>
    </row>
    <row r="3824" spans="1:1" ht="13" x14ac:dyDescent="0.15">
      <c r="A3824" s="1" t="str">
        <f>"79059884557"</f>
        <v>79059884557</v>
      </c>
    </row>
    <row r="3825" spans="1:1" ht="13" x14ac:dyDescent="0.15">
      <c r="A3825" s="1" t="str">
        <f>"79232062833"</f>
        <v>79232062833</v>
      </c>
    </row>
    <row r="3826" spans="1:1" ht="13" x14ac:dyDescent="0.15">
      <c r="A3826" s="1" t="str">
        <f>"79135851786"</f>
        <v>79135851786</v>
      </c>
    </row>
    <row r="3827" spans="1:1" ht="13" x14ac:dyDescent="0.15">
      <c r="A3827" s="1" t="str">
        <f>"79650502626"</f>
        <v>79650502626</v>
      </c>
    </row>
    <row r="3828" spans="1:1" ht="13" x14ac:dyDescent="0.15">
      <c r="A3828" s="1" t="str">
        <f>"79174338310"</f>
        <v>79174338310</v>
      </c>
    </row>
    <row r="3829" spans="1:1" ht="13" x14ac:dyDescent="0.15">
      <c r="A3829" s="1" t="str">
        <f>"79135313163"</f>
        <v>79135313163</v>
      </c>
    </row>
    <row r="3830" spans="1:1" ht="13" x14ac:dyDescent="0.15">
      <c r="A3830" s="1" t="str">
        <f>"79135046915"</f>
        <v>79135046915</v>
      </c>
    </row>
    <row r="3831" spans="1:1" ht="13" x14ac:dyDescent="0.15">
      <c r="A3831" s="1" t="str">
        <f>"79232056909"</f>
        <v>79232056909</v>
      </c>
    </row>
    <row r="3832" spans="1:1" ht="13" x14ac:dyDescent="0.15">
      <c r="A3832" s="1" t="str">
        <f>"79131630027"</f>
        <v>79131630027</v>
      </c>
    </row>
    <row r="3833" spans="1:1" ht="13" x14ac:dyDescent="0.15">
      <c r="A3833" s="1" t="str">
        <f>"79069015372"</f>
        <v>79069015372</v>
      </c>
    </row>
    <row r="3834" spans="1:1" ht="13" x14ac:dyDescent="0.15">
      <c r="A3834" s="1" t="str">
        <f>"79801950031"</f>
        <v>79801950031</v>
      </c>
    </row>
    <row r="3835" spans="1:1" ht="13" x14ac:dyDescent="0.15">
      <c r="A3835" s="1" t="str">
        <f>"79130357203"</f>
        <v>79130357203</v>
      </c>
    </row>
    <row r="3836" spans="1:1" ht="13" x14ac:dyDescent="0.15">
      <c r="A3836" s="1" t="str">
        <f>"79123544285"</f>
        <v>79123544285</v>
      </c>
    </row>
    <row r="3837" spans="1:1" ht="13" x14ac:dyDescent="0.15">
      <c r="A3837" s="1" t="str">
        <f>"79232036268"</f>
        <v>79232036268</v>
      </c>
    </row>
    <row r="3838" spans="1:1" ht="13" x14ac:dyDescent="0.15">
      <c r="A3838" s="1" t="str">
        <f>"79023073899"</f>
        <v>79023073899</v>
      </c>
    </row>
    <row r="3839" spans="1:1" ht="13" x14ac:dyDescent="0.15">
      <c r="A3839" s="1" t="str">
        <f>"79659059079"</f>
        <v>79659059079</v>
      </c>
    </row>
    <row r="3840" spans="1:1" ht="13" x14ac:dyDescent="0.15">
      <c r="A3840" s="1" t="str">
        <f>"79135057751"</f>
        <v>79135057751</v>
      </c>
    </row>
    <row r="3841" spans="1:1" ht="13" x14ac:dyDescent="0.15">
      <c r="A3841" s="1" t="str">
        <f>"78619910478"</f>
        <v>78619910478</v>
      </c>
    </row>
    <row r="3842" spans="1:1" ht="13" x14ac:dyDescent="0.15">
      <c r="A3842" s="1" t="str">
        <f>"79282093662"</f>
        <v>79282093662</v>
      </c>
    </row>
    <row r="3843" spans="1:1" ht="13" x14ac:dyDescent="0.15">
      <c r="A3843" s="1" t="str">
        <f>"79131647888"</f>
        <v>79131647888</v>
      </c>
    </row>
    <row r="3844" spans="1:1" ht="13" x14ac:dyDescent="0.15">
      <c r="A3844" s="1" t="str">
        <f>"79183076340"</f>
        <v>79183076340</v>
      </c>
    </row>
    <row r="3845" spans="1:1" ht="13" x14ac:dyDescent="0.15">
      <c r="A3845" s="1" t="str">
        <f>"79628311793"</f>
        <v>79628311793</v>
      </c>
    </row>
    <row r="3846" spans="1:1" ht="13" x14ac:dyDescent="0.15">
      <c r="A3846" s="1" t="str">
        <f>"79951249274"</f>
        <v>79951249274</v>
      </c>
    </row>
    <row r="3847" spans="1:1" ht="13" x14ac:dyDescent="0.15">
      <c r="A3847" s="1" t="str">
        <f>"79135016547"</f>
        <v>79135016547</v>
      </c>
    </row>
    <row r="3848" spans="1:1" ht="13" x14ac:dyDescent="0.15">
      <c r="A3848" s="1" t="str">
        <f>"79130563760"</f>
        <v>79130563760</v>
      </c>
    </row>
    <row r="3849" spans="1:1" ht="13" x14ac:dyDescent="0.15">
      <c r="A3849" s="1" t="str">
        <f>"79504069059"</f>
        <v>79504069059</v>
      </c>
    </row>
    <row r="3850" spans="1:1" ht="13" x14ac:dyDescent="0.15">
      <c r="A3850" s="1" t="str">
        <f>"79529926685"</f>
        <v>79529926685</v>
      </c>
    </row>
    <row r="3851" spans="1:1" ht="13" x14ac:dyDescent="0.15">
      <c r="A3851" s="1" t="str">
        <f>"79177496384"</f>
        <v>79177496384</v>
      </c>
    </row>
    <row r="3852" spans="1:1" ht="13" x14ac:dyDescent="0.15">
      <c r="A3852" s="1" t="str">
        <f>"79112586676"</f>
        <v>79112586676</v>
      </c>
    </row>
    <row r="3853" spans="1:1" ht="13" x14ac:dyDescent="0.15">
      <c r="A3853" s="1" t="str">
        <f>"79135050438"</f>
        <v>79135050438</v>
      </c>
    </row>
    <row r="3854" spans="1:1" ht="13" x14ac:dyDescent="0.15">
      <c r="A3854" s="1" t="str">
        <f>"79994405392"</f>
        <v>79994405392</v>
      </c>
    </row>
    <row r="3855" spans="1:1" ht="13" x14ac:dyDescent="0.15">
      <c r="A3855" s="1" t="str">
        <f>"79237911582"</f>
        <v>79237911582</v>
      </c>
    </row>
    <row r="3856" spans="1:1" ht="13" x14ac:dyDescent="0.15">
      <c r="A3856" s="1" t="str">
        <f>"79816667773"</f>
        <v>79816667773</v>
      </c>
    </row>
    <row r="3857" spans="1:1" ht="13" x14ac:dyDescent="0.15">
      <c r="A3857" s="1" t="str">
        <f>"79048990156"</f>
        <v>79048990156</v>
      </c>
    </row>
    <row r="3858" spans="1:1" ht="13" x14ac:dyDescent="0.15">
      <c r="A3858" s="1" t="str">
        <f>"79050900088"</f>
        <v>79050900088</v>
      </c>
    </row>
    <row r="3859" spans="1:1" ht="13" x14ac:dyDescent="0.15">
      <c r="A3859" s="1" t="str">
        <f>"79859022834"</f>
        <v>79859022834</v>
      </c>
    </row>
    <row r="3860" spans="1:1" ht="13" x14ac:dyDescent="0.15">
      <c r="A3860" s="1" t="str">
        <f>"79030131648"</f>
        <v>79030131648</v>
      </c>
    </row>
    <row r="3861" spans="1:1" ht="13" x14ac:dyDescent="0.15">
      <c r="A3861" s="1" t="str">
        <f>"79030131605"</f>
        <v>79030131605</v>
      </c>
    </row>
    <row r="3862" spans="1:1" ht="13" x14ac:dyDescent="0.15">
      <c r="A3862" s="1" t="str">
        <f>"79030131599"</f>
        <v>79030131599</v>
      </c>
    </row>
    <row r="3863" spans="1:1" ht="13" x14ac:dyDescent="0.15">
      <c r="A3863" s="1" t="str">
        <f>"79134951256"</f>
        <v>79134951256</v>
      </c>
    </row>
    <row r="3864" spans="1:1" ht="13" x14ac:dyDescent="0.15">
      <c r="A3864" s="1" t="str">
        <f>"79050935719"</f>
        <v>79050935719</v>
      </c>
    </row>
    <row r="3865" spans="1:1" ht="13" x14ac:dyDescent="0.15">
      <c r="A3865" s="1" t="str">
        <f>"79025505699"</f>
        <v>79025505699</v>
      </c>
    </row>
    <row r="3866" spans="1:1" ht="13" x14ac:dyDescent="0.15">
      <c r="A3866" s="1" t="str">
        <f>"79099981383"</f>
        <v>79099981383</v>
      </c>
    </row>
    <row r="3867" spans="1:1" ht="13" x14ac:dyDescent="0.15">
      <c r="A3867" s="1" t="str">
        <f>"79181060875"</f>
        <v>79181060875</v>
      </c>
    </row>
    <row r="3868" spans="1:1" ht="13" x14ac:dyDescent="0.15">
      <c r="A3868" s="1" t="str">
        <f>"79152315330"</f>
        <v>79152315330</v>
      </c>
    </row>
    <row r="3869" spans="1:1" ht="13" x14ac:dyDescent="0.15">
      <c r="A3869" s="1" t="str">
        <f>"79030131055"</f>
        <v>79030131055</v>
      </c>
    </row>
    <row r="3870" spans="1:1" ht="13" x14ac:dyDescent="0.15">
      <c r="A3870" s="1" t="str">
        <f>"79030131053"</f>
        <v>79030131053</v>
      </c>
    </row>
    <row r="3871" spans="1:1" ht="13" x14ac:dyDescent="0.15">
      <c r="A3871" s="1" t="str">
        <f>"79030130996"</f>
        <v>79030130996</v>
      </c>
    </row>
    <row r="3872" spans="1:1" ht="13" x14ac:dyDescent="0.15">
      <c r="A3872" s="1" t="str">
        <f>"79050903366"</f>
        <v>79050903366</v>
      </c>
    </row>
    <row r="3873" spans="1:1" ht="13" x14ac:dyDescent="0.15">
      <c r="A3873" s="1" t="str">
        <f>"79284453030"</f>
        <v>79284453030</v>
      </c>
    </row>
    <row r="3874" spans="1:1" ht="13" x14ac:dyDescent="0.15">
      <c r="A3874" s="1" t="str">
        <f>"79081130014"</f>
        <v>79081130014</v>
      </c>
    </row>
    <row r="3875" spans="1:1" ht="13" x14ac:dyDescent="0.15">
      <c r="A3875" s="1" t="str">
        <f>"79648852740"</f>
        <v>79648852740</v>
      </c>
    </row>
    <row r="3876" spans="1:1" ht="13" x14ac:dyDescent="0.15">
      <c r="A3876" s="1" t="str">
        <f>"79050920103"</f>
        <v>79050920103</v>
      </c>
    </row>
    <row r="3877" spans="1:1" ht="13" x14ac:dyDescent="0.15">
      <c r="A3877" s="1" t="str">
        <f>"79642622553"</f>
        <v>79642622553</v>
      </c>
    </row>
    <row r="3878" spans="1:1" ht="13" x14ac:dyDescent="0.15">
      <c r="A3878" s="1" t="str">
        <f>"79080304949"</f>
        <v>79080304949</v>
      </c>
    </row>
    <row r="3879" spans="1:1" ht="13" x14ac:dyDescent="0.15">
      <c r="A3879" s="1" t="str">
        <f>"79178717766"</f>
        <v>79178717766</v>
      </c>
    </row>
    <row r="3880" spans="1:1" ht="13" x14ac:dyDescent="0.15">
      <c r="A3880" s="1" t="str">
        <f>"79050929864"</f>
        <v>79050929864</v>
      </c>
    </row>
    <row r="3881" spans="1:1" ht="13" x14ac:dyDescent="0.15">
      <c r="A3881" s="1" t="str">
        <f>"79877509887"</f>
        <v>79877509887</v>
      </c>
    </row>
    <row r="3882" spans="1:1" ht="13" x14ac:dyDescent="0.15">
      <c r="A3882" s="1" t="str">
        <f>"79187859889"</f>
        <v>79187859889</v>
      </c>
    </row>
    <row r="3883" spans="1:1" ht="13" x14ac:dyDescent="0.15">
      <c r="A3883" s="1" t="str">
        <f>"79135675209"</f>
        <v>79135675209</v>
      </c>
    </row>
    <row r="3884" spans="1:1" ht="13" x14ac:dyDescent="0.15">
      <c r="A3884" s="1" t="str">
        <f>"79131638570"</f>
        <v>79131638570</v>
      </c>
    </row>
    <row r="3885" spans="1:1" ht="13" x14ac:dyDescent="0.15">
      <c r="A3885" s="1" t="str">
        <f>"79131623949"</f>
        <v>79131623949</v>
      </c>
    </row>
    <row r="3886" spans="1:1" ht="13" x14ac:dyDescent="0.15">
      <c r="A3886" s="1" t="str">
        <f>"79135026146"</f>
        <v>79135026146</v>
      </c>
    </row>
    <row r="3887" spans="1:1" ht="13" x14ac:dyDescent="0.15">
      <c r="A3887" s="1" t="str">
        <f>"74951699763"</f>
        <v>74951699763</v>
      </c>
    </row>
    <row r="3888" spans="1:1" ht="13" x14ac:dyDescent="0.15">
      <c r="A3888" s="1" t="str">
        <f>"79915020992"</f>
        <v>79915020992</v>
      </c>
    </row>
    <row r="3889" spans="1:1" ht="13" x14ac:dyDescent="0.15">
      <c r="A3889" s="1" t="str">
        <f>"79648025352"</f>
        <v>79648025352</v>
      </c>
    </row>
    <row r="3890" spans="1:1" ht="13" x14ac:dyDescent="0.15">
      <c r="A3890" s="1" t="str">
        <f>"79152417396"</f>
        <v>79152417396</v>
      </c>
    </row>
    <row r="3891" spans="1:1" ht="13" x14ac:dyDescent="0.15">
      <c r="A3891" s="1" t="str">
        <f>"79135261505"</f>
        <v>79135261505</v>
      </c>
    </row>
    <row r="3892" spans="1:1" ht="13" x14ac:dyDescent="0.15">
      <c r="A3892" s="1" t="str">
        <f>"79131662013"</f>
        <v>79131662013</v>
      </c>
    </row>
    <row r="3893" spans="1:1" ht="13" x14ac:dyDescent="0.15">
      <c r="A3893" s="1" t="str">
        <f>"79875094076"</f>
        <v>79875094076</v>
      </c>
    </row>
    <row r="3894" spans="1:1" ht="13" x14ac:dyDescent="0.15">
      <c r="A3894" s="1" t="str">
        <f>"79291037418"</f>
        <v>79291037418</v>
      </c>
    </row>
    <row r="3895" spans="1:1" ht="13" x14ac:dyDescent="0.15">
      <c r="A3895" s="1" t="str">
        <f>"79069020369"</f>
        <v>79069020369</v>
      </c>
    </row>
    <row r="3896" spans="1:1" ht="13" x14ac:dyDescent="0.15">
      <c r="A3896" s="1" t="str">
        <f>"79170642353"</f>
        <v>79170642353</v>
      </c>
    </row>
    <row r="3897" spans="1:1" ht="13" x14ac:dyDescent="0.15">
      <c r="A3897" s="1" t="str">
        <f>"79224887457"</f>
        <v>79224887457</v>
      </c>
    </row>
    <row r="3898" spans="1:1" ht="13" x14ac:dyDescent="0.15">
      <c r="A3898" s="1" t="str">
        <f>"79373661644"</f>
        <v>79373661644</v>
      </c>
    </row>
    <row r="3899" spans="1:1" ht="13" x14ac:dyDescent="0.15">
      <c r="A3899" s="1" t="str">
        <f>"79770312154"</f>
        <v>79770312154</v>
      </c>
    </row>
    <row r="3900" spans="1:1" ht="13" x14ac:dyDescent="0.15">
      <c r="A3900" s="1" t="str">
        <f>"79059859954"</f>
        <v>79059859954</v>
      </c>
    </row>
    <row r="3901" spans="1:1" ht="13" x14ac:dyDescent="0.15">
      <c r="A3901" s="1" t="str">
        <f>"79203590665"</f>
        <v>79203590665</v>
      </c>
    </row>
    <row r="3902" spans="1:1" ht="13" x14ac:dyDescent="0.15">
      <c r="A3902" s="1" t="str">
        <f>"79835450767"</f>
        <v>79835450767</v>
      </c>
    </row>
    <row r="3903" spans="1:1" ht="13" x14ac:dyDescent="0.15">
      <c r="A3903" s="1" t="str">
        <f>"79525436008"</f>
        <v>79525436008</v>
      </c>
    </row>
    <row r="3904" spans="1:1" ht="13" x14ac:dyDescent="0.15">
      <c r="A3904" s="1" t="str">
        <f>"79006427482"</f>
        <v>79006427482</v>
      </c>
    </row>
    <row r="3905" spans="1:1" ht="13" x14ac:dyDescent="0.15">
      <c r="A3905" s="1" t="str">
        <f>"79134954622"</f>
        <v>79134954622</v>
      </c>
    </row>
    <row r="3906" spans="1:1" ht="13" x14ac:dyDescent="0.15">
      <c r="A3906" s="1" t="str">
        <f>"79066851515"</f>
        <v>79066851515</v>
      </c>
    </row>
    <row r="3907" spans="1:1" ht="13" x14ac:dyDescent="0.15">
      <c r="A3907" s="1" t="str">
        <f>"79134990362"</f>
        <v>79134990362</v>
      </c>
    </row>
    <row r="3908" spans="1:1" ht="13" x14ac:dyDescent="0.15">
      <c r="A3908" s="1" t="str">
        <f>"79770345804"</f>
        <v>79770345804</v>
      </c>
    </row>
    <row r="3909" spans="1:1" ht="13" x14ac:dyDescent="0.15">
      <c r="A3909" s="1" t="str">
        <f>"79260726927"</f>
        <v>79260726927</v>
      </c>
    </row>
    <row r="3910" spans="1:1" ht="13" x14ac:dyDescent="0.15">
      <c r="A3910" s="1" t="str">
        <f>"79025508338"</f>
        <v>79025508338</v>
      </c>
    </row>
    <row r="3911" spans="1:1" ht="13" x14ac:dyDescent="0.15">
      <c r="A3911" s="1" t="str">
        <f>"79110628287"</f>
        <v>79110628287</v>
      </c>
    </row>
    <row r="3912" spans="1:1" ht="13" x14ac:dyDescent="0.15">
      <c r="A3912" s="1" t="str">
        <f>"79020202775"</f>
        <v>79020202775</v>
      </c>
    </row>
    <row r="3913" spans="1:1" ht="13" x14ac:dyDescent="0.15">
      <c r="A3913" s="1" t="str">
        <f>"79397770858"</f>
        <v>79397770858</v>
      </c>
    </row>
    <row r="3914" spans="1:1" ht="13" x14ac:dyDescent="0.15">
      <c r="A3914" s="1" t="str">
        <f>"79659058134"</f>
        <v>79659058134</v>
      </c>
    </row>
    <row r="3915" spans="1:1" ht="13" x14ac:dyDescent="0.15">
      <c r="A3915" s="1" t="str">
        <f>"79676610050"</f>
        <v>79676610050</v>
      </c>
    </row>
    <row r="3916" spans="1:1" ht="13" x14ac:dyDescent="0.15">
      <c r="A3916" s="1" t="str">
        <f>"79272314110"</f>
        <v>79272314110</v>
      </c>
    </row>
    <row r="3917" spans="1:1" ht="13" x14ac:dyDescent="0.15">
      <c r="A3917" s="1" t="str">
        <f>"79292246632"</f>
        <v>79292246632</v>
      </c>
    </row>
    <row r="3918" spans="1:1" ht="13" x14ac:dyDescent="0.15">
      <c r="A3918" s="1" t="str">
        <f>"79106680770"</f>
        <v>79106680770</v>
      </c>
    </row>
    <row r="3919" spans="1:1" ht="13" x14ac:dyDescent="0.15">
      <c r="A3919" s="1" t="str">
        <f>"79131685325"</f>
        <v>79131685325</v>
      </c>
    </row>
    <row r="3920" spans="1:1" ht="13" x14ac:dyDescent="0.15">
      <c r="A3920" s="1" t="str">
        <f>"79284594919"</f>
        <v>79284594919</v>
      </c>
    </row>
    <row r="3921" spans="1:1" ht="13" x14ac:dyDescent="0.15">
      <c r="A3921" s="1" t="str">
        <f>"79189090395"</f>
        <v>79189090395</v>
      </c>
    </row>
    <row r="3922" spans="1:1" ht="13" x14ac:dyDescent="0.15">
      <c r="A3922" s="1" t="str">
        <f>"79832952661"</f>
        <v>79832952661</v>
      </c>
    </row>
    <row r="3923" spans="1:1" ht="13" x14ac:dyDescent="0.15">
      <c r="A3923" s="1" t="str">
        <f>"79069912782"</f>
        <v>79069912782</v>
      </c>
    </row>
    <row r="3924" spans="1:1" ht="13" x14ac:dyDescent="0.15">
      <c r="A3924" s="1" t="str">
        <f>"79058810116"</f>
        <v>79058810116</v>
      </c>
    </row>
    <row r="3925" spans="1:1" ht="13" x14ac:dyDescent="0.15">
      <c r="A3925" s="1" t="str">
        <f>"79069024241"</f>
        <v>79069024241</v>
      </c>
    </row>
    <row r="3926" spans="1:1" ht="13" x14ac:dyDescent="0.15">
      <c r="A3926" s="1" t="str">
        <f>"79232026765"</f>
        <v>79232026765</v>
      </c>
    </row>
    <row r="3927" spans="1:1" ht="13" x14ac:dyDescent="0.15">
      <c r="A3927" s="1" t="str">
        <f>"79131665200"</f>
        <v>79131665200</v>
      </c>
    </row>
    <row r="3928" spans="1:1" ht="13" x14ac:dyDescent="0.15">
      <c r="A3928" s="1" t="str">
        <f>"79659154513"</f>
        <v>79659154513</v>
      </c>
    </row>
    <row r="3929" spans="1:1" ht="13" x14ac:dyDescent="0.15">
      <c r="A3929" s="1" t="str">
        <f>"79069994111"</f>
        <v>79069994111</v>
      </c>
    </row>
    <row r="3930" spans="1:1" ht="13" x14ac:dyDescent="0.15">
      <c r="A3930" s="1" t="str">
        <f>"79182908830"</f>
        <v>79182908830</v>
      </c>
    </row>
    <row r="3931" spans="1:1" ht="13" x14ac:dyDescent="0.15">
      <c r="A3931" s="1" t="str">
        <f>"79267129325"</f>
        <v>79267129325</v>
      </c>
    </row>
    <row r="3932" spans="1:1" ht="13" x14ac:dyDescent="0.15">
      <c r="A3932" s="1" t="str">
        <f>"79186724847"</f>
        <v>79186724847</v>
      </c>
    </row>
    <row r="3933" spans="1:1" ht="13" x14ac:dyDescent="0.15">
      <c r="A3933" s="1" t="str">
        <f>"79881846774"</f>
        <v>79881846774</v>
      </c>
    </row>
    <row r="3934" spans="1:1" ht="13" x14ac:dyDescent="0.15">
      <c r="A3934" s="1" t="str">
        <f>"79131601990"</f>
        <v>79131601990</v>
      </c>
    </row>
    <row r="3935" spans="1:1" ht="13" x14ac:dyDescent="0.15">
      <c r="A3935" s="1" t="str">
        <f>"79050990204"</f>
        <v>79050990204</v>
      </c>
    </row>
    <row r="3936" spans="1:1" ht="13" x14ac:dyDescent="0.15">
      <c r="A3936" s="1" t="str">
        <f>"79881857997"</f>
        <v>79881857997</v>
      </c>
    </row>
    <row r="3937" spans="1:1" ht="13" x14ac:dyDescent="0.15">
      <c r="A3937" s="1" t="str">
        <f>"79029157873"</f>
        <v>79029157873</v>
      </c>
    </row>
    <row r="3938" spans="1:1" ht="13" x14ac:dyDescent="0.15">
      <c r="A3938" s="1" t="str">
        <f>"73432435469"</f>
        <v>73432435469</v>
      </c>
    </row>
    <row r="3939" spans="1:1" ht="13" x14ac:dyDescent="0.15">
      <c r="A3939" s="1" t="str">
        <f>"79135029747"</f>
        <v>79135029747</v>
      </c>
    </row>
    <row r="3940" spans="1:1" ht="13" x14ac:dyDescent="0.15">
      <c r="A3940" s="1" t="str">
        <f>"79639573005"</f>
        <v>79639573005</v>
      </c>
    </row>
    <row r="3941" spans="1:1" ht="13" x14ac:dyDescent="0.15">
      <c r="A3941" s="1" t="str">
        <f>"79025424696"</f>
        <v>79025424696</v>
      </c>
    </row>
    <row r="3942" spans="1:1" ht="13" x14ac:dyDescent="0.15">
      <c r="A3942" s="1" t="str">
        <f>"79617999490"</f>
        <v>79617999490</v>
      </c>
    </row>
    <row r="3943" spans="1:1" ht="13" x14ac:dyDescent="0.15">
      <c r="A3943" s="1" t="str">
        <f>"79659173885"</f>
        <v>79659173885</v>
      </c>
    </row>
    <row r="3944" spans="1:1" ht="13" x14ac:dyDescent="0.15">
      <c r="A3944" s="1" t="str">
        <f>"79800003885"</f>
        <v>79800003885</v>
      </c>
    </row>
    <row r="3945" spans="1:1" ht="13" x14ac:dyDescent="0.15">
      <c r="A3945" s="1" t="str">
        <f>"79059996858"</f>
        <v>79059996858</v>
      </c>
    </row>
    <row r="3946" spans="1:1" ht="13" x14ac:dyDescent="0.15">
      <c r="A3946" s="1" t="str">
        <f>"79688882402"</f>
        <v>79688882402</v>
      </c>
    </row>
    <row r="3947" spans="1:1" ht="13" x14ac:dyDescent="0.15">
      <c r="A3947" s="1" t="str">
        <f>"79658915802"</f>
        <v>79658915802</v>
      </c>
    </row>
    <row r="3948" spans="1:1" ht="13" x14ac:dyDescent="0.15">
      <c r="A3948" s="1" t="str">
        <f>"79069537378"</f>
        <v>79069537378</v>
      </c>
    </row>
    <row r="3949" spans="1:1" ht="13" x14ac:dyDescent="0.15">
      <c r="A3949" s="1" t="str">
        <f>"79131669390"</f>
        <v>79131669390</v>
      </c>
    </row>
    <row r="3950" spans="1:1" ht="13" x14ac:dyDescent="0.15">
      <c r="A3950" s="1" t="str">
        <f>"79139065111"</f>
        <v>79139065111</v>
      </c>
    </row>
    <row r="3951" spans="1:1" ht="13" x14ac:dyDescent="0.15">
      <c r="A3951" s="1" t="str">
        <f>"79167055797"</f>
        <v>79167055797</v>
      </c>
    </row>
    <row r="3952" spans="1:1" ht="13" x14ac:dyDescent="0.15">
      <c r="A3952" s="1" t="str">
        <f>"79173791839"</f>
        <v>79173791839</v>
      </c>
    </row>
    <row r="3953" spans="1:1" ht="13" x14ac:dyDescent="0.15">
      <c r="A3953" s="1" t="str">
        <f>"79770315689"</f>
        <v>79770315689</v>
      </c>
    </row>
    <row r="3954" spans="1:1" ht="13" x14ac:dyDescent="0.15">
      <c r="A3954" s="1" t="str">
        <f>"79182042547"</f>
        <v>79182042547</v>
      </c>
    </row>
    <row r="3955" spans="1:1" ht="13" x14ac:dyDescent="0.15">
      <c r="A3955" s="1" t="str">
        <f>"79048960019"</f>
        <v>79048960019</v>
      </c>
    </row>
    <row r="3956" spans="1:1" ht="13" x14ac:dyDescent="0.15">
      <c r="A3956" s="1" t="str">
        <f>"79187488981"</f>
        <v>79187488981</v>
      </c>
    </row>
    <row r="3957" spans="1:1" ht="13" x14ac:dyDescent="0.15">
      <c r="A3957" s="1" t="str">
        <f>"79135059956"</f>
        <v>79135059956</v>
      </c>
    </row>
    <row r="3958" spans="1:1" ht="13" x14ac:dyDescent="0.15">
      <c r="A3958" s="1" t="str">
        <f>"79059661113"</f>
        <v>79059661113</v>
      </c>
    </row>
    <row r="3959" spans="1:1" ht="13" x14ac:dyDescent="0.15">
      <c r="A3959" s="1" t="str">
        <f>"79025520805"</f>
        <v>79025520805</v>
      </c>
    </row>
    <row r="3960" spans="1:1" ht="13" x14ac:dyDescent="0.15">
      <c r="A3960" s="1" t="str">
        <f>"79028218270"</f>
        <v>79028218270</v>
      </c>
    </row>
    <row r="3961" spans="1:1" ht="13" x14ac:dyDescent="0.15">
      <c r="A3961" s="1" t="str">
        <f>"79050929590"</f>
        <v>79050929590</v>
      </c>
    </row>
    <row r="3962" spans="1:1" ht="13" x14ac:dyDescent="0.15">
      <c r="A3962" s="1" t="str">
        <f>"79134982056"</f>
        <v>79134982056</v>
      </c>
    </row>
    <row r="3963" spans="1:1" ht="13" x14ac:dyDescent="0.15">
      <c r="A3963" s="1" t="str">
        <f>"79134982052"</f>
        <v>79134982052</v>
      </c>
    </row>
    <row r="3964" spans="1:1" ht="13" x14ac:dyDescent="0.15">
      <c r="A3964" s="1" t="str">
        <f>"79135158899"</f>
        <v>79135158899</v>
      </c>
    </row>
    <row r="3965" spans="1:1" ht="13" x14ac:dyDescent="0.15">
      <c r="A3965" s="1" t="str">
        <f>"79016477491"</f>
        <v>79016477491</v>
      </c>
    </row>
    <row r="3966" spans="1:1" ht="13" x14ac:dyDescent="0.15">
      <c r="A3966" s="1" t="str">
        <f>"79050927670"</f>
        <v>79050927670</v>
      </c>
    </row>
    <row r="3967" spans="1:1" ht="13" x14ac:dyDescent="0.15">
      <c r="A3967" s="1" t="str">
        <f>"79193044287"</f>
        <v>79193044287</v>
      </c>
    </row>
    <row r="3968" spans="1:1" ht="13" x14ac:dyDescent="0.15">
      <c r="A3968" s="1" t="str">
        <f>"79039291005"</f>
        <v>79039291005</v>
      </c>
    </row>
    <row r="3969" spans="1:1" ht="13" x14ac:dyDescent="0.15">
      <c r="A3969" s="1" t="str">
        <f>"79220558190"</f>
        <v>79220558190</v>
      </c>
    </row>
    <row r="3970" spans="1:1" ht="13" x14ac:dyDescent="0.15">
      <c r="A3970" s="1" t="str">
        <f>"79659101994"</f>
        <v>79659101994</v>
      </c>
    </row>
    <row r="3971" spans="1:1" ht="13" x14ac:dyDescent="0.15">
      <c r="A3971" s="1" t="str">
        <f>"79050988622"</f>
        <v>79050988622</v>
      </c>
    </row>
    <row r="3972" spans="1:1" ht="13" x14ac:dyDescent="0.15">
      <c r="A3972" s="1" t="str">
        <f>"79094473353"</f>
        <v>79094473353</v>
      </c>
    </row>
    <row r="3973" spans="1:1" ht="13" x14ac:dyDescent="0.15">
      <c r="A3973" s="1" t="str">
        <f>"79821747549"</f>
        <v>79821747549</v>
      </c>
    </row>
    <row r="3974" spans="1:1" ht="13" x14ac:dyDescent="0.15">
      <c r="A3974" s="1" t="str">
        <f>"79851288029"</f>
        <v>79851288029</v>
      </c>
    </row>
    <row r="3975" spans="1:1" ht="13" x14ac:dyDescent="0.15">
      <c r="A3975" s="1" t="str">
        <f>"79050900035"</f>
        <v>79050900035</v>
      </c>
    </row>
    <row r="3976" spans="1:1" ht="13" x14ac:dyDescent="0.15">
      <c r="A3976" s="1" t="str">
        <f>"79029486404"</f>
        <v>79029486404</v>
      </c>
    </row>
    <row r="3977" spans="1:1" ht="13" x14ac:dyDescent="0.15">
      <c r="A3977" s="1" t="str">
        <f>"79625507096"</f>
        <v>79625507096</v>
      </c>
    </row>
    <row r="3978" spans="1:1" ht="13" x14ac:dyDescent="0.15">
      <c r="A3978" s="1" t="str">
        <f>"79218736793"</f>
        <v>79218736793</v>
      </c>
    </row>
    <row r="3979" spans="1:1" ht="13" x14ac:dyDescent="0.15">
      <c r="A3979" s="1" t="str">
        <f>"79951241278"</f>
        <v>79951241278</v>
      </c>
    </row>
    <row r="3980" spans="1:1" ht="13" x14ac:dyDescent="0.15">
      <c r="A3980" s="1" t="str">
        <f>"79048995744"</f>
        <v>79048995744</v>
      </c>
    </row>
    <row r="3981" spans="1:1" ht="13" x14ac:dyDescent="0.15">
      <c r="A3981" s="1" t="str">
        <f>"79881467088"</f>
        <v>79881467088</v>
      </c>
    </row>
    <row r="3982" spans="1:1" ht="13" x14ac:dyDescent="0.15">
      <c r="A3982" s="1" t="str">
        <f>"79388740049"</f>
        <v>79388740049</v>
      </c>
    </row>
    <row r="3983" spans="1:1" ht="13" x14ac:dyDescent="0.15">
      <c r="A3983" s="1" t="str">
        <f>"79024684445"</f>
        <v>79024684445</v>
      </c>
    </row>
    <row r="3984" spans="1:1" ht="13" x14ac:dyDescent="0.15">
      <c r="A3984" s="1" t="str">
        <f>"79148904329"</f>
        <v>79148904329</v>
      </c>
    </row>
    <row r="3985" spans="1:1" ht="13" x14ac:dyDescent="0.15">
      <c r="A3985" s="1" t="str">
        <f>"79069219594"</f>
        <v>79069219594</v>
      </c>
    </row>
    <row r="3986" spans="1:1" ht="13" x14ac:dyDescent="0.15">
      <c r="A3986" s="1" t="str">
        <f>"79831000962"</f>
        <v>79831000962</v>
      </c>
    </row>
    <row r="3987" spans="1:1" ht="13" x14ac:dyDescent="0.15">
      <c r="A3987" s="1" t="str">
        <f>"79134964444"</f>
        <v>79134964444</v>
      </c>
    </row>
    <row r="3988" spans="1:1" ht="13" x14ac:dyDescent="0.15">
      <c r="A3988" s="1" t="str">
        <f>"79025528139"</f>
        <v>79025528139</v>
      </c>
    </row>
    <row r="3989" spans="1:1" ht="13" x14ac:dyDescent="0.15">
      <c r="A3989" s="1" t="str">
        <f>"79232077193"</f>
        <v>79232077193</v>
      </c>
    </row>
    <row r="3990" spans="1:1" ht="13" x14ac:dyDescent="0.15">
      <c r="A3990" s="1" t="str">
        <f>"79135317266"</f>
        <v>79135317266</v>
      </c>
    </row>
    <row r="3991" spans="1:1" ht="13" x14ac:dyDescent="0.15">
      <c r="A3991" s="1" t="str">
        <f>"79050927289"</f>
        <v>79050927289</v>
      </c>
    </row>
    <row r="3992" spans="1:1" ht="13" x14ac:dyDescent="0.15">
      <c r="A3992" s="1" t="str">
        <f>"79029448787"</f>
        <v>79029448787</v>
      </c>
    </row>
    <row r="3993" spans="1:1" ht="13" x14ac:dyDescent="0.15">
      <c r="A3993" s="1" t="str">
        <f>"79039897259"</f>
        <v>79039897259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Mango-Office_400268308_28_12_20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2022-12-28T14:23:01Z</dcterms:modified>
</cp:coreProperties>
</file>