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acg\Desktop\Ryerson\Big Data and Predictive Analytics\CKME136 - Capstone\Capstone\"/>
    </mc:Choice>
  </mc:AlternateContent>
  <xr:revisionPtr revIDLastSave="0" documentId="13_ncr:1_{2DC25506-1FC1-4B8D-B250-5154A59F72FC}" xr6:coauthVersionLast="41" xr6:coauthVersionMax="41" xr10:uidLastSave="{00000000-0000-0000-0000-000000000000}"/>
  <bookViews>
    <workbookView xWindow="-108" yWindow="-108" windowWidth="23256" windowHeight="12576" xr2:uid="{064E03DA-6E5F-42C6-BA94-C212429E6884}"/>
  </bookViews>
  <sheets>
    <sheet name="Results" sheetId="2" r:id="rId1"/>
    <sheet name="k = 2" sheetId="3" r:id="rId2"/>
    <sheet name="k = 3" sheetId="1" r:id="rId3"/>
    <sheet name="k = 4" sheetId="4" r:id="rId4"/>
    <sheet name="k = 5" sheetId="5" r:id="rId5"/>
    <sheet name="k = 6" sheetId="6" r:id="rId6"/>
    <sheet name="k = 7" sheetId="7" r:id="rId7"/>
    <sheet name="k = 8" sheetId="8" r:id="rId8"/>
    <sheet name="k = 9" sheetId="9" r:id="rId9"/>
    <sheet name="k = 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3" l="1"/>
  <c r="C22" i="3"/>
  <c r="C13" i="9"/>
  <c r="J2" i="2"/>
  <c r="I2" i="2"/>
  <c r="H2" i="2"/>
  <c r="G2" i="2"/>
  <c r="F2" i="2"/>
  <c r="E2" i="2"/>
  <c r="D2" i="2"/>
  <c r="C2" i="2"/>
  <c r="B2" i="2"/>
  <c r="D9" i="3"/>
  <c r="C9" i="3"/>
  <c r="D8" i="3"/>
  <c r="C8" i="3"/>
  <c r="D9" i="10" l="1"/>
  <c r="C9" i="10"/>
  <c r="D8" i="10"/>
  <c r="C8" i="10"/>
  <c r="D4" i="10"/>
  <c r="C4" i="10"/>
  <c r="E3" i="10"/>
  <c r="E2" i="10"/>
  <c r="D9" i="9"/>
  <c r="C9" i="9"/>
  <c r="D8" i="9"/>
  <c r="C8" i="9"/>
  <c r="D4" i="9"/>
  <c r="C4" i="9"/>
  <c r="E3" i="9"/>
  <c r="E2" i="9"/>
  <c r="E9" i="9" l="1"/>
  <c r="C26" i="9" s="1"/>
  <c r="I17" i="2" s="1"/>
  <c r="E4" i="10"/>
  <c r="E9" i="10"/>
  <c r="C26" i="10" s="1"/>
  <c r="J17" i="2" s="1"/>
  <c r="C10" i="10"/>
  <c r="C13" i="10" s="1"/>
  <c r="J4" i="2" s="1"/>
  <c r="D10" i="10"/>
  <c r="C16" i="10" s="1"/>
  <c r="J7" i="2" s="1"/>
  <c r="E8" i="10"/>
  <c r="C19" i="10" s="1"/>
  <c r="J10" i="2" s="1"/>
  <c r="E4" i="9"/>
  <c r="C10" i="9"/>
  <c r="C14" i="9" s="1"/>
  <c r="I5" i="2" s="1"/>
  <c r="E8" i="9"/>
  <c r="C25" i="9" s="1"/>
  <c r="I16" i="2" s="1"/>
  <c r="D10" i="9"/>
  <c r="C16" i="9" s="1"/>
  <c r="I7" i="2" s="1"/>
  <c r="D9" i="8"/>
  <c r="C9" i="8"/>
  <c r="D8" i="8"/>
  <c r="C8" i="8"/>
  <c r="D4" i="8"/>
  <c r="C4" i="8"/>
  <c r="E3" i="8"/>
  <c r="E2" i="8"/>
  <c r="D8" i="7"/>
  <c r="C9" i="7"/>
  <c r="D8" i="6"/>
  <c r="C9" i="6"/>
  <c r="E9" i="6" s="1"/>
  <c r="D8" i="5"/>
  <c r="C9" i="5"/>
  <c r="D8" i="4"/>
  <c r="C9" i="4"/>
  <c r="D8" i="1"/>
  <c r="C9" i="1"/>
  <c r="D9" i="7"/>
  <c r="C8" i="7"/>
  <c r="D4" i="7"/>
  <c r="C4" i="7"/>
  <c r="E3" i="7"/>
  <c r="E2" i="7"/>
  <c r="D9" i="6"/>
  <c r="C8" i="6"/>
  <c r="D4" i="6"/>
  <c r="C4" i="6"/>
  <c r="E3" i="6"/>
  <c r="E2" i="6"/>
  <c r="D9" i="5"/>
  <c r="C8" i="5"/>
  <c r="D4" i="5"/>
  <c r="C4" i="5"/>
  <c r="E3" i="5"/>
  <c r="E2" i="5"/>
  <c r="D9" i="4"/>
  <c r="C8" i="4"/>
  <c r="D4" i="4"/>
  <c r="C4" i="4"/>
  <c r="E3" i="4"/>
  <c r="E2" i="4"/>
  <c r="E9" i="3"/>
  <c r="C10" i="3"/>
  <c r="C13" i="3" s="1"/>
  <c r="D4" i="3"/>
  <c r="C4" i="3"/>
  <c r="E3" i="3"/>
  <c r="E2" i="3"/>
  <c r="E9" i="7" l="1"/>
  <c r="C20" i="7" s="1"/>
  <c r="G11" i="2" s="1"/>
  <c r="E9" i="5"/>
  <c r="C26" i="5" s="1"/>
  <c r="E17" i="2" s="1"/>
  <c r="C14" i="3"/>
  <c r="B5" i="2" s="1"/>
  <c r="C26" i="3"/>
  <c r="C20" i="3"/>
  <c r="B11" i="2" s="1"/>
  <c r="E9" i="4"/>
  <c r="C20" i="4" s="1"/>
  <c r="D11" i="2" s="1"/>
  <c r="C10" i="4"/>
  <c r="E8" i="4"/>
  <c r="C10" i="7"/>
  <c r="C13" i="7" s="1"/>
  <c r="G4" i="2" s="1"/>
  <c r="C20" i="9"/>
  <c r="I11" i="2" s="1"/>
  <c r="C30" i="10"/>
  <c r="J21" i="2" s="1"/>
  <c r="C20" i="10"/>
  <c r="J11" i="2" s="1"/>
  <c r="C22" i="10"/>
  <c r="J13" i="2" s="1"/>
  <c r="E10" i="10"/>
  <c r="C28" i="10" s="1"/>
  <c r="J19" i="2" s="1"/>
  <c r="C25" i="10"/>
  <c r="J16" i="2" s="1"/>
  <c r="C14" i="10"/>
  <c r="J5" i="2" s="1"/>
  <c r="C17" i="10"/>
  <c r="J8" i="2" s="1"/>
  <c r="I4" i="2"/>
  <c r="C17" i="9"/>
  <c r="C19" i="9"/>
  <c r="E10" i="9"/>
  <c r="C28" i="9" s="1"/>
  <c r="I19" i="2" s="1"/>
  <c r="E4" i="8"/>
  <c r="E9" i="8"/>
  <c r="C20" i="8" s="1"/>
  <c r="H11" i="2" s="1"/>
  <c r="D10" i="8"/>
  <c r="C17" i="8" s="1"/>
  <c r="H8" i="2" s="1"/>
  <c r="C10" i="8"/>
  <c r="C13" i="8" s="1"/>
  <c r="H4" i="2" s="1"/>
  <c r="E8" i="8"/>
  <c r="C25" i="8" s="1"/>
  <c r="H16" i="2" s="1"/>
  <c r="B4" i="2"/>
  <c r="E4" i="7"/>
  <c r="D10" i="7"/>
  <c r="E8" i="7"/>
  <c r="C19" i="7" s="1"/>
  <c r="G10" i="2" s="1"/>
  <c r="C26" i="7"/>
  <c r="G17" i="2" s="1"/>
  <c r="C10" i="6"/>
  <c r="C14" i="6" s="1"/>
  <c r="F5" i="2" s="1"/>
  <c r="E4" i="6"/>
  <c r="D10" i="6"/>
  <c r="C16" i="6" s="1"/>
  <c r="F7" i="2" s="1"/>
  <c r="C26" i="6"/>
  <c r="F17" i="2" s="1"/>
  <c r="C20" i="6"/>
  <c r="F11" i="2" s="1"/>
  <c r="E8" i="6"/>
  <c r="C25" i="6" s="1"/>
  <c r="F16" i="2" s="1"/>
  <c r="E4" i="5"/>
  <c r="D10" i="5"/>
  <c r="C16" i="5" s="1"/>
  <c r="E7" i="2" s="1"/>
  <c r="C10" i="5"/>
  <c r="C13" i="5" s="1"/>
  <c r="E4" i="2" s="1"/>
  <c r="C20" i="5"/>
  <c r="E11" i="2" s="1"/>
  <c r="E8" i="5"/>
  <c r="C19" i="5" s="1"/>
  <c r="E10" i="2" s="1"/>
  <c r="E4" i="4"/>
  <c r="D10" i="4"/>
  <c r="C13" i="4"/>
  <c r="C19" i="4"/>
  <c r="D10" i="2" s="1"/>
  <c r="C14" i="4"/>
  <c r="E4" i="3"/>
  <c r="D10" i="3"/>
  <c r="B17" i="2"/>
  <c r="E8" i="3"/>
  <c r="D9" i="1"/>
  <c r="C8" i="1"/>
  <c r="D4" i="1"/>
  <c r="C4" i="1"/>
  <c r="E3" i="1"/>
  <c r="E2" i="1"/>
  <c r="C14" i="7" l="1"/>
  <c r="G5" i="2" s="1"/>
  <c r="C13" i="6"/>
  <c r="F4" i="2" s="1"/>
  <c r="E10" i="4"/>
  <c r="C28" i="4" s="1"/>
  <c r="D19" i="2" s="1"/>
  <c r="C17" i="3"/>
  <c r="C19" i="3"/>
  <c r="C30" i="3" s="1"/>
  <c r="B21" i="2" s="1"/>
  <c r="C25" i="3"/>
  <c r="B16" i="2" s="1"/>
  <c r="C23" i="3"/>
  <c r="E8" i="1"/>
  <c r="C19" i="1" s="1"/>
  <c r="C10" i="2" s="1"/>
  <c r="E10" i="7"/>
  <c r="C28" i="7" s="1"/>
  <c r="G19" i="2" s="1"/>
  <c r="C23" i="10"/>
  <c r="J14" i="2" s="1"/>
  <c r="C29" i="10"/>
  <c r="J20" i="2" s="1"/>
  <c r="C22" i="9"/>
  <c r="I13" i="2" s="1"/>
  <c r="C30" i="9"/>
  <c r="I21" i="2" s="1"/>
  <c r="I10" i="2"/>
  <c r="C23" i="9"/>
  <c r="I14" i="2" s="1"/>
  <c r="I8" i="2"/>
  <c r="C16" i="8"/>
  <c r="C26" i="8"/>
  <c r="H17" i="2" s="1"/>
  <c r="C14" i="8"/>
  <c r="E10" i="8"/>
  <c r="C28" i="8" s="1"/>
  <c r="H19" i="2" s="1"/>
  <c r="C19" i="8"/>
  <c r="D4" i="2"/>
  <c r="D5" i="2"/>
  <c r="C17" i="7"/>
  <c r="C16" i="7"/>
  <c r="C30" i="7"/>
  <c r="G21" i="2" s="1"/>
  <c r="C25" i="7"/>
  <c r="G16" i="2" s="1"/>
  <c r="C19" i="6"/>
  <c r="F10" i="2" s="1"/>
  <c r="C17" i="6"/>
  <c r="E10" i="6"/>
  <c r="C28" i="6" s="1"/>
  <c r="F19" i="2" s="1"/>
  <c r="C30" i="5"/>
  <c r="E21" i="2" s="1"/>
  <c r="C22" i="5"/>
  <c r="E13" i="2" s="1"/>
  <c r="C17" i="5"/>
  <c r="E8" i="2" s="1"/>
  <c r="C25" i="5"/>
  <c r="E16" i="2" s="1"/>
  <c r="C14" i="5"/>
  <c r="E10" i="5"/>
  <c r="C28" i="5" s="1"/>
  <c r="E19" i="2" s="1"/>
  <c r="C30" i="4"/>
  <c r="D21" i="2" s="1"/>
  <c r="C26" i="4"/>
  <c r="D17" i="2" s="1"/>
  <c r="C16" i="4"/>
  <c r="D7" i="2" s="1"/>
  <c r="C17" i="4"/>
  <c r="D8" i="2" s="1"/>
  <c r="C25" i="4"/>
  <c r="D16" i="2" s="1"/>
  <c r="E10" i="3"/>
  <c r="D10" i="1"/>
  <c r="C16" i="1" s="1"/>
  <c r="C7" i="2" s="1"/>
  <c r="C10" i="1"/>
  <c r="C14" i="1" s="1"/>
  <c r="C5" i="2" s="1"/>
  <c r="E9" i="1"/>
  <c r="C20" i="1" s="1"/>
  <c r="C11" i="2" s="1"/>
  <c r="E4" i="1"/>
  <c r="C22" i="6" l="1"/>
  <c r="F13" i="2" s="1"/>
  <c r="C29" i="3"/>
  <c r="B20" i="2" s="1"/>
  <c r="B7" i="2"/>
  <c r="B13" i="2"/>
  <c r="C28" i="3"/>
  <c r="B19" i="2" s="1"/>
  <c r="B10" i="2"/>
  <c r="C25" i="1"/>
  <c r="C16" i="2" s="1"/>
  <c r="C13" i="1"/>
  <c r="C23" i="7"/>
  <c r="G14" i="2" s="1"/>
  <c r="G8" i="2"/>
  <c r="C22" i="7"/>
  <c r="G7" i="2"/>
  <c r="C29" i="9"/>
  <c r="I20" i="2" s="1"/>
  <c r="C23" i="8"/>
  <c r="H14" i="2" s="1"/>
  <c r="H5" i="2"/>
  <c r="C30" i="8"/>
  <c r="H21" i="2" s="1"/>
  <c r="H10" i="2"/>
  <c r="C22" i="8"/>
  <c r="H13" i="2" s="1"/>
  <c r="H7" i="2"/>
  <c r="C30" i="6"/>
  <c r="F21" i="2" s="1"/>
  <c r="C23" i="6"/>
  <c r="F14" i="2" s="1"/>
  <c r="F8" i="2"/>
  <c r="C23" i="5"/>
  <c r="E14" i="2" s="1"/>
  <c r="E5" i="2"/>
  <c r="C23" i="4"/>
  <c r="D14" i="2" s="1"/>
  <c r="C22" i="4"/>
  <c r="D13" i="2" s="1"/>
  <c r="B14" i="2"/>
  <c r="B8" i="2"/>
  <c r="C17" i="1"/>
  <c r="C8" i="2" s="1"/>
  <c r="E10" i="1"/>
  <c r="C28" i="1" s="1"/>
  <c r="C19" i="2" s="1"/>
  <c r="C26" i="1"/>
  <c r="C17" i="2" s="1"/>
  <c r="C29" i="6" l="1"/>
  <c r="F20" i="2" s="1"/>
  <c r="C29" i="7"/>
  <c r="G20" i="2" s="1"/>
  <c r="G13" i="2"/>
  <c r="C29" i="8"/>
  <c r="H20" i="2" s="1"/>
  <c r="C29" i="5"/>
  <c r="E20" i="2" s="1"/>
  <c r="C29" i="4"/>
  <c r="D20" i="2" s="1"/>
  <c r="C23" i="1"/>
  <c r="C14" i="2" s="1"/>
  <c r="C30" i="1"/>
  <c r="C21" i="2" s="1"/>
  <c r="C4" i="2"/>
  <c r="C22" i="1"/>
  <c r="C13" i="2" s="1"/>
  <c r="C29" i="1" l="1"/>
  <c r="C20" i="2" s="1"/>
</calcChain>
</file>

<file path=xl/sharedStrings.xml><?xml version="1.0" encoding="utf-8"?>
<sst xmlns="http://schemas.openxmlformats.org/spreadsheetml/2006/main" count="158" uniqueCount="25">
  <si>
    <t>testnorm_target</t>
  </si>
  <si>
    <t>trainknn</t>
  </si>
  <si>
    <t>Precision (PPV)</t>
  </si>
  <si>
    <t>Positive Likelihood (LR+)</t>
  </si>
  <si>
    <t>Negative Likelihood (LR-)</t>
  </si>
  <si>
    <t>True Positive (Recall) (TPR)</t>
  </si>
  <si>
    <t>False Negative (Miss) (FNR)</t>
  </si>
  <si>
    <t>False Positive (FPR)</t>
  </si>
  <si>
    <t>True Negative (TNR)</t>
  </si>
  <si>
    <t>False Omission Rate (FOR)</t>
  </si>
  <si>
    <t>False Discovery (FDR)</t>
  </si>
  <si>
    <t>Negative Predictive (NPV)</t>
  </si>
  <si>
    <t>Accuracy (ACC)</t>
  </si>
  <si>
    <t>Diagnostic Odds (DOR)</t>
  </si>
  <si>
    <t>F1 Score</t>
  </si>
  <si>
    <t>Correctly Identified Positive</t>
  </si>
  <si>
    <t>k = 2</t>
  </si>
  <si>
    <t>k = 3</t>
  </si>
  <si>
    <t>k = 4</t>
  </si>
  <si>
    <t>k = 5</t>
  </si>
  <si>
    <t>k = 6</t>
  </si>
  <si>
    <t>k = 7</t>
  </si>
  <si>
    <t>k = 8</t>
  </si>
  <si>
    <t>k = 9</t>
  </si>
  <si>
    <t>k =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</si>
</sst>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0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B6D2B-0383-4CAC-905C-A39C0498AC41}">
  <dimension ref="A1:J21"/>
  <sheetViews>
    <sheetView tabSelected="1" workbookViewId="0"/>
  </sheetViews>
  <sheetFormatPr defaultRowHeight="14.4" x14ac:dyDescent="0.3"/>
  <cols>
    <col min="1" max="1" width="23.21875" bestFit="1" customWidth="1"/>
    <col min="2" max="2" width="12.33203125" customWidth="1"/>
    <col min="3" max="3" width="13.109375" bestFit="1" customWidth="1"/>
    <col min="4" max="4" width="17" bestFit="1" customWidth="1"/>
    <col min="5" max="5" width="14.109375" bestFit="1" customWidth="1"/>
    <col min="6" max="7" width="12" bestFit="1" customWidth="1"/>
    <col min="9" max="9" width="14.109375" bestFit="1" customWidth="1"/>
    <col min="10" max="10" width="12.5546875" bestFit="1" customWidth="1"/>
  </cols>
  <sheetData>
    <row r="1" spans="1:10" x14ac:dyDescent="0.3"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</row>
    <row r="2" spans="1:10" x14ac:dyDescent="0.3">
      <c r="A2" t="s">
        <v>15</v>
      </c>
      <c r="B2">
        <f>'k = 2'!D3</f>
        <v>55</v>
      </c>
      <c r="C2">
        <f>'k = 3'!D3</f>
        <v>157</v>
      </c>
      <c r="D2">
        <f>'k = 4'!D3</f>
        <v>7</v>
      </c>
      <c r="E2">
        <f>'k = 5'!D3</f>
        <v>26</v>
      </c>
      <c r="F2">
        <f>'k = 6'!D3</f>
        <v>1</v>
      </c>
      <c r="G2">
        <f>'k = 7'!D3</f>
        <v>5</v>
      </c>
      <c r="H2">
        <f>'k = 8'!D3</f>
        <v>0</v>
      </c>
      <c r="I2">
        <f>'k = 9'!D3</f>
        <v>1</v>
      </c>
      <c r="J2">
        <f>'k = 10'!D3</f>
        <v>0</v>
      </c>
    </row>
    <row r="4" spans="1:10" x14ac:dyDescent="0.3">
      <c r="A4" t="s">
        <v>5</v>
      </c>
      <c r="B4">
        <f>'k = 2'!C13</f>
        <v>2.73659070554284E-3</v>
      </c>
      <c r="C4">
        <f>'k = 3'!C13</f>
        <v>7.8117225594586523E-3</v>
      </c>
      <c r="D4">
        <f>'k = 4'!C13</f>
        <v>3.4829336252363417E-4</v>
      </c>
      <c r="E4">
        <f>'k = 5'!C13</f>
        <v>1.29366106080207E-3</v>
      </c>
      <c r="F4">
        <f>'k = 6'!C13</f>
        <v>4.9756194646233453E-5</v>
      </c>
      <c r="G4">
        <f>'k = 7'!C13</f>
        <v>2.487809732311673E-4</v>
      </c>
      <c r="H4">
        <f>'k = 8'!C13</f>
        <v>0</v>
      </c>
      <c r="I4">
        <f>'k = 9'!C13</f>
        <v>4.9756194646233453E-5</v>
      </c>
      <c r="J4">
        <f>'k = 10'!C13</f>
        <v>0</v>
      </c>
    </row>
    <row r="5" spans="1:10" x14ac:dyDescent="0.3">
      <c r="A5" t="s">
        <v>6</v>
      </c>
      <c r="B5">
        <f>'k = 2'!C14</f>
        <v>0.99726340929445711</v>
      </c>
      <c r="C5">
        <f>'k = 3'!C14</f>
        <v>0.99218827744054139</v>
      </c>
      <c r="D5">
        <f>'k = 4'!C14</f>
        <v>0.99965170663747638</v>
      </c>
      <c r="E5">
        <f>'k = 5'!C14</f>
        <v>0.99870633893919791</v>
      </c>
      <c r="F5">
        <f>'k = 6'!C14</f>
        <v>0.9999502438053538</v>
      </c>
      <c r="G5">
        <f>'k = 7'!C14</f>
        <v>0.99975121902676878</v>
      </c>
      <c r="H5">
        <f>'k = 8'!C14</f>
        <v>1</v>
      </c>
      <c r="I5">
        <f>'k = 9'!C14</f>
        <v>0.9999502438053538</v>
      </c>
      <c r="J5">
        <f>'k = 10'!C14</f>
        <v>1</v>
      </c>
    </row>
    <row r="7" spans="1:10" x14ac:dyDescent="0.3">
      <c r="A7" t="s">
        <v>7</v>
      </c>
      <c r="B7">
        <f>'k = 2'!C16</f>
        <v>2.3007088670563363E-3</v>
      </c>
      <c r="C7">
        <f>'k = 3'!C16</f>
        <v>6.9482273682338162E-3</v>
      </c>
      <c r="D7">
        <f>'k = 4'!C16</f>
        <v>5.0583095240742178E-4</v>
      </c>
      <c r="E7">
        <f>'k = 5'!C16</f>
        <v>1.2562395081766741E-3</v>
      </c>
      <c r="F7">
        <f>'k = 6'!C16</f>
        <v>1.1117163789174105E-4</v>
      </c>
      <c r="G7">
        <f>'k = 7'!C16</f>
        <v>2.5569476715100445E-4</v>
      </c>
      <c r="H7">
        <f>'k = 8'!C16</f>
        <v>1.667574568376116E-5</v>
      </c>
      <c r="I7">
        <f>'k = 9'!C16</f>
        <v>5.0027237051283477E-5</v>
      </c>
      <c r="J7">
        <f>'k = 10'!C16</f>
        <v>0</v>
      </c>
    </row>
    <row r="8" spans="1:10" x14ac:dyDescent="0.3">
      <c r="A8" t="s">
        <v>8</v>
      </c>
      <c r="B8">
        <f>'k = 2'!C17</f>
        <v>0.99769929113294364</v>
      </c>
      <c r="C8">
        <f>'k = 3'!C17</f>
        <v>0.99305177263176614</v>
      </c>
      <c r="D8">
        <f>'k = 4'!C17</f>
        <v>0.99949416904759258</v>
      </c>
      <c r="E8">
        <f>'k = 5'!C17</f>
        <v>0.99874376049182334</v>
      </c>
      <c r="F8">
        <f>'k = 6'!C17</f>
        <v>0.99988882836210824</v>
      </c>
      <c r="G8">
        <f>'k = 7'!C17</f>
        <v>0.99974430523284896</v>
      </c>
      <c r="H8">
        <f>'k = 8'!C17</f>
        <v>0.99998332425431624</v>
      </c>
      <c r="I8">
        <f>'k = 9'!C17</f>
        <v>0.99994997276294872</v>
      </c>
      <c r="J8">
        <f>'k = 10'!C17</f>
        <v>1</v>
      </c>
    </row>
    <row r="10" spans="1:10" x14ac:dyDescent="0.3">
      <c r="A10" t="s">
        <v>2</v>
      </c>
      <c r="B10">
        <f>'k = 2'!C19</f>
        <v>0.11904761904761904</v>
      </c>
      <c r="C10">
        <f>'k = 3'!C19</f>
        <v>0.11158493248045487</v>
      </c>
      <c r="D10">
        <f>'k = 4'!C19</f>
        <v>7.1428571428571425E-2</v>
      </c>
      <c r="E10">
        <f>'k = 5'!C19</f>
        <v>0.10317460317460317</v>
      </c>
      <c r="F10">
        <f>'k = 6'!C19</f>
        <v>4.7619047619047616E-2</v>
      </c>
      <c r="G10">
        <f>'k = 7'!C19</f>
        <v>9.8039215686274508E-2</v>
      </c>
      <c r="H10">
        <f>'k = 8'!C19</f>
        <v>0</v>
      </c>
      <c r="I10">
        <f>'k = 9'!C19</f>
        <v>0.1</v>
      </c>
      <c r="J10" t="e">
        <f>'k = 10'!C19</f>
        <v>#DIV/0!</v>
      </c>
    </row>
    <row r="11" spans="1:10" x14ac:dyDescent="0.3">
      <c r="A11" t="s">
        <v>9</v>
      </c>
      <c r="B11">
        <f>'k = 2'!C20</f>
        <v>0.10198027862296349</v>
      </c>
      <c r="C11">
        <f>'k = 3'!C20</f>
        <v>0.10041139415790083</v>
      </c>
      <c r="D11">
        <f>'k = 4'!C20</f>
        <v>0.10050424708106973</v>
      </c>
      <c r="E11">
        <f>'k = 5'!C20</f>
        <v>0.100486613132547</v>
      </c>
      <c r="F11">
        <f>'k = 6'!C20</f>
        <v>0.10049555203296347</v>
      </c>
      <c r="G11">
        <f>'k = 7'!C20</f>
        <v>0.1004906251094029</v>
      </c>
      <c r="H11">
        <f>'k = 8'!C20</f>
        <v>0.10049150737261059</v>
      </c>
      <c r="I11">
        <f>'k = 9'!C20</f>
        <v>0.10049002450122506</v>
      </c>
      <c r="J11">
        <f>'k = 10'!C20</f>
        <v>0.10049</v>
      </c>
    </row>
    <row r="13" spans="1:10" x14ac:dyDescent="0.3">
      <c r="A13" t="s">
        <v>3</v>
      </c>
      <c r="B13">
        <f>'k = 2'!C22</f>
        <v>1.1894554520686473</v>
      </c>
      <c r="C13">
        <f>'k = 3'!C22</f>
        <v>1.1242756095133843</v>
      </c>
      <c r="D13">
        <f>'k = 4'!C22</f>
        <v>0.68855684071128398</v>
      </c>
      <c r="E13">
        <f>'k = 5'!C22</f>
        <v>1.0297885493823626</v>
      </c>
      <c r="F13">
        <f>'k = 6'!C22</f>
        <v>0.44756194646233455</v>
      </c>
      <c r="G13">
        <f>'k = 7'!C22</f>
        <v>0.97296075317898822</v>
      </c>
      <c r="H13">
        <f>'k = 8'!C22</f>
        <v>0</v>
      </c>
      <c r="I13">
        <f>'k = 9'!C22</f>
        <v>0.99458210324963225</v>
      </c>
      <c r="J13" t="e">
        <f>'k = 10'!C22</f>
        <v>#DIV/0!</v>
      </c>
    </row>
    <row r="14" spans="1:10" x14ac:dyDescent="0.3">
      <c r="A14" t="s">
        <v>4</v>
      </c>
      <c r="B14">
        <f>'k = 2'!C23</f>
        <v>0.99956311301174572</v>
      </c>
      <c r="C14">
        <f>'k = 3'!C23</f>
        <v>0.99913046306846987</v>
      </c>
      <c r="D14">
        <f>'k = 4'!C23</f>
        <v>1.0001576173176017</v>
      </c>
      <c r="E14">
        <f>'k = 5'!C23</f>
        <v>0.9999625313778111</v>
      </c>
      <c r="F14">
        <f>'k = 6'!C23</f>
        <v>1.0000614222716602</v>
      </c>
      <c r="G14">
        <f>'k = 7'!C23</f>
        <v>1.0000069155621929</v>
      </c>
      <c r="H14">
        <f>'k = 8'!C23</f>
        <v>1.000016676023769</v>
      </c>
      <c r="I14">
        <f>'k = 9'!C23</f>
        <v>1.0000002710559652</v>
      </c>
      <c r="J14">
        <f>'k = 10'!C23</f>
        <v>1</v>
      </c>
    </row>
    <row r="16" spans="1:10" x14ac:dyDescent="0.3">
      <c r="A16" t="s">
        <v>10</v>
      </c>
      <c r="B16">
        <f>'k = 2'!C25</f>
        <v>0.88095238095238093</v>
      </c>
      <c r="C16">
        <f>'k = 3'!C25</f>
        <v>0.88841506751954513</v>
      </c>
      <c r="D16">
        <f>'k = 4'!C25</f>
        <v>0.9285714285714286</v>
      </c>
      <c r="E16">
        <f>'k = 5'!C25</f>
        <v>0.89682539682539686</v>
      </c>
      <c r="F16">
        <f>'k = 6'!C25</f>
        <v>0.95238095238095233</v>
      </c>
      <c r="G16">
        <f>'k = 7'!C25</f>
        <v>0.90196078431372551</v>
      </c>
      <c r="H16">
        <f>'k = 8'!C25</f>
        <v>1</v>
      </c>
      <c r="I16">
        <f>'k = 9'!C25</f>
        <v>0.9</v>
      </c>
      <c r="J16" t="e">
        <f>'k = 10'!C25</f>
        <v>#DIV/0!</v>
      </c>
    </row>
    <row r="17" spans="1:10" x14ac:dyDescent="0.3">
      <c r="A17" t="s">
        <v>11</v>
      </c>
      <c r="B17">
        <f>'k = 2'!C26</f>
        <v>0.89801972137703645</v>
      </c>
      <c r="C17">
        <f>'k = 3'!C26</f>
        <v>0.89958860584209921</v>
      </c>
      <c r="D17">
        <f>'k = 4'!C26</f>
        <v>0.89949575291893025</v>
      </c>
      <c r="E17">
        <f>'k = 5'!C26</f>
        <v>0.89951338686745297</v>
      </c>
      <c r="F17">
        <f>'k = 6'!C26</f>
        <v>0.89950444796703655</v>
      </c>
      <c r="G17">
        <f>'k = 7'!C26</f>
        <v>0.89950937489059712</v>
      </c>
      <c r="H17">
        <f>'k = 8'!C26</f>
        <v>0.89950849262738941</v>
      </c>
      <c r="I17">
        <f>'k = 9'!C26</f>
        <v>0.89950997549877498</v>
      </c>
      <c r="J17">
        <f>'k = 10'!C26</f>
        <v>0.89951000000000003</v>
      </c>
    </row>
    <row r="19" spans="1:10" x14ac:dyDescent="0.3">
      <c r="A19" t="s">
        <v>12</v>
      </c>
      <c r="B19">
        <f>'k = 2'!C28</f>
        <v>0.89619289340101527</v>
      </c>
      <c r="C19">
        <f>'k = 3'!C28</f>
        <v>0.89404499999999998</v>
      </c>
      <c r="D19">
        <f>'k = 4'!C28</f>
        <v>0.89908999999999994</v>
      </c>
      <c r="E19">
        <f>'k = 5'!C28</f>
        <v>0.89851000000000003</v>
      </c>
      <c r="F19">
        <f>'k = 6'!C28</f>
        <v>0.89941499999999996</v>
      </c>
      <c r="G19">
        <f>'k = 7'!C28</f>
        <v>0.89930500000000002</v>
      </c>
      <c r="H19">
        <f>'k = 8'!C28</f>
        <v>0.89949500000000004</v>
      </c>
      <c r="I19">
        <f>'k = 9'!C28</f>
        <v>0.89946999999999999</v>
      </c>
      <c r="J19">
        <f>'k = 10'!C28</f>
        <v>0.89951000000000003</v>
      </c>
    </row>
    <row r="20" spans="1:10" x14ac:dyDescent="0.3">
      <c r="A20" t="s">
        <v>13</v>
      </c>
      <c r="B20">
        <f>'k = 2'!C29</f>
        <v>1.1899753368096431</v>
      </c>
      <c r="C20">
        <f>'k = 3'!C29</f>
        <v>1.1252540594754525</v>
      </c>
      <c r="D20">
        <f>'k = 4'!C29</f>
        <v>0.68844832933230726</v>
      </c>
      <c r="E20">
        <f>'k = 5'!C29</f>
        <v>1.0298271355862259</v>
      </c>
      <c r="F20">
        <f>'k = 6'!C29</f>
        <v>0.44753445787928542</v>
      </c>
      <c r="G20">
        <f>'k = 7'!C29</f>
        <v>0.97295402465491987</v>
      </c>
      <c r="H20">
        <f>'k = 8'!C29</f>
        <v>0</v>
      </c>
      <c r="I20">
        <f>'k = 9'!C29</f>
        <v>0.99458183366229336</v>
      </c>
      <c r="J20" t="e">
        <f>'k = 10'!C29</f>
        <v>#DIV/0!</v>
      </c>
    </row>
    <row r="21" spans="1:10" x14ac:dyDescent="0.3">
      <c r="A21" t="s">
        <v>14</v>
      </c>
      <c r="B21">
        <f>'k = 2'!C30</f>
        <v>5.350194552529183E-3</v>
      </c>
      <c r="C21">
        <f>'k = 3'!C30</f>
        <v>1.4601255521971633E-2</v>
      </c>
      <c r="D21">
        <f>'k = 4'!C30</f>
        <v>6.9320657555951664E-4</v>
      </c>
      <c r="E21">
        <f>'k = 5'!C30</f>
        <v>2.5552825552825555E-3</v>
      </c>
      <c r="F21">
        <f>'k = 6'!C30</f>
        <v>9.9408519310104882E-5</v>
      </c>
      <c r="G21">
        <f>'k = 7'!C30</f>
        <v>4.9630254603206115E-4</v>
      </c>
      <c r="H21" t="e">
        <f>'k = 8'!C30</f>
        <v>#DIV/0!</v>
      </c>
      <c r="I21">
        <f>'k = 9'!C30</f>
        <v>9.9462900338173865E-5</v>
      </c>
      <c r="J21" t="e">
        <f>'k = 10'!C30</f>
        <v>#DIV/0!</v>
      </c>
    </row>
  </sheetData>
  <conditionalFormatting sqref="B7:M7">
    <cfRule type="top10" dxfId="54" priority="30" rank="1"/>
    <cfRule type="top10" dxfId="53" priority="31" bottom="1" rank="1"/>
  </conditionalFormatting>
  <conditionalFormatting sqref="B21:M21">
    <cfRule type="top10" dxfId="52" priority="34" bottom="1" rank="1"/>
    <cfRule type="top10" dxfId="51" priority="35" rank="1"/>
  </conditionalFormatting>
  <conditionalFormatting sqref="B19:M19">
    <cfRule type="top10" dxfId="50" priority="38" bottom="1" rank="1"/>
    <cfRule type="top10" dxfId="49" priority="39" rank="1"/>
  </conditionalFormatting>
  <conditionalFormatting sqref="B20:M20">
    <cfRule type="top10" dxfId="48" priority="42" bottom="1" rank="1"/>
    <cfRule type="top10" dxfId="47" priority="43" rank="1"/>
  </conditionalFormatting>
  <conditionalFormatting sqref="B17:M17">
    <cfRule type="top10" dxfId="46" priority="46" bottom="1" rank="1"/>
    <cfRule type="top10" dxfId="45" priority="47" rank="1"/>
  </conditionalFormatting>
  <conditionalFormatting sqref="B16:M16">
    <cfRule type="top10" dxfId="44" priority="50" bottom="1" rank="1"/>
    <cfRule type="top10" dxfId="43" priority="51" rank="1"/>
  </conditionalFormatting>
  <conditionalFormatting sqref="B14:M14">
    <cfRule type="top10" dxfId="42" priority="54" bottom="1" rank="1"/>
    <cfRule type="top10" dxfId="41" priority="55" rank="1"/>
  </conditionalFormatting>
  <conditionalFormatting sqref="B13:M13">
    <cfRule type="top10" dxfId="40" priority="58" bottom="1" rank="1"/>
    <cfRule type="top10" dxfId="39" priority="59" rank="1"/>
  </conditionalFormatting>
  <conditionalFormatting sqref="B11:M11">
    <cfRule type="top10" dxfId="38" priority="62" bottom="1" rank="1"/>
    <cfRule type="top10" dxfId="37" priority="63" rank="1"/>
  </conditionalFormatting>
  <conditionalFormatting sqref="B10:M10">
    <cfRule type="top10" dxfId="36" priority="66" bottom="1" rank="1"/>
    <cfRule type="top10" dxfId="35" priority="67" rank="1"/>
  </conditionalFormatting>
  <conditionalFormatting sqref="B8:M8">
    <cfRule type="top10" dxfId="34" priority="70" rank="1"/>
    <cfRule type="top10" dxfId="33" priority="71" bottom="1" rank="1"/>
  </conditionalFormatting>
  <conditionalFormatting sqref="B5:M5">
    <cfRule type="top10" dxfId="32" priority="74" bottom="1" rank="1"/>
    <cfRule type="top10" dxfId="31" priority="75" rank="1"/>
  </conditionalFormatting>
  <conditionalFormatting sqref="B4:M4">
    <cfRule type="top10" dxfId="30" priority="78" bottom="1" rank="1"/>
    <cfRule type="top10" dxfId="29" priority="79" rank="1"/>
  </conditionalFormatting>
  <conditionalFormatting sqref="B2:J2">
    <cfRule type="top10" dxfId="0" priority="2" rank="1"/>
    <cfRule type="top10" dxfId="1" priority="1" bottom="1" rank="1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5EC45-724E-49C1-A9FA-B09EF4E227AE}">
  <dimension ref="A1:E30"/>
  <sheetViews>
    <sheetView workbookViewId="0">
      <selection activeCell="C4" sqref="C4"/>
    </sheetView>
  </sheetViews>
  <sheetFormatPr defaultRowHeight="14.4" x14ac:dyDescent="0.3"/>
  <cols>
    <col min="1" max="1" width="12.6640625" customWidth="1"/>
  </cols>
  <sheetData>
    <row r="1" spans="1:5" x14ac:dyDescent="0.3">
      <c r="C1">
        <v>0</v>
      </c>
      <c r="D1">
        <v>1</v>
      </c>
    </row>
    <row r="2" spans="1:5" x14ac:dyDescent="0.3">
      <c r="B2">
        <v>0</v>
      </c>
      <c r="C2">
        <v>179902</v>
      </c>
      <c r="D2">
        <v>0</v>
      </c>
      <c r="E2">
        <f>C2+D2</f>
        <v>179902</v>
      </c>
    </row>
    <row r="3" spans="1:5" x14ac:dyDescent="0.3">
      <c r="B3">
        <v>1</v>
      </c>
      <c r="C3">
        <v>20098</v>
      </c>
      <c r="D3">
        <v>0</v>
      </c>
      <c r="E3">
        <f t="shared" ref="E3:E4" si="0">C3+D3</f>
        <v>20098</v>
      </c>
    </row>
    <row r="4" spans="1:5" x14ac:dyDescent="0.3">
      <c r="C4">
        <f>C2+C3</f>
        <v>200000</v>
      </c>
      <c r="D4">
        <f>D2+D3</f>
        <v>0</v>
      </c>
      <c r="E4">
        <f t="shared" si="0"/>
        <v>200000</v>
      </c>
    </row>
    <row r="6" spans="1:5" x14ac:dyDescent="0.3">
      <c r="C6" s="1" t="s">
        <v>0</v>
      </c>
      <c r="D6" s="1"/>
    </row>
    <row r="7" spans="1:5" x14ac:dyDescent="0.3">
      <c r="C7">
        <v>1</v>
      </c>
      <c r="D7">
        <v>0</v>
      </c>
    </row>
    <row r="8" spans="1:5" x14ac:dyDescent="0.3">
      <c r="A8" s="2" t="s">
        <v>1</v>
      </c>
      <c r="B8">
        <v>1</v>
      </c>
      <c r="C8">
        <f>D3</f>
        <v>0</v>
      </c>
      <c r="D8">
        <f>D2</f>
        <v>0</v>
      </c>
      <c r="E8">
        <f>C8+D8</f>
        <v>0</v>
      </c>
    </row>
    <row r="9" spans="1:5" x14ac:dyDescent="0.3">
      <c r="A9" s="2"/>
      <c r="B9">
        <v>0</v>
      </c>
      <c r="C9">
        <f>C3</f>
        <v>20098</v>
      </c>
      <c r="D9">
        <f>C2</f>
        <v>179902</v>
      </c>
      <c r="E9">
        <f t="shared" ref="E9:E10" si="1">C9+D9</f>
        <v>200000</v>
      </c>
    </row>
    <row r="10" spans="1:5" x14ac:dyDescent="0.3">
      <c r="C10">
        <f>C8+C9</f>
        <v>20098</v>
      </c>
      <c r="D10">
        <f>D8+D9</f>
        <v>179902</v>
      </c>
      <c r="E10">
        <f t="shared" si="1"/>
        <v>200000</v>
      </c>
    </row>
    <row r="13" spans="1:5" x14ac:dyDescent="0.3">
      <c r="A13" t="s">
        <v>5</v>
      </c>
      <c r="C13">
        <f>C8/C10</f>
        <v>0</v>
      </c>
    </row>
    <row r="14" spans="1:5" x14ac:dyDescent="0.3">
      <c r="A14" t="s">
        <v>6</v>
      </c>
      <c r="C14">
        <f>C9/C10</f>
        <v>1</v>
      </c>
    </row>
    <row r="16" spans="1:5" x14ac:dyDescent="0.3">
      <c r="A16" t="s">
        <v>7</v>
      </c>
      <c r="C16">
        <f>D8/D10</f>
        <v>0</v>
      </c>
    </row>
    <row r="17" spans="1:3" x14ac:dyDescent="0.3">
      <c r="A17" t="s">
        <v>8</v>
      </c>
      <c r="C17">
        <f>D9/D10</f>
        <v>1</v>
      </c>
    </row>
    <row r="19" spans="1:3" x14ac:dyDescent="0.3">
      <c r="A19" t="s">
        <v>2</v>
      </c>
      <c r="C19" t="e">
        <f>C8/E8</f>
        <v>#DIV/0!</v>
      </c>
    </row>
    <row r="20" spans="1:3" x14ac:dyDescent="0.3">
      <c r="A20" t="s">
        <v>9</v>
      </c>
      <c r="C20">
        <f>C9/E9</f>
        <v>0.10049</v>
      </c>
    </row>
    <row r="22" spans="1:3" x14ac:dyDescent="0.3">
      <c r="A22" t="s">
        <v>3</v>
      </c>
      <c r="C22" t="e">
        <f>C13/C16</f>
        <v>#DIV/0!</v>
      </c>
    </row>
    <row r="23" spans="1:3" x14ac:dyDescent="0.3">
      <c r="A23" t="s">
        <v>4</v>
      </c>
      <c r="C23">
        <f>C14/C17</f>
        <v>1</v>
      </c>
    </row>
    <row r="25" spans="1:3" x14ac:dyDescent="0.3">
      <c r="A25" t="s">
        <v>10</v>
      </c>
      <c r="C25" t="e">
        <f>D8/E8</f>
        <v>#DIV/0!</v>
      </c>
    </row>
    <row r="26" spans="1:3" x14ac:dyDescent="0.3">
      <c r="A26" t="s">
        <v>11</v>
      </c>
      <c r="C26">
        <f>D9/E9</f>
        <v>0.89951000000000003</v>
      </c>
    </row>
    <row r="28" spans="1:3" x14ac:dyDescent="0.3">
      <c r="A28" t="s">
        <v>12</v>
      </c>
      <c r="C28">
        <f>(C8+D9)/E10</f>
        <v>0.89951000000000003</v>
      </c>
    </row>
    <row r="29" spans="1:3" x14ac:dyDescent="0.3">
      <c r="A29" t="s">
        <v>13</v>
      </c>
      <c r="C29" t="e">
        <f>C22/C23</f>
        <v>#DIV/0!</v>
      </c>
    </row>
    <row r="30" spans="1:3" x14ac:dyDescent="0.3">
      <c r="A30" t="s">
        <v>14</v>
      </c>
      <c r="C30" t="e">
        <f>2*(C19*C13)/(C19+C13)</f>
        <v>#DIV/0!</v>
      </c>
    </row>
  </sheetData>
  <mergeCells count="2">
    <mergeCell ref="C6:D6"/>
    <mergeCell ref="A8:A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A3EBD-F97B-41BC-B3EA-2AFA30A1E6A3}">
  <dimension ref="A1:E30"/>
  <sheetViews>
    <sheetView workbookViewId="0">
      <selection activeCell="C16" sqref="C16"/>
    </sheetView>
  </sheetViews>
  <sheetFormatPr defaultRowHeight="14.4" x14ac:dyDescent="0.3"/>
  <cols>
    <col min="1" max="1" width="12.6640625" customWidth="1"/>
  </cols>
  <sheetData>
    <row r="1" spans="1:5" x14ac:dyDescent="0.3">
      <c r="C1">
        <v>0</v>
      </c>
      <c r="D1">
        <v>1</v>
      </c>
    </row>
    <row r="2" spans="1:5" x14ac:dyDescent="0.3">
      <c r="B2">
        <v>0</v>
      </c>
      <c r="C2">
        <v>176495</v>
      </c>
      <c r="D2">
        <v>407</v>
      </c>
      <c r="E2">
        <f>C2+D2</f>
        <v>176902</v>
      </c>
    </row>
    <row r="3" spans="1:5" x14ac:dyDescent="0.3">
      <c r="B3">
        <v>1</v>
      </c>
      <c r="C3">
        <v>20043</v>
      </c>
      <c r="D3">
        <v>55</v>
      </c>
      <c r="E3">
        <f t="shared" ref="E3:E4" si="0">C3+D3</f>
        <v>20098</v>
      </c>
    </row>
    <row r="4" spans="1:5" x14ac:dyDescent="0.3">
      <c r="C4">
        <f>C2+C3</f>
        <v>196538</v>
      </c>
      <c r="D4">
        <f>D2+D3</f>
        <v>462</v>
      </c>
      <c r="E4">
        <f t="shared" si="0"/>
        <v>197000</v>
      </c>
    </row>
    <row r="6" spans="1:5" x14ac:dyDescent="0.3">
      <c r="C6" s="1" t="s">
        <v>0</v>
      </c>
      <c r="D6" s="1"/>
    </row>
    <row r="7" spans="1:5" x14ac:dyDescent="0.3">
      <c r="C7">
        <v>1</v>
      </c>
      <c r="D7">
        <v>0</v>
      </c>
    </row>
    <row r="8" spans="1:5" x14ac:dyDescent="0.3">
      <c r="A8" s="2" t="s">
        <v>1</v>
      </c>
      <c r="B8">
        <v>1</v>
      </c>
      <c r="C8">
        <f>D3</f>
        <v>55</v>
      </c>
      <c r="D8">
        <f>D2</f>
        <v>407</v>
      </c>
      <c r="E8">
        <f>C8+D8</f>
        <v>462</v>
      </c>
    </row>
    <row r="9" spans="1:5" x14ac:dyDescent="0.3">
      <c r="A9" s="2"/>
      <c r="B9">
        <v>0</v>
      </c>
      <c r="C9">
        <f>C3</f>
        <v>20043</v>
      </c>
      <c r="D9">
        <f>C2</f>
        <v>176495</v>
      </c>
      <c r="E9">
        <f t="shared" ref="E9:E10" si="1">C9+D9</f>
        <v>196538</v>
      </c>
    </row>
    <row r="10" spans="1:5" x14ac:dyDescent="0.3">
      <c r="C10">
        <f>C8+C9</f>
        <v>20098</v>
      </c>
      <c r="D10">
        <f>D8+D9</f>
        <v>176902</v>
      </c>
      <c r="E10">
        <f t="shared" si="1"/>
        <v>197000</v>
      </c>
    </row>
    <row r="13" spans="1:5" x14ac:dyDescent="0.3">
      <c r="A13" t="s">
        <v>5</v>
      </c>
      <c r="C13">
        <f>C8/C10</f>
        <v>2.73659070554284E-3</v>
      </c>
    </row>
    <row r="14" spans="1:5" x14ac:dyDescent="0.3">
      <c r="A14" t="s">
        <v>6</v>
      </c>
      <c r="C14">
        <f>C9/C10</f>
        <v>0.99726340929445711</v>
      </c>
    </row>
    <row r="16" spans="1:5" x14ac:dyDescent="0.3">
      <c r="A16" t="s">
        <v>7</v>
      </c>
      <c r="C16">
        <f>D8/D10</f>
        <v>2.3007088670563363E-3</v>
      </c>
    </row>
    <row r="17" spans="1:3" x14ac:dyDescent="0.3">
      <c r="A17" t="s">
        <v>8</v>
      </c>
      <c r="C17">
        <f>D9/D10</f>
        <v>0.99769929113294364</v>
      </c>
    </row>
    <row r="19" spans="1:3" x14ac:dyDescent="0.3">
      <c r="A19" t="s">
        <v>2</v>
      </c>
      <c r="C19">
        <f>C8/E8</f>
        <v>0.11904761904761904</v>
      </c>
    </row>
    <row r="20" spans="1:3" x14ac:dyDescent="0.3">
      <c r="A20" t="s">
        <v>9</v>
      </c>
      <c r="C20">
        <f>C9/E9</f>
        <v>0.10198027862296349</v>
      </c>
    </row>
    <row r="22" spans="1:3" x14ac:dyDescent="0.3">
      <c r="A22" t="s">
        <v>3</v>
      </c>
      <c r="C22">
        <f>C13/C16</f>
        <v>1.1894554520686473</v>
      </c>
    </row>
    <row r="23" spans="1:3" x14ac:dyDescent="0.3">
      <c r="A23" t="s">
        <v>4</v>
      </c>
      <c r="C23">
        <f>C14/C17</f>
        <v>0.99956311301174572</v>
      </c>
    </row>
    <row r="25" spans="1:3" x14ac:dyDescent="0.3">
      <c r="A25" t="s">
        <v>10</v>
      </c>
      <c r="C25">
        <f>D8/E8</f>
        <v>0.88095238095238093</v>
      </c>
    </row>
    <row r="26" spans="1:3" x14ac:dyDescent="0.3">
      <c r="A26" t="s">
        <v>11</v>
      </c>
      <c r="C26">
        <f>D9/E9</f>
        <v>0.89801972137703645</v>
      </c>
    </row>
    <row r="28" spans="1:3" x14ac:dyDescent="0.3">
      <c r="A28" t="s">
        <v>12</v>
      </c>
      <c r="C28">
        <f>(C8+D9)/E10</f>
        <v>0.89619289340101527</v>
      </c>
    </row>
    <row r="29" spans="1:3" x14ac:dyDescent="0.3">
      <c r="A29" t="s">
        <v>13</v>
      </c>
      <c r="C29">
        <f>C22/C23</f>
        <v>1.1899753368096431</v>
      </c>
    </row>
    <row r="30" spans="1:3" x14ac:dyDescent="0.3">
      <c r="A30" t="s">
        <v>14</v>
      </c>
      <c r="C30">
        <f>2*(C19*C13)/(C19+C13)</f>
        <v>5.350194552529183E-3</v>
      </c>
    </row>
  </sheetData>
  <mergeCells count="2">
    <mergeCell ref="C6:D6"/>
    <mergeCell ref="A8:A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51586-E425-43CB-80AB-EB4916D98EF6}">
  <dimension ref="A1:E30"/>
  <sheetViews>
    <sheetView workbookViewId="0">
      <selection activeCell="C4" sqref="C4"/>
    </sheetView>
  </sheetViews>
  <sheetFormatPr defaultRowHeight="14.4" x14ac:dyDescent="0.3"/>
  <cols>
    <col min="1" max="1" width="12.6640625" customWidth="1"/>
  </cols>
  <sheetData>
    <row r="1" spans="1:5" x14ac:dyDescent="0.3">
      <c r="C1">
        <v>0</v>
      </c>
      <c r="D1">
        <v>1</v>
      </c>
    </row>
    <row r="2" spans="1:5" x14ac:dyDescent="0.3">
      <c r="B2">
        <v>0</v>
      </c>
      <c r="C2">
        <v>178652</v>
      </c>
      <c r="D2">
        <v>1250</v>
      </c>
      <c r="E2">
        <f>C2+D2</f>
        <v>179902</v>
      </c>
    </row>
    <row r="3" spans="1:5" x14ac:dyDescent="0.3">
      <c r="B3">
        <v>1</v>
      </c>
      <c r="C3">
        <v>19941</v>
      </c>
      <c r="D3">
        <v>157</v>
      </c>
      <c r="E3">
        <f t="shared" ref="E3:E4" si="0">C3+D3</f>
        <v>20098</v>
      </c>
    </row>
    <row r="4" spans="1:5" x14ac:dyDescent="0.3">
      <c r="C4">
        <f>C2+C3</f>
        <v>198593</v>
      </c>
      <c r="D4">
        <f>D2+D3</f>
        <v>1407</v>
      </c>
      <c r="E4">
        <f t="shared" si="0"/>
        <v>200000</v>
      </c>
    </row>
    <row r="6" spans="1:5" x14ac:dyDescent="0.3">
      <c r="C6" s="1" t="s">
        <v>0</v>
      </c>
      <c r="D6" s="1"/>
    </row>
    <row r="7" spans="1:5" x14ac:dyDescent="0.3">
      <c r="C7">
        <v>1</v>
      </c>
      <c r="D7">
        <v>0</v>
      </c>
    </row>
    <row r="8" spans="1:5" x14ac:dyDescent="0.3">
      <c r="A8" s="2" t="s">
        <v>1</v>
      </c>
      <c r="B8">
        <v>1</v>
      </c>
      <c r="C8">
        <f>D3</f>
        <v>157</v>
      </c>
      <c r="D8">
        <f>D2</f>
        <v>1250</v>
      </c>
      <c r="E8">
        <f>C8+D8</f>
        <v>1407</v>
      </c>
    </row>
    <row r="9" spans="1:5" x14ac:dyDescent="0.3">
      <c r="A9" s="2"/>
      <c r="B9">
        <v>0</v>
      </c>
      <c r="C9">
        <f>C3</f>
        <v>19941</v>
      </c>
      <c r="D9">
        <f>C2</f>
        <v>178652</v>
      </c>
      <c r="E9">
        <f t="shared" ref="E9:E10" si="1">C9+D9</f>
        <v>198593</v>
      </c>
    </row>
    <row r="10" spans="1:5" x14ac:dyDescent="0.3">
      <c r="C10">
        <f>C8+C9</f>
        <v>20098</v>
      </c>
      <c r="D10">
        <f>D8+D9</f>
        <v>179902</v>
      </c>
      <c r="E10">
        <f t="shared" si="1"/>
        <v>200000</v>
      </c>
    </row>
    <row r="13" spans="1:5" x14ac:dyDescent="0.3">
      <c r="A13" t="s">
        <v>5</v>
      </c>
      <c r="C13">
        <f>C8/C10</f>
        <v>7.8117225594586523E-3</v>
      </c>
    </row>
    <row r="14" spans="1:5" x14ac:dyDescent="0.3">
      <c r="A14" t="s">
        <v>6</v>
      </c>
      <c r="C14">
        <f>C9/C10</f>
        <v>0.99218827744054139</v>
      </c>
    </row>
    <row r="16" spans="1:5" x14ac:dyDescent="0.3">
      <c r="A16" t="s">
        <v>7</v>
      </c>
      <c r="C16">
        <f>D8/D10</f>
        <v>6.9482273682338162E-3</v>
      </c>
    </row>
    <row r="17" spans="1:3" x14ac:dyDescent="0.3">
      <c r="A17" t="s">
        <v>8</v>
      </c>
      <c r="C17">
        <f>D9/D10</f>
        <v>0.99305177263176614</v>
      </c>
    </row>
    <row r="19" spans="1:3" x14ac:dyDescent="0.3">
      <c r="A19" t="s">
        <v>2</v>
      </c>
      <c r="C19">
        <f>C8/E8</f>
        <v>0.11158493248045487</v>
      </c>
    </row>
    <row r="20" spans="1:3" x14ac:dyDescent="0.3">
      <c r="A20" t="s">
        <v>9</v>
      </c>
      <c r="C20">
        <f>C9/E9</f>
        <v>0.10041139415790083</v>
      </c>
    </row>
    <row r="22" spans="1:3" x14ac:dyDescent="0.3">
      <c r="A22" t="s">
        <v>3</v>
      </c>
      <c r="C22">
        <f>C13/C16</f>
        <v>1.1242756095133843</v>
      </c>
    </row>
    <row r="23" spans="1:3" x14ac:dyDescent="0.3">
      <c r="A23" t="s">
        <v>4</v>
      </c>
      <c r="C23">
        <f>C14/C17</f>
        <v>0.99913046306846987</v>
      </c>
    </row>
    <row r="25" spans="1:3" x14ac:dyDescent="0.3">
      <c r="A25" t="s">
        <v>10</v>
      </c>
      <c r="C25">
        <f>D8/E8</f>
        <v>0.88841506751954513</v>
      </c>
    </row>
    <row r="26" spans="1:3" x14ac:dyDescent="0.3">
      <c r="A26" t="s">
        <v>11</v>
      </c>
      <c r="C26">
        <f>D9/E9</f>
        <v>0.89958860584209921</v>
      </c>
    </row>
    <row r="28" spans="1:3" x14ac:dyDescent="0.3">
      <c r="A28" t="s">
        <v>12</v>
      </c>
      <c r="C28">
        <f>(C8+D9)/E10</f>
        <v>0.89404499999999998</v>
      </c>
    </row>
    <row r="29" spans="1:3" x14ac:dyDescent="0.3">
      <c r="A29" t="s">
        <v>13</v>
      </c>
      <c r="C29">
        <f>C22/C23</f>
        <v>1.1252540594754525</v>
      </c>
    </row>
    <row r="30" spans="1:3" x14ac:dyDescent="0.3">
      <c r="A30" t="s">
        <v>14</v>
      </c>
      <c r="C30">
        <f>2*(C19*C13)/(C19+C13)</f>
        <v>1.4601255521971633E-2</v>
      </c>
    </row>
  </sheetData>
  <mergeCells count="2">
    <mergeCell ref="C6:D6"/>
    <mergeCell ref="A8:A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1D648-4D33-4678-B9D4-A96C62CE86DE}">
  <dimension ref="A1:E30"/>
  <sheetViews>
    <sheetView workbookViewId="0">
      <selection activeCell="C4" sqref="C4"/>
    </sheetView>
  </sheetViews>
  <sheetFormatPr defaultRowHeight="14.4" x14ac:dyDescent="0.3"/>
  <cols>
    <col min="1" max="1" width="12.6640625" customWidth="1"/>
  </cols>
  <sheetData>
    <row r="1" spans="1:5" x14ac:dyDescent="0.3">
      <c r="C1">
        <v>0</v>
      </c>
      <c r="D1">
        <v>1</v>
      </c>
    </row>
    <row r="2" spans="1:5" x14ac:dyDescent="0.3">
      <c r="B2">
        <v>0</v>
      </c>
      <c r="C2">
        <v>179811</v>
      </c>
      <c r="D2">
        <v>91</v>
      </c>
      <c r="E2">
        <f>C2+D2</f>
        <v>179902</v>
      </c>
    </row>
    <row r="3" spans="1:5" x14ac:dyDescent="0.3">
      <c r="B3">
        <v>1</v>
      </c>
      <c r="C3">
        <v>20091</v>
      </c>
      <c r="D3">
        <v>7</v>
      </c>
      <c r="E3">
        <f t="shared" ref="E3:E4" si="0">C3+D3</f>
        <v>20098</v>
      </c>
    </row>
    <row r="4" spans="1:5" x14ac:dyDescent="0.3">
      <c r="C4">
        <f>C2+C3</f>
        <v>199902</v>
      </c>
      <c r="D4">
        <f>D2+D3</f>
        <v>98</v>
      </c>
      <c r="E4">
        <f t="shared" si="0"/>
        <v>200000</v>
      </c>
    </row>
    <row r="6" spans="1:5" x14ac:dyDescent="0.3">
      <c r="C6" s="1" t="s">
        <v>0</v>
      </c>
      <c r="D6" s="1"/>
    </row>
    <row r="7" spans="1:5" x14ac:dyDescent="0.3">
      <c r="C7">
        <v>1</v>
      </c>
      <c r="D7">
        <v>0</v>
      </c>
    </row>
    <row r="8" spans="1:5" x14ac:dyDescent="0.3">
      <c r="A8" s="2" t="s">
        <v>1</v>
      </c>
      <c r="B8">
        <v>1</v>
      </c>
      <c r="C8">
        <f>D3</f>
        <v>7</v>
      </c>
      <c r="D8">
        <f>D2</f>
        <v>91</v>
      </c>
      <c r="E8">
        <f>C8+D8</f>
        <v>98</v>
      </c>
    </row>
    <row r="9" spans="1:5" x14ac:dyDescent="0.3">
      <c r="A9" s="2"/>
      <c r="B9">
        <v>0</v>
      </c>
      <c r="C9">
        <f>C3</f>
        <v>20091</v>
      </c>
      <c r="D9">
        <f>C2</f>
        <v>179811</v>
      </c>
      <c r="E9">
        <f>C9+D9</f>
        <v>199902</v>
      </c>
    </row>
    <row r="10" spans="1:5" x14ac:dyDescent="0.3">
      <c r="C10">
        <f>C8+C9</f>
        <v>20098</v>
      </c>
      <c r="D10">
        <f>D8+D9</f>
        <v>179902</v>
      </c>
      <c r="E10">
        <f>C10+D10</f>
        <v>200000</v>
      </c>
    </row>
    <row r="13" spans="1:5" x14ac:dyDescent="0.3">
      <c r="A13" t="s">
        <v>5</v>
      </c>
      <c r="C13">
        <f>C8/C10</f>
        <v>3.4829336252363417E-4</v>
      </c>
    </row>
    <row r="14" spans="1:5" x14ac:dyDescent="0.3">
      <c r="A14" t="s">
        <v>6</v>
      </c>
      <c r="C14">
        <f>C9/C10</f>
        <v>0.99965170663747638</v>
      </c>
    </row>
    <row r="16" spans="1:5" x14ac:dyDescent="0.3">
      <c r="A16" t="s">
        <v>7</v>
      </c>
      <c r="C16">
        <f>D8/D10</f>
        <v>5.0583095240742178E-4</v>
      </c>
    </row>
    <row r="17" spans="1:3" x14ac:dyDescent="0.3">
      <c r="A17" t="s">
        <v>8</v>
      </c>
      <c r="C17">
        <f>D9/D10</f>
        <v>0.99949416904759258</v>
      </c>
    </row>
    <row r="19" spans="1:3" x14ac:dyDescent="0.3">
      <c r="A19" t="s">
        <v>2</v>
      </c>
      <c r="C19">
        <f>C8/E8</f>
        <v>7.1428571428571425E-2</v>
      </c>
    </row>
    <row r="20" spans="1:3" x14ac:dyDescent="0.3">
      <c r="A20" t="s">
        <v>9</v>
      </c>
      <c r="C20">
        <f>C9/E9</f>
        <v>0.10050424708106973</v>
      </c>
    </row>
    <row r="22" spans="1:3" x14ac:dyDescent="0.3">
      <c r="A22" t="s">
        <v>3</v>
      </c>
      <c r="C22">
        <f>C13/C16</f>
        <v>0.68855684071128398</v>
      </c>
    </row>
    <row r="23" spans="1:3" x14ac:dyDescent="0.3">
      <c r="A23" t="s">
        <v>4</v>
      </c>
      <c r="C23">
        <f>C14/C17</f>
        <v>1.0001576173176017</v>
      </c>
    </row>
    <row r="25" spans="1:3" x14ac:dyDescent="0.3">
      <c r="A25" t="s">
        <v>10</v>
      </c>
      <c r="C25">
        <f>D8/E8</f>
        <v>0.9285714285714286</v>
      </c>
    </row>
    <row r="26" spans="1:3" x14ac:dyDescent="0.3">
      <c r="A26" t="s">
        <v>11</v>
      </c>
      <c r="C26">
        <f>D9/E9</f>
        <v>0.89949575291893025</v>
      </c>
    </row>
    <row r="28" spans="1:3" x14ac:dyDescent="0.3">
      <c r="A28" t="s">
        <v>12</v>
      </c>
      <c r="C28">
        <f>(C8+D9)/E10</f>
        <v>0.89908999999999994</v>
      </c>
    </row>
    <row r="29" spans="1:3" x14ac:dyDescent="0.3">
      <c r="A29" t="s">
        <v>13</v>
      </c>
      <c r="C29">
        <f>C22/C23</f>
        <v>0.68844832933230726</v>
      </c>
    </row>
    <row r="30" spans="1:3" x14ac:dyDescent="0.3">
      <c r="A30" t="s">
        <v>14</v>
      </c>
      <c r="C30">
        <f>2*(C19*C13)/(C19+C13)</f>
        <v>6.9320657555951664E-4</v>
      </c>
    </row>
  </sheetData>
  <mergeCells count="2">
    <mergeCell ref="C6:D6"/>
    <mergeCell ref="A8:A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DD728-C21F-41AD-923A-C7907129140D}">
  <dimension ref="A1:E30"/>
  <sheetViews>
    <sheetView workbookViewId="0">
      <selection activeCell="C4" sqref="C4"/>
    </sheetView>
  </sheetViews>
  <sheetFormatPr defaultRowHeight="14.4" x14ac:dyDescent="0.3"/>
  <cols>
    <col min="1" max="1" width="12.6640625" customWidth="1"/>
  </cols>
  <sheetData>
    <row r="1" spans="1:5" x14ac:dyDescent="0.3">
      <c r="C1">
        <v>0</v>
      </c>
      <c r="D1">
        <v>1</v>
      </c>
    </row>
    <row r="2" spans="1:5" x14ac:dyDescent="0.3">
      <c r="B2">
        <v>0</v>
      </c>
      <c r="C2">
        <v>179676</v>
      </c>
      <c r="D2">
        <v>226</v>
      </c>
      <c r="E2">
        <f>C2+D2</f>
        <v>179902</v>
      </c>
    </row>
    <row r="3" spans="1:5" x14ac:dyDescent="0.3">
      <c r="B3">
        <v>1</v>
      </c>
      <c r="C3">
        <v>20072</v>
      </c>
      <c r="D3">
        <v>26</v>
      </c>
      <c r="E3">
        <f t="shared" ref="E3:E4" si="0">C3+D3</f>
        <v>20098</v>
      </c>
    </row>
    <row r="4" spans="1:5" x14ac:dyDescent="0.3">
      <c r="C4">
        <f>C2+C3</f>
        <v>199748</v>
      </c>
      <c r="D4">
        <f>D2+D3</f>
        <v>252</v>
      </c>
      <c r="E4">
        <f t="shared" si="0"/>
        <v>200000</v>
      </c>
    </row>
    <row r="6" spans="1:5" x14ac:dyDescent="0.3">
      <c r="C6" s="1" t="s">
        <v>0</v>
      </c>
      <c r="D6" s="1"/>
    </row>
    <row r="7" spans="1:5" x14ac:dyDescent="0.3">
      <c r="C7">
        <v>1</v>
      </c>
      <c r="D7">
        <v>0</v>
      </c>
    </row>
    <row r="8" spans="1:5" x14ac:dyDescent="0.3">
      <c r="A8" s="2" t="s">
        <v>1</v>
      </c>
      <c r="B8">
        <v>1</v>
      </c>
      <c r="C8">
        <f>D3</f>
        <v>26</v>
      </c>
      <c r="D8">
        <f>D2</f>
        <v>226</v>
      </c>
      <c r="E8">
        <f>C8+D8</f>
        <v>252</v>
      </c>
    </row>
    <row r="9" spans="1:5" x14ac:dyDescent="0.3">
      <c r="A9" s="2"/>
      <c r="B9">
        <v>0</v>
      </c>
      <c r="C9">
        <f>C3</f>
        <v>20072</v>
      </c>
      <c r="D9">
        <f>C2</f>
        <v>179676</v>
      </c>
      <c r="E9">
        <f t="shared" ref="E9:E10" si="1">C9+D9</f>
        <v>199748</v>
      </c>
    </row>
    <row r="10" spans="1:5" x14ac:dyDescent="0.3">
      <c r="C10">
        <f>C8+C9</f>
        <v>20098</v>
      </c>
      <c r="D10">
        <f>D8+D9</f>
        <v>179902</v>
      </c>
      <c r="E10">
        <f t="shared" si="1"/>
        <v>200000</v>
      </c>
    </row>
    <row r="13" spans="1:5" x14ac:dyDescent="0.3">
      <c r="A13" t="s">
        <v>5</v>
      </c>
      <c r="C13">
        <f>C8/C10</f>
        <v>1.29366106080207E-3</v>
      </c>
    </row>
    <row r="14" spans="1:5" x14ac:dyDescent="0.3">
      <c r="A14" t="s">
        <v>6</v>
      </c>
      <c r="C14">
        <f>C9/C10</f>
        <v>0.99870633893919791</v>
      </c>
    </row>
    <row r="16" spans="1:5" x14ac:dyDescent="0.3">
      <c r="A16" t="s">
        <v>7</v>
      </c>
      <c r="C16">
        <f>D8/D10</f>
        <v>1.2562395081766741E-3</v>
      </c>
    </row>
    <row r="17" spans="1:3" x14ac:dyDescent="0.3">
      <c r="A17" t="s">
        <v>8</v>
      </c>
      <c r="C17">
        <f>D9/D10</f>
        <v>0.99874376049182334</v>
      </c>
    </row>
    <row r="19" spans="1:3" x14ac:dyDescent="0.3">
      <c r="A19" t="s">
        <v>2</v>
      </c>
      <c r="C19">
        <f>C8/E8</f>
        <v>0.10317460317460317</v>
      </c>
    </row>
    <row r="20" spans="1:3" x14ac:dyDescent="0.3">
      <c r="A20" t="s">
        <v>9</v>
      </c>
      <c r="C20">
        <f>C9/E9</f>
        <v>0.100486613132547</v>
      </c>
    </row>
    <row r="22" spans="1:3" x14ac:dyDescent="0.3">
      <c r="A22" t="s">
        <v>3</v>
      </c>
      <c r="C22">
        <f>C13/C16</f>
        <v>1.0297885493823626</v>
      </c>
    </row>
    <row r="23" spans="1:3" x14ac:dyDescent="0.3">
      <c r="A23" t="s">
        <v>4</v>
      </c>
      <c r="C23">
        <f>C14/C17</f>
        <v>0.9999625313778111</v>
      </c>
    </row>
    <row r="25" spans="1:3" x14ac:dyDescent="0.3">
      <c r="A25" t="s">
        <v>10</v>
      </c>
      <c r="C25">
        <f>D8/E8</f>
        <v>0.89682539682539686</v>
      </c>
    </row>
    <row r="26" spans="1:3" x14ac:dyDescent="0.3">
      <c r="A26" t="s">
        <v>11</v>
      </c>
      <c r="C26">
        <f>D9/E9</f>
        <v>0.89951338686745297</v>
      </c>
    </row>
    <row r="28" spans="1:3" x14ac:dyDescent="0.3">
      <c r="A28" t="s">
        <v>12</v>
      </c>
      <c r="C28">
        <f>(C8+D9)/E10</f>
        <v>0.89851000000000003</v>
      </c>
    </row>
    <row r="29" spans="1:3" x14ac:dyDescent="0.3">
      <c r="A29" t="s">
        <v>13</v>
      </c>
      <c r="C29">
        <f>C22/C23</f>
        <v>1.0298271355862259</v>
      </c>
    </row>
    <row r="30" spans="1:3" x14ac:dyDescent="0.3">
      <c r="A30" t="s">
        <v>14</v>
      </c>
      <c r="C30">
        <f>2*(C19*C13)/(C19+C13)</f>
        <v>2.5552825552825555E-3</v>
      </c>
    </row>
  </sheetData>
  <mergeCells count="2">
    <mergeCell ref="C6:D6"/>
    <mergeCell ref="A8:A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6E75F-FE19-4ADA-A811-B983C577F34A}">
  <dimension ref="A1:E30"/>
  <sheetViews>
    <sheetView workbookViewId="0">
      <selection activeCell="C4" sqref="C4"/>
    </sheetView>
  </sheetViews>
  <sheetFormatPr defaultRowHeight="14.4" x14ac:dyDescent="0.3"/>
  <cols>
    <col min="1" max="1" width="12.6640625" customWidth="1"/>
  </cols>
  <sheetData>
    <row r="1" spans="1:5" x14ac:dyDescent="0.3">
      <c r="C1">
        <v>0</v>
      </c>
      <c r="D1">
        <v>1</v>
      </c>
    </row>
    <row r="2" spans="1:5" x14ac:dyDescent="0.3">
      <c r="B2">
        <v>0</v>
      </c>
      <c r="C2">
        <v>179882</v>
      </c>
      <c r="D2">
        <v>20</v>
      </c>
      <c r="E2">
        <f>C2+D2</f>
        <v>179902</v>
      </c>
    </row>
    <row r="3" spans="1:5" x14ac:dyDescent="0.3">
      <c r="B3">
        <v>1</v>
      </c>
      <c r="C3">
        <v>20097</v>
      </c>
      <c r="D3">
        <v>1</v>
      </c>
      <c r="E3">
        <f t="shared" ref="E3:E4" si="0">C3+D3</f>
        <v>20098</v>
      </c>
    </row>
    <row r="4" spans="1:5" x14ac:dyDescent="0.3">
      <c r="C4">
        <f>C2+C3</f>
        <v>199979</v>
      </c>
      <c r="D4">
        <f>D2+D3</f>
        <v>21</v>
      </c>
      <c r="E4">
        <f t="shared" si="0"/>
        <v>200000</v>
      </c>
    </row>
    <row r="6" spans="1:5" x14ac:dyDescent="0.3">
      <c r="C6" s="1" t="s">
        <v>0</v>
      </c>
      <c r="D6" s="1"/>
    </row>
    <row r="7" spans="1:5" x14ac:dyDescent="0.3">
      <c r="C7">
        <v>1</v>
      </c>
      <c r="D7">
        <v>0</v>
      </c>
    </row>
    <row r="8" spans="1:5" x14ac:dyDescent="0.3">
      <c r="A8" s="2" t="s">
        <v>1</v>
      </c>
      <c r="B8">
        <v>1</v>
      </c>
      <c r="C8">
        <f>D3</f>
        <v>1</v>
      </c>
      <c r="D8">
        <f>D2</f>
        <v>20</v>
      </c>
      <c r="E8">
        <f>C8+D8</f>
        <v>21</v>
      </c>
    </row>
    <row r="9" spans="1:5" x14ac:dyDescent="0.3">
      <c r="A9" s="2"/>
      <c r="B9">
        <v>0</v>
      </c>
      <c r="C9">
        <f>C3</f>
        <v>20097</v>
      </c>
      <c r="D9">
        <f>C2</f>
        <v>179882</v>
      </c>
      <c r="E9">
        <f t="shared" ref="E9:E10" si="1">C9+D9</f>
        <v>199979</v>
      </c>
    </row>
    <row r="10" spans="1:5" x14ac:dyDescent="0.3">
      <c r="C10">
        <f>C8+C9</f>
        <v>20098</v>
      </c>
      <c r="D10">
        <f>D8+D9</f>
        <v>179902</v>
      </c>
      <c r="E10">
        <f t="shared" si="1"/>
        <v>200000</v>
      </c>
    </row>
    <row r="13" spans="1:5" x14ac:dyDescent="0.3">
      <c r="A13" t="s">
        <v>5</v>
      </c>
      <c r="C13">
        <f>C8/C10</f>
        <v>4.9756194646233453E-5</v>
      </c>
    </row>
    <row r="14" spans="1:5" x14ac:dyDescent="0.3">
      <c r="A14" t="s">
        <v>6</v>
      </c>
      <c r="C14">
        <f>C9/C10</f>
        <v>0.9999502438053538</v>
      </c>
    </row>
    <row r="16" spans="1:5" x14ac:dyDescent="0.3">
      <c r="A16" t="s">
        <v>7</v>
      </c>
      <c r="C16">
        <f>D8/D10</f>
        <v>1.1117163789174105E-4</v>
      </c>
    </row>
    <row r="17" spans="1:3" x14ac:dyDescent="0.3">
      <c r="A17" t="s">
        <v>8</v>
      </c>
      <c r="C17">
        <f>D9/D10</f>
        <v>0.99988882836210824</v>
      </c>
    </row>
    <row r="19" spans="1:3" x14ac:dyDescent="0.3">
      <c r="A19" t="s">
        <v>2</v>
      </c>
      <c r="C19">
        <f>C8/E8</f>
        <v>4.7619047619047616E-2</v>
      </c>
    </row>
    <row r="20" spans="1:3" x14ac:dyDescent="0.3">
      <c r="A20" t="s">
        <v>9</v>
      </c>
      <c r="C20">
        <f>C9/E9</f>
        <v>0.10049555203296347</v>
      </c>
    </row>
    <row r="22" spans="1:3" x14ac:dyDescent="0.3">
      <c r="A22" t="s">
        <v>3</v>
      </c>
      <c r="C22">
        <f>C13/C16</f>
        <v>0.44756194646233455</v>
      </c>
    </row>
    <row r="23" spans="1:3" x14ac:dyDescent="0.3">
      <c r="A23" t="s">
        <v>4</v>
      </c>
      <c r="C23">
        <f>C14/C17</f>
        <v>1.0000614222716602</v>
      </c>
    </row>
    <row r="25" spans="1:3" x14ac:dyDescent="0.3">
      <c r="A25" t="s">
        <v>10</v>
      </c>
      <c r="C25">
        <f>D8/E8</f>
        <v>0.95238095238095233</v>
      </c>
    </row>
    <row r="26" spans="1:3" x14ac:dyDescent="0.3">
      <c r="A26" t="s">
        <v>11</v>
      </c>
      <c r="C26">
        <f>D9/E9</f>
        <v>0.89950444796703655</v>
      </c>
    </row>
    <row r="28" spans="1:3" x14ac:dyDescent="0.3">
      <c r="A28" t="s">
        <v>12</v>
      </c>
      <c r="C28">
        <f>(C8+D9)/E10</f>
        <v>0.89941499999999996</v>
      </c>
    </row>
    <row r="29" spans="1:3" x14ac:dyDescent="0.3">
      <c r="A29" t="s">
        <v>13</v>
      </c>
      <c r="C29">
        <f>C22/C23</f>
        <v>0.44753445787928542</v>
      </c>
    </row>
    <row r="30" spans="1:3" x14ac:dyDescent="0.3">
      <c r="A30" t="s">
        <v>14</v>
      </c>
      <c r="C30">
        <f>2*(C19*C13)/(C19+C13)</f>
        <v>9.9408519310104882E-5</v>
      </c>
    </row>
  </sheetData>
  <mergeCells count="2">
    <mergeCell ref="C6:D6"/>
    <mergeCell ref="A8:A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6B6F0-9D13-4D56-AD70-61DFCE417321}">
  <dimension ref="A1:E30"/>
  <sheetViews>
    <sheetView workbookViewId="0">
      <selection activeCell="C4" sqref="C4"/>
    </sheetView>
  </sheetViews>
  <sheetFormatPr defaultRowHeight="14.4" x14ac:dyDescent="0.3"/>
  <cols>
    <col min="1" max="1" width="12.6640625" customWidth="1"/>
  </cols>
  <sheetData>
    <row r="1" spans="1:5" x14ac:dyDescent="0.3">
      <c r="C1">
        <v>0</v>
      </c>
      <c r="D1">
        <v>1</v>
      </c>
    </row>
    <row r="2" spans="1:5" x14ac:dyDescent="0.3">
      <c r="B2">
        <v>0</v>
      </c>
      <c r="C2">
        <v>179856</v>
      </c>
      <c r="D2">
        <v>46</v>
      </c>
      <c r="E2">
        <f>C2+D2</f>
        <v>179902</v>
      </c>
    </row>
    <row r="3" spans="1:5" x14ac:dyDescent="0.3">
      <c r="B3">
        <v>1</v>
      </c>
      <c r="C3">
        <v>20093</v>
      </c>
      <c r="D3">
        <v>5</v>
      </c>
      <c r="E3">
        <f t="shared" ref="E3:E4" si="0">C3+D3</f>
        <v>20098</v>
      </c>
    </row>
    <row r="4" spans="1:5" x14ac:dyDescent="0.3">
      <c r="C4">
        <f>C2+C3</f>
        <v>199949</v>
      </c>
      <c r="D4">
        <f>D2+D3</f>
        <v>51</v>
      </c>
      <c r="E4">
        <f t="shared" si="0"/>
        <v>200000</v>
      </c>
    </row>
    <row r="6" spans="1:5" x14ac:dyDescent="0.3">
      <c r="C6" s="1" t="s">
        <v>0</v>
      </c>
      <c r="D6" s="1"/>
    </row>
    <row r="7" spans="1:5" x14ac:dyDescent="0.3">
      <c r="C7">
        <v>1</v>
      </c>
      <c r="D7">
        <v>0</v>
      </c>
    </row>
    <row r="8" spans="1:5" x14ac:dyDescent="0.3">
      <c r="A8" s="2" t="s">
        <v>1</v>
      </c>
      <c r="B8">
        <v>1</v>
      </c>
      <c r="C8">
        <f>D3</f>
        <v>5</v>
      </c>
      <c r="D8">
        <f>D2</f>
        <v>46</v>
      </c>
      <c r="E8">
        <f>C8+D8</f>
        <v>51</v>
      </c>
    </row>
    <row r="9" spans="1:5" x14ac:dyDescent="0.3">
      <c r="A9" s="2"/>
      <c r="B9">
        <v>0</v>
      </c>
      <c r="C9">
        <f>C3</f>
        <v>20093</v>
      </c>
      <c r="D9">
        <f>C2</f>
        <v>179856</v>
      </c>
      <c r="E9">
        <f t="shared" ref="E9:E10" si="1">C9+D9</f>
        <v>199949</v>
      </c>
    </row>
    <row r="10" spans="1:5" x14ac:dyDescent="0.3">
      <c r="C10">
        <f>C8+C9</f>
        <v>20098</v>
      </c>
      <c r="D10">
        <f>D8+D9</f>
        <v>179902</v>
      </c>
      <c r="E10">
        <f t="shared" si="1"/>
        <v>200000</v>
      </c>
    </row>
    <row r="13" spans="1:5" x14ac:dyDescent="0.3">
      <c r="A13" t="s">
        <v>5</v>
      </c>
      <c r="C13">
        <f>C8/C10</f>
        <v>2.487809732311673E-4</v>
      </c>
    </row>
    <row r="14" spans="1:5" x14ac:dyDescent="0.3">
      <c r="A14" t="s">
        <v>6</v>
      </c>
      <c r="C14">
        <f>C9/C10</f>
        <v>0.99975121902676878</v>
      </c>
    </row>
    <row r="16" spans="1:5" x14ac:dyDescent="0.3">
      <c r="A16" t="s">
        <v>7</v>
      </c>
      <c r="C16">
        <f>D8/D10</f>
        <v>2.5569476715100445E-4</v>
      </c>
    </row>
    <row r="17" spans="1:3" x14ac:dyDescent="0.3">
      <c r="A17" t="s">
        <v>8</v>
      </c>
      <c r="C17">
        <f>D9/D10</f>
        <v>0.99974430523284896</v>
      </c>
    </row>
    <row r="19" spans="1:3" x14ac:dyDescent="0.3">
      <c r="A19" t="s">
        <v>2</v>
      </c>
      <c r="C19">
        <f>C8/E8</f>
        <v>9.8039215686274508E-2</v>
      </c>
    </row>
    <row r="20" spans="1:3" x14ac:dyDescent="0.3">
      <c r="A20" t="s">
        <v>9</v>
      </c>
      <c r="C20">
        <f>C9/E9</f>
        <v>0.1004906251094029</v>
      </c>
    </row>
    <row r="22" spans="1:3" x14ac:dyDescent="0.3">
      <c r="A22" t="s">
        <v>3</v>
      </c>
      <c r="C22">
        <f>C13/C16</f>
        <v>0.97296075317898822</v>
      </c>
    </row>
    <row r="23" spans="1:3" x14ac:dyDescent="0.3">
      <c r="A23" t="s">
        <v>4</v>
      </c>
      <c r="C23">
        <f>C14/C17</f>
        <v>1.0000069155621929</v>
      </c>
    </row>
    <row r="25" spans="1:3" x14ac:dyDescent="0.3">
      <c r="A25" t="s">
        <v>10</v>
      </c>
      <c r="C25">
        <f>D8/E8</f>
        <v>0.90196078431372551</v>
      </c>
    </row>
    <row r="26" spans="1:3" x14ac:dyDescent="0.3">
      <c r="A26" t="s">
        <v>11</v>
      </c>
      <c r="C26">
        <f>D9/E9</f>
        <v>0.89950937489059712</v>
      </c>
    </row>
    <row r="28" spans="1:3" x14ac:dyDescent="0.3">
      <c r="A28" t="s">
        <v>12</v>
      </c>
      <c r="C28">
        <f>(C8+D9)/E10</f>
        <v>0.89930500000000002</v>
      </c>
    </row>
    <row r="29" spans="1:3" x14ac:dyDescent="0.3">
      <c r="A29" t="s">
        <v>13</v>
      </c>
      <c r="C29">
        <f>C22/C23</f>
        <v>0.97295402465491987</v>
      </c>
    </row>
    <row r="30" spans="1:3" x14ac:dyDescent="0.3">
      <c r="A30" t="s">
        <v>14</v>
      </c>
      <c r="C30">
        <f>2*(C19*C13)/(C19+C13)</f>
        <v>4.9630254603206115E-4</v>
      </c>
    </row>
  </sheetData>
  <mergeCells count="2">
    <mergeCell ref="C6:D6"/>
    <mergeCell ref="A8:A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11D03-0578-4F6A-8F51-44B1C7E3FB84}">
  <dimension ref="A1:E30"/>
  <sheetViews>
    <sheetView workbookViewId="0">
      <selection activeCell="E3" sqref="E3"/>
    </sheetView>
  </sheetViews>
  <sheetFormatPr defaultRowHeight="14.4" x14ac:dyDescent="0.3"/>
  <cols>
    <col min="1" max="1" width="12.6640625" customWidth="1"/>
  </cols>
  <sheetData>
    <row r="1" spans="1:5" x14ac:dyDescent="0.3">
      <c r="C1">
        <v>0</v>
      </c>
      <c r="D1">
        <v>1</v>
      </c>
    </row>
    <row r="2" spans="1:5" x14ac:dyDescent="0.3">
      <c r="B2">
        <v>0</v>
      </c>
      <c r="C2">
        <v>179899</v>
      </c>
      <c r="D2">
        <v>3</v>
      </c>
      <c r="E2">
        <f>C2+D2</f>
        <v>179902</v>
      </c>
    </row>
    <row r="3" spans="1:5" x14ac:dyDescent="0.3">
      <c r="B3">
        <v>1</v>
      </c>
      <c r="C3">
        <v>20098</v>
      </c>
      <c r="D3">
        <v>0</v>
      </c>
      <c r="E3">
        <f t="shared" ref="E3:E4" si="0">C3+D3</f>
        <v>20098</v>
      </c>
    </row>
    <row r="4" spans="1:5" x14ac:dyDescent="0.3">
      <c r="C4">
        <f>C2+C3</f>
        <v>199997</v>
      </c>
      <c r="D4">
        <f>D2+D3</f>
        <v>3</v>
      </c>
      <c r="E4">
        <f t="shared" si="0"/>
        <v>200000</v>
      </c>
    </row>
    <row r="6" spans="1:5" x14ac:dyDescent="0.3">
      <c r="C6" s="1" t="s">
        <v>0</v>
      </c>
      <c r="D6" s="1"/>
    </row>
    <row r="7" spans="1:5" x14ac:dyDescent="0.3">
      <c r="C7">
        <v>1</v>
      </c>
      <c r="D7">
        <v>0</v>
      </c>
    </row>
    <row r="8" spans="1:5" x14ac:dyDescent="0.3">
      <c r="A8" s="2" t="s">
        <v>1</v>
      </c>
      <c r="B8">
        <v>1</v>
      </c>
      <c r="C8">
        <f>D3</f>
        <v>0</v>
      </c>
      <c r="D8">
        <f>D2</f>
        <v>3</v>
      </c>
      <c r="E8">
        <f>C8+D8</f>
        <v>3</v>
      </c>
    </row>
    <row r="9" spans="1:5" x14ac:dyDescent="0.3">
      <c r="A9" s="2"/>
      <c r="B9">
        <v>0</v>
      </c>
      <c r="C9">
        <f>C3</f>
        <v>20098</v>
      </c>
      <c r="D9">
        <f>C2</f>
        <v>179899</v>
      </c>
      <c r="E9">
        <f t="shared" ref="E9:E10" si="1">C9+D9</f>
        <v>199997</v>
      </c>
    </row>
    <row r="10" spans="1:5" x14ac:dyDescent="0.3">
      <c r="C10">
        <f>C8+C9</f>
        <v>20098</v>
      </c>
      <c r="D10">
        <f>D8+D9</f>
        <v>179902</v>
      </c>
      <c r="E10">
        <f t="shared" si="1"/>
        <v>200000</v>
      </c>
    </row>
    <row r="13" spans="1:5" x14ac:dyDescent="0.3">
      <c r="A13" t="s">
        <v>5</v>
      </c>
      <c r="C13">
        <f>C8/C10</f>
        <v>0</v>
      </c>
    </row>
    <row r="14" spans="1:5" x14ac:dyDescent="0.3">
      <c r="A14" t="s">
        <v>6</v>
      </c>
      <c r="C14">
        <f>C9/C10</f>
        <v>1</v>
      </c>
    </row>
    <row r="16" spans="1:5" x14ac:dyDescent="0.3">
      <c r="A16" t="s">
        <v>7</v>
      </c>
      <c r="C16">
        <f>D8/D10</f>
        <v>1.667574568376116E-5</v>
      </c>
    </row>
    <row r="17" spans="1:3" x14ac:dyDescent="0.3">
      <c r="A17" t="s">
        <v>8</v>
      </c>
      <c r="C17">
        <f>D9/D10</f>
        <v>0.99998332425431624</v>
      </c>
    </row>
    <row r="19" spans="1:3" x14ac:dyDescent="0.3">
      <c r="A19" t="s">
        <v>2</v>
      </c>
      <c r="C19">
        <f>C8/E8</f>
        <v>0</v>
      </c>
    </row>
    <row r="20" spans="1:3" x14ac:dyDescent="0.3">
      <c r="A20" t="s">
        <v>9</v>
      </c>
      <c r="C20">
        <f>C9/E9</f>
        <v>0.10049150737261059</v>
      </c>
    </row>
    <row r="22" spans="1:3" x14ac:dyDescent="0.3">
      <c r="A22" t="s">
        <v>3</v>
      </c>
      <c r="C22">
        <f>C13/C16</f>
        <v>0</v>
      </c>
    </row>
    <row r="23" spans="1:3" x14ac:dyDescent="0.3">
      <c r="A23" t="s">
        <v>4</v>
      </c>
      <c r="C23">
        <f>C14/C17</f>
        <v>1.000016676023769</v>
      </c>
    </row>
    <row r="25" spans="1:3" x14ac:dyDescent="0.3">
      <c r="A25" t="s">
        <v>10</v>
      </c>
      <c r="C25">
        <f>D8/E8</f>
        <v>1</v>
      </c>
    </row>
    <row r="26" spans="1:3" x14ac:dyDescent="0.3">
      <c r="A26" t="s">
        <v>11</v>
      </c>
      <c r="C26">
        <f>D9/E9</f>
        <v>0.89950849262738941</v>
      </c>
    </row>
    <row r="28" spans="1:3" x14ac:dyDescent="0.3">
      <c r="A28" t="s">
        <v>12</v>
      </c>
      <c r="C28">
        <f>(C8+D9)/E10</f>
        <v>0.89949500000000004</v>
      </c>
    </row>
    <row r="29" spans="1:3" x14ac:dyDescent="0.3">
      <c r="A29" t="s">
        <v>13</v>
      </c>
      <c r="C29">
        <f>C22/C23</f>
        <v>0</v>
      </c>
    </row>
    <row r="30" spans="1:3" x14ac:dyDescent="0.3">
      <c r="A30" t="s">
        <v>14</v>
      </c>
      <c r="C30" t="e">
        <f>2*(C19*C13)/(C19+C13)</f>
        <v>#DIV/0!</v>
      </c>
    </row>
  </sheetData>
  <mergeCells count="2">
    <mergeCell ref="C6:D6"/>
    <mergeCell ref="A8:A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3662-FD60-4633-8C9D-844D5782247D}">
  <dimension ref="A1:E30"/>
  <sheetViews>
    <sheetView workbookViewId="0">
      <selection activeCell="C14" sqref="C14"/>
    </sheetView>
  </sheetViews>
  <sheetFormatPr defaultRowHeight="14.4" x14ac:dyDescent="0.3"/>
  <cols>
    <col min="1" max="1" width="12.6640625" customWidth="1"/>
    <col min="3" max="3" width="12" bestFit="1" customWidth="1"/>
  </cols>
  <sheetData>
    <row r="1" spans="1:5" x14ac:dyDescent="0.3">
      <c r="C1">
        <v>0</v>
      </c>
      <c r="D1">
        <v>1</v>
      </c>
    </row>
    <row r="2" spans="1:5" x14ac:dyDescent="0.3">
      <c r="B2">
        <v>0</v>
      </c>
      <c r="C2">
        <v>179893</v>
      </c>
      <c r="D2">
        <v>9</v>
      </c>
      <c r="E2">
        <f>C2+D2</f>
        <v>179902</v>
      </c>
    </row>
    <row r="3" spans="1:5" x14ac:dyDescent="0.3">
      <c r="B3">
        <v>1</v>
      </c>
      <c r="C3">
        <v>20097</v>
      </c>
      <c r="D3">
        <v>1</v>
      </c>
      <c r="E3">
        <f t="shared" ref="E3:E4" si="0">C3+D3</f>
        <v>20098</v>
      </c>
    </row>
    <row r="4" spans="1:5" x14ac:dyDescent="0.3">
      <c r="C4">
        <f>C2+C3</f>
        <v>199990</v>
      </c>
      <c r="D4">
        <f>D2+D3</f>
        <v>10</v>
      </c>
      <c r="E4">
        <f t="shared" si="0"/>
        <v>200000</v>
      </c>
    </row>
    <row r="6" spans="1:5" x14ac:dyDescent="0.3">
      <c r="C6" s="1" t="s">
        <v>0</v>
      </c>
      <c r="D6" s="1"/>
    </row>
    <row r="7" spans="1:5" x14ac:dyDescent="0.3">
      <c r="C7">
        <v>1</v>
      </c>
      <c r="D7">
        <v>0</v>
      </c>
    </row>
    <row r="8" spans="1:5" x14ac:dyDescent="0.3">
      <c r="A8" s="2" t="s">
        <v>1</v>
      </c>
      <c r="B8">
        <v>1</v>
      </c>
      <c r="C8">
        <f>D3</f>
        <v>1</v>
      </c>
      <c r="D8">
        <f>D2</f>
        <v>9</v>
      </c>
      <c r="E8">
        <f>C8+D8</f>
        <v>10</v>
      </c>
    </row>
    <row r="9" spans="1:5" x14ac:dyDescent="0.3">
      <c r="A9" s="2"/>
      <c r="B9">
        <v>0</v>
      </c>
      <c r="C9">
        <f>C3</f>
        <v>20097</v>
      </c>
      <c r="D9">
        <f>C2</f>
        <v>179893</v>
      </c>
      <c r="E9">
        <f t="shared" ref="E9:E10" si="1">C9+D9</f>
        <v>199990</v>
      </c>
    </row>
    <row r="10" spans="1:5" x14ac:dyDescent="0.3">
      <c r="C10">
        <f>C8+C9</f>
        <v>20098</v>
      </c>
      <c r="D10">
        <f>D8+D9</f>
        <v>179902</v>
      </c>
      <c r="E10">
        <f t="shared" si="1"/>
        <v>200000</v>
      </c>
    </row>
    <row r="13" spans="1:5" x14ac:dyDescent="0.3">
      <c r="A13" t="s">
        <v>5</v>
      </c>
      <c r="C13">
        <f>C8/C10</f>
        <v>4.9756194646233453E-5</v>
      </c>
    </row>
    <row r="14" spans="1:5" x14ac:dyDescent="0.3">
      <c r="A14" t="s">
        <v>6</v>
      </c>
      <c r="C14">
        <f>C9/C10</f>
        <v>0.9999502438053538</v>
      </c>
    </row>
    <row r="16" spans="1:5" x14ac:dyDescent="0.3">
      <c r="A16" t="s">
        <v>7</v>
      </c>
      <c r="C16">
        <f>D8/D10</f>
        <v>5.0027237051283477E-5</v>
      </c>
    </row>
    <row r="17" spans="1:3" x14ac:dyDescent="0.3">
      <c r="A17" t="s">
        <v>8</v>
      </c>
      <c r="C17">
        <f>D9/D10</f>
        <v>0.99994997276294872</v>
      </c>
    </row>
    <row r="19" spans="1:3" x14ac:dyDescent="0.3">
      <c r="A19" t="s">
        <v>2</v>
      </c>
      <c r="C19">
        <f>C8/E8</f>
        <v>0.1</v>
      </c>
    </row>
    <row r="20" spans="1:3" x14ac:dyDescent="0.3">
      <c r="A20" t="s">
        <v>9</v>
      </c>
      <c r="C20">
        <f>C9/E9</f>
        <v>0.10049002450122506</v>
      </c>
    </row>
    <row r="22" spans="1:3" x14ac:dyDescent="0.3">
      <c r="A22" t="s">
        <v>3</v>
      </c>
      <c r="C22">
        <f>C13/C16</f>
        <v>0.99458210324963225</v>
      </c>
    </row>
    <row r="23" spans="1:3" x14ac:dyDescent="0.3">
      <c r="A23" t="s">
        <v>4</v>
      </c>
      <c r="C23">
        <f>C14/C17</f>
        <v>1.0000002710559652</v>
      </c>
    </row>
    <row r="25" spans="1:3" x14ac:dyDescent="0.3">
      <c r="A25" t="s">
        <v>10</v>
      </c>
      <c r="C25">
        <f>D8/E8</f>
        <v>0.9</v>
      </c>
    </row>
    <row r="26" spans="1:3" x14ac:dyDescent="0.3">
      <c r="A26" t="s">
        <v>11</v>
      </c>
      <c r="C26">
        <f>D9/E9</f>
        <v>0.89950997549877498</v>
      </c>
    </row>
    <row r="28" spans="1:3" x14ac:dyDescent="0.3">
      <c r="A28" t="s">
        <v>12</v>
      </c>
      <c r="C28">
        <f>(C8+D9)/E10</f>
        <v>0.89946999999999999</v>
      </c>
    </row>
    <row r="29" spans="1:3" x14ac:dyDescent="0.3">
      <c r="A29" t="s">
        <v>13</v>
      </c>
      <c r="C29">
        <f>C22/C23</f>
        <v>0.99458183366229336</v>
      </c>
    </row>
    <row r="30" spans="1:3" x14ac:dyDescent="0.3">
      <c r="A30" t="s">
        <v>14</v>
      </c>
      <c r="C30">
        <f>2*(C19*C13)/(C19+C13)</f>
        <v>9.9462900338173865E-5</v>
      </c>
    </row>
  </sheetData>
  <mergeCells count="2">
    <mergeCell ref="C6:D6"/>
    <mergeCell ref="A8:A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Results</vt:lpstr>
      <vt:lpstr>k = 2</vt:lpstr>
      <vt:lpstr>k = 3</vt:lpstr>
      <vt:lpstr>k = 4</vt:lpstr>
      <vt:lpstr>k = 5</vt:lpstr>
      <vt:lpstr>k = 6</vt:lpstr>
      <vt:lpstr>k = 7</vt:lpstr>
      <vt:lpstr>k = 8</vt:lpstr>
      <vt:lpstr>k = 9</vt:lpstr>
      <vt:lpstr>k =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MacGirr</dc:creator>
  <cp:lastModifiedBy>Dan MacGirr</cp:lastModifiedBy>
  <dcterms:created xsi:type="dcterms:W3CDTF">2019-03-18T02:30:50Z</dcterms:created>
  <dcterms:modified xsi:type="dcterms:W3CDTF">2019-04-04T23:30:23Z</dcterms:modified>
</cp:coreProperties>
</file>