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cg\Desktop\Ryerson\Big Data and Predictive Analytics\CKME136 - Capstone\Capstone\"/>
    </mc:Choice>
  </mc:AlternateContent>
  <xr:revisionPtr revIDLastSave="0" documentId="13_ncr:1_{4491B52C-564E-4798-AB2A-604CE6ED124D}" xr6:coauthVersionLast="41" xr6:coauthVersionMax="41" xr10:uidLastSave="{00000000-0000-0000-0000-000000000000}"/>
  <bookViews>
    <workbookView xWindow="-108" yWindow="-108" windowWidth="23256" windowHeight="12576" xr2:uid="{064E03DA-6E5F-42C6-BA94-C212429E6884}"/>
  </bookViews>
  <sheets>
    <sheet name="Results" sheetId="2" r:id="rId1"/>
    <sheet name="Train 1" sheetId="3" r:id="rId2"/>
    <sheet name="Train 2" sheetId="1" r:id="rId3"/>
    <sheet name="Train 3" sheetId="4" r:id="rId4"/>
    <sheet name="Train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5" l="1"/>
  <c r="C8" i="5"/>
  <c r="C2" i="2"/>
  <c r="B2" i="2"/>
  <c r="C5" i="3"/>
  <c r="E2" i="2" l="1"/>
  <c r="D2" i="2"/>
  <c r="E4" i="3"/>
  <c r="C8" i="3"/>
  <c r="E4" i="5" l="1"/>
  <c r="C21" i="5" s="1"/>
  <c r="E17" i="2" s="1"/>
  <c r="C9" i="3"/>
  <c r="B5" i="2" s="1"/>
  <c r="C21" i="3"/>
  <c r="B17" i="2" s="1"/>
  <c r="C15" i="3"/>
  <c r="B11" i="2" s="1"/>
  <c r="E4" i="4"/>
  <c r="C15" i="4" s="1"/>
  <c r="D11" i="2" s="1"/>
  <c r="C5" i="4"/>
  <c r="C8" i="4" s="1"/>
  <c r="E3" i="4"/>
  <c r="C14" i="4" s="1"/>
  <c r="D10" i="2" s="1"/>
  <c r="B4" i="2"/>
  <c r="D5" i="5"/>
  <c r="C11" i="5" s="1"/>
  <c r="E7" i="2" s="1"/>
  <c r="C5" i="5"/>
  <c r="E4" i="2" s="1"/>
  <c r="E3" i="5"/>
  <c r="C14" i="5" s="1"/>
  <c r="E10" i="2" s="1"/>
  <c r="D5" i="4"/>
  <c r="D5" i="3"/>
  <c r="C11" i="3" s="1"/>
  <c r="C17" i="3" s="1"/>
  <c r="E3" i="3"/>
  <c r="C9" i="4" l="1"/>
  <c r="D5" i="2" s="1"/>
  <c r="C15" i="5"/>
  <c r="E11" i="2" s="1"/>
  <c r="E5" i="4"/>
  <c r="C23" i="4" s="1"/>
  <c r="D19" i="2" s="1"/>
  <c r="C12" i="3"/>
  <c r="C14" i="3"/>
  <c r="C25" i="3" s="1"/>
  <c r="B21" i="2" s="1"/>
  <c r="C20" i="3"/>
  <c r="B16" i="2" s="1"/>
  <c r="C18" i="3"/>
  <c r="E3" i="1"/>
  <c r="C14" i="1" s="1"/>
  <c r="C10" i="2" s="1"/>
  <c r="D4" i="2"/>
  <c r="C25" i="5"/>
  <c r="E21" i="2" s="1"/>
  <c r="C17" i="5"/>
  <c r="E13" i="2" s="1"/>
  <c r="C12" i="5"/>
  <c r="E8" i="2" s="1"/>
  <c r="C20" i="5"/>
  <c r="E16" i="2" s="1"/>
  <c r="E5" i="5"/>
  <c r="C23" i="5" s="1"/>
  <c r="E19" i="2" s="1"/>
  <c r="C25" i="4"/>
  <c r="D21" i="2" s="1"/>
  <c r="C21" i="4"/>
  <c r="D17" i="2" s="1"/>
  <c r="C11" i="4"/>
  <c r="D7" i="2" s="1"/>
  <c r="C12" i="4"/>
  <c r="D8" i="2" s="1"/>
  <c r="C20" i="4"/>
  <c r="D16" i="2" s="1"/>
  <c r="E5" i="3"/>
  <c r="D5" i="1"/>
  <c r="C11" i="1" s="1"/>
  <c r="C7" i="2" s="1"/>
  <c r="C5" i="1"/>
  <c r="C9" i="1" s="1"/>
  <c r="C5" i="2" s="1"/>
  <c r="E4" i="1"/>
  <c r="C15" i="1" s="1"/>
  <c r="C11" i="2" s="1"/>
  <c r="C24" i="3" l="1"/>
  <c r="B20" i="2" s="1"/>
  <c r="B7" i="2"/>
  <c r="B13" i="2"/>
  <c r="C23" i="3"/>
  <c r="B19" i="2" s="1"/>
  <c r="B10" i="2"/>
  <c r="C20" i="1"/>
  <c r="C16" i="2" s="1"/>
  <c r="C8" i="1"/>
  <c r="C18" i="5"/>
  <c r="E14" i="2" s="1"/>
  <c r="E5" i="2"/>
  <c r="C18" i="4"/>
  <c r="D14" i="2" s="1"/>
  <c r="C17" i="4"/>
  <c r="D13" i="2" s="1"/>
  <c r="B14" i="2"/>
  <c r="B8" i="2"/>
  <c r="C12" i="1"/>
  <c r="C8" i="2" s="1"/>
  <c r="E5" i="1"/>
  <c r="C23" i="1" s="1"/>
  <c r="C19" i="2" s="1"/>
  <c r="C21" i="1"/>
  <c r="C17" i="2" s="1"/>
  <c r="C24" i="5" l="1"/>
  <c r="E20" i="2" s="1"/>
  <c r="C24" i="4"/>
  <c r="D20" i="2" s="1"/>
  <c r="C18" i="1"/>
  <c r="C14" i="2" s="1"/>
  <c r="C25" i="1"/>
  <c r="C21" i="2" s="1"/>
  <c r="C4" i="2"/>
  <c r="C17" i="1"/>
  <c r="C13" i="2" s="1"/>
  <c r="C24" i="1" l="1"/>
  <c r="C20" i="2" s="1"/>
</calcChain>
</file>

<file path=xl/sharedStrings.xml><?xml version="1.0" encoding="utf-8"?>
<sst xmlns="http://schemas.openxmlformats.org/spreadsheetml/2006/main" count="78" uniqueCount="20">
  <si>
    <t>testnorm_target</t>
  </si>
  <si>
    <t>trainknn</t>
  </si>
  <si>
    <t>Precision (PPV)</t>
  </si>
  <si>
    <t>Positive Likelihood (LR+)</t>
  </si>
  <si>
    <t>Negative Likelihood (LR-)</t>
  </si>
  <si>
    <t>True Positive (Recall) (TPR)</t>
  </si>
  <si>
    <t>False Negative (Miss) (FNR)</t>
  </si>
  <si>
    <t>False Positive (FPR)</t>
  </si>
  <si>
    <t>True Negative (TNR)</t>
  </si>
  <si>
    <t>False Omission Rate (FOR)</t>
  </si>
  <si>
    <t>False Discovery (FDR)</t>
  </si>
  <si>
    <t>Negative Predictive (NPV)</t>
  </si>
  <si>
    <t>Accuracy (ACC)</t>
  </si>
  <si>
    <t>Diagnostic Odds (DOR)</t>
  </si>
  <si>
    <t>F1 Score</t>
  </si>
  <si>
    <t>Correctly Identified Positive</t>
  </si>
  <si>
    <t>Train 1</t>
  </si>
  <si>
    <t>Train 2</t>
  </si>
  <si>
    <t>Train 3</t>
  </si>
  <si>
    <t>Train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</si>
</sst>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6D2B-0383-4CAC-905C-A39C0498AC41}">
  <dimension ref="A1:E21"/>
  <sheetViews>
    <sheetView tabSelected="1" workbookViewId="0"/>
  </sheetViews>
  <sheetFormatPr defaultRowHeight="14.4" x14ac:dyDescent="0.3"/>
  <cols>
    <col min="1" max="1" width="23.21875" bestFit="1" customWidth="1"/>
    <col min="2" max="2" width="12.33203125" customWidth="1"/>
    <col min="3" max="3" width="13.109375" bestFit="1" customWidth="1"/>
    <col min="4" max="4" width="17" bestFit="1" customWidth="1"/>
    <col min="5" max="5" width="14.109375" bestFit="1" customWidth="1"/>
  </cols>
  <sheetData>
    <row r="1" spans="1:5" x14ac:dyDescent="0.3"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 t="s">
        <v>15</v>
      </c>
      <c r="B2">
        <f>'Train 1'!C3</f>
        <v>7827</v>
      </c>
      <c r="C2">
        <f>'Train 2'!C3</f>
        <v>2422</v>
      </c>
      <c r="D2">
        <f>'Train 3'!C3</f>
        <v>545</v>
      </c>
      <c r="E2">
        <f>'Train 4'!C3</f>
        <v>151</v>
      </c>
    </row>
    <row r="4" spans="1:5" x14ac:dyDescent="0.3">
      <c r="A4" t="s">
        <v>5</v>
      </c>
      <c r="B4">
        <f>'Train 1'!C8</f>
        <v>0.73444684245097114</v>
      </c>
      <c r="C4">
        <f>'Train 2'!C8</f>
        <v>0.88685463200292936</v>
      </c>
      <c r="D4">
        <f>'Train 3'!C8</f>
        <v>0.92844974446337314</v>
      </c>
      <c r="E4">
        <f>'Train 4'!C8</f>
        <v>0.96794871794871795</v>
      </c>
    </row>
    <row r="5" spans="1:5" x14ac:dyDescent="0.3">
      <c r="A5" t="s">
        <v>6</v>
      </c>
      <c r="B5">
        <f>'Train 1'!C9</f>
        <v>0.26555315754902881</v>
      </c>
      <c r="C5">
        <f>'Train 2'!C9</f>
        <v>0.11314536799707067</v>
      </c>
      <c r="D5">
        <f>'Train 3'!C9</f>
        <v>7.1550255536626917E-2</v>
      </c>
      <c r="E5">
        <f>'Train 4'!C9</f>
        <v>3.2051282051282048E-2</v>
      </c>
    </row>
    <row r="7" spans="1:5" x14ac:dyDescent="0.3">
      <c r="A7" t="s">
        <v>7</v>
      </c>
      <c r="B7">
        <f>'Train 1'!C11</f>
        <v>0.232580541581933</v>
      </c>
      <c r="C7">
        <f>'Train 2'!C11</f>
        <v>0.27789797939051669</v>
      </c>
      <c r="D7">
        <f>'Train 3'!C11</f>
        <v>0.23989546596300712</v>
      </c>
      <c r="E7">
        <f>'Train 4'!C11</f>
        <v>0.19759650108338014</v>
      </c>
    </row>
    <row r="8" spans="1:5" x14ac:dyDescent="0.3">
      <c r="A8" t="s">
        <v>8</v>
      </c>
      <c r="B8">
        <f>'Train 1'!C12</f>
        <v>0.76741945841806702</v>
      </c>
      <c r="C8">
        <f>'Train 2'!C12</f>
        <v>0.72210202060948325</v>
      </c>
      <c r="D8">
        <f>'Train 3'!C12</f>
        <v>0.76010453403699285</v>
      </c>
      <c r="E8">
        <f>'Train 4'!C12</f>
        <v>0.80240349891661988</v>
      </c>
    </row>
    <row r="10" spans="1:5" x14ac:dyDescent="0.3">
      <c r="A10" t="s">
        <v>2</v>
      </c>
      <c r="B10">
        <f>'Train 1'!C14</f>
        <v>0.78269999999999995</v>
      </c>
      <c r="C10">
        <f>'Train 2'!C14</f>
        <v>0.2422</v>
      </c>
      <c r="D10">
        <f>'Train 3'!C14</f>
        <v>5.45E-2</v>
      </c>
      <c r="E10">
        <f>'Train 4'!C14</f>
        <v>1.5100000000000001E-2</v>
      </c>
    </row>
    <row r="11" spans="1:5" x14ac:dyDescent="0.3">
      <c r="A11" t="s">
        <v>9</v>
      </c>
      <c r="B11">
        <f>'Train 1'!C15</f>
        <v>0.28299999999999997</v>
      </c>
      <c r="C11">
        <f>'Train 2'!C15</f>
        <v>1.545E-2</v>
      </c>
      <c r="D11">
        <f>'Train 3'!C15</f>
        <v>1.4E-3</v>
      </c>
      <c r="E11">
        <f>'Train 4'!C15</f>
        <v>1.25E-4</v>
      </c>
    </row>
    <row r="13" spans="1:5" x14ac:dyDescent="0.3">
      <c r="A13" t="s">
        <v>3</v>
      </c>
      <c r="B13">
        <f>'Train 1'!C17</f>
        <v>3.1578172337871253</v>
      </c>
      <c r="C13">
        <f>'Train 2'!C17</f>
        <v>3.1912957191987177</v>
      </c>
      <c r="D13">
        <f>'Train 3'!C17</f>
        <v>3.8702263118492786</v>
      </c>
      <c r="E13">
        <f>'Train 4'!C17</f>
        <v>4.8986126406169053</v>
      </c>
    </row>
    <row r="14" spans="1:5" x14ac:dyDescent="0.3">
      <c r="A14" t="s">
        <v>4</v>
      </c>
      <c r="B14">
        <f>'Train 1'!C18</f>
        <v>0.34603391227065217</v>
      </c>
      <c r="C14">
        <f>'Train 2'!C18</f>
        <v>0.1566888954299995</v>
      </c>
      <c r="D14">
        <f>'Train 3'!C18</f>
        <v>9.4132125691470614E-2</v>
      </c>
      <c r="E14">
        <f>'Train 4'!C18</f>
        <v>3.9944095576049568E-2</v>
      </c>
    </row>
    <row r="16" spans="1:5" x14ac:dyDescent="0.3">
      <c r="A16" t="s">
        <v>10</v>
      </c>
      <c r="B16">
        <f>'Train 1'!C20</f>
        <v>0.21729999999999999</v>
      </c>
      <c r="C16">
        <f>'Train 2'!C20</f>
        <v>0.75780000000000003</v>
      </c>
      <c r="D16">
        <f>'Train 3'!C20</f>
        <v>0.94550000000000001</v>
      </c>
      <c r="E16">
        <f>'Train 4'!C20</f>
        <v>0.9849</v>
      </c>
    </row>
    <row r="17" spans="1:5" x14ac:dyDescent="0.3">
      <c r="A17" t="s">
        <v>11</v>
      </c>
      <c r="B17">
        <f>'Train 1'!C21</f>
        <v>0.71699999999999997</v>
      </c>
      <c r="C17">
        <f>'Train 2'!C21</f>
        <v>0.98455000000000004</v>
      </c>
      <c r="D17">
        <f>'Train 3'!C21</f>
        <v>0.99860000000000004</v>
      </c>
      <c r="E17">
        <f>'Train 4'!C21</f>
        <v>0.99987499999999996</v>
      </c>
    </row>
    <row r="19" spans="1:5" x14ac:dyDescent="0.3">
      <c r="A19" t="s">
        <v>12</v>
      </c>
      <c r="B19">
        <f>'Train 1'!C23</f>
        <v>0.74985000000000002</v>
      </c>
      <c r="C19">
        <f>'Train 2'!C23</f>
        <v>0.73709999999999998</v>
      </c>
      <c r="D19">
        <f>'Train 3'!C23</f>
        <v>0.762575</v>
      </c>
      <c r="E19">
        <f>'Train 4'!C23</f>
        <v>0.80291999999999997</v>
      </c>
    </row>
    <row r="20" spans="1:5" x14ac:dyDescent="0.3">
      <c r="A20" t="s">
        <v>13</v>
      </c>
      <c r="B20">
        <f>'Train 1'!C24</f>
        <v>9.1257449683637439</v>
      </c>
      <c r="C20">
        <f>'Train 2'!C24</f>
        <v>20.367082877448858</v>
      </c>
      <c r="D20">
        <f>'Train 3'!C24</f>
        <v>41.114829644179203</v>
      </c>
      <c r="E20">
        <f>'Train 4'!C24</f>
        <v>122.63671438724745</v>
      </c>
    </row>
    <row r="21" spans="1:5" x14ac:dyDescent="0.3">
      <c r="A21" t="s">
        <v>14</v>
      </c>
      <c r="B21">
        <f>'Train 1'!C25</f>
        <v>0.75780607058140081</v>
      </c>
      <c r="C21">
        <f>'Train 2'!C25</f>
        <v>0.38048857120414736</v>
      </c>
      <c r="D21">
        <f>'Train 3'!C25</f>
        <v>0.10295645603098139</v>
      </c>
      <c r="E21">
        <f>'Train 4'!C25</f>
        <v>2.9736116581331233E-2</v>
      </c>
    </row>
  </sheetData>
  <conditionalFormatting sqref="B7:H7">
    <cfRule type="top10" dxfId="29" priority="80" bottom="1" rank="1"/>
    <cfRule type="top10" dxfId="28" priority="81" rank="1"/>
  </conditionalFormatting>
  <conditionalFormatting sqref="B21:H21">
    <cfRule type="top10" dxfId="55" priority="84" bottom="1" rank="1"/>
    <cfRule type="top10" dxfId="54" priority="85" rank="1"/>
  </conditionalFormatting>
  <conditionalFormatting sqref="B19:H19">
    <cfRule type="top10" dxfId="53" priority="88" bottom="1" rank="1"/>
    <cfRule type="top10" dxfId="52" priority="89" rank="1"/>
  </conditionalFormatting>
  <conditionalFormatting sqref="B20:H20">
    <cfRule type="top10" dxfId="51" priority="92" bottom="1" rank="1"/>
    <cfRule type="top10" dxfId="50" priority="93" rank="1"/>
  </conditionalFormatting>
  <conditionalFormatting sqref="B17:H17">
    <cfRule type="top10" dxfId="49" priority="96" bottom="1" rank="1"/>
    <cfRule type="top10" dxfId="48" priority="97" rank="1"/>
  </conditionalFormatting>
  <conditionalFormatting sqref="B16:H16">
    <cfRule type="top10" dxfId="47" priority="100" bottom="1" rank="1"/>
    <cfRule type="top10" dxfId="46" priority="101" rank="1"/>
  </conditionalFormatting>
  <conditionalFormatting sqref="B14:H14">
    <cfRule type="top10" dxfId="45" priority="104" bottom="1" rank="1"/>
    <cfRule type="top10" dxfId="44" priority="105" rank="1"/>
  </conditionalFormatting>
  <conditionalFormatting sqref="B13:H13">
    <cfRule type="top10" dxfId="43" priority="108" bottom="1" rank="1"/>
    <cfRule type="top10" dxfId="42" priority="109" rank="1"/>
  </conditionalFormatting>
  <conditionalFormatting sqref="B11:H11">
    <cfRule type="top10" dxfId="41" priority="112" bottom="1" rank="1"/>
    <cfRule type="top10" dxfId="40" priority="113" rank="1"/>
  </conditionalFormatting>
  <conditionalFormatting sqref="B10:H10">
    <cfRule type="top10" dxfId="39" priority="116" bottom="1" rank="1"/>
    <cfRule type="top10" dxfId="38" priority="117" rank="1"/>
  </conditionalFormatting>
  <conditionalFormatting sqref="B8:H8">
    <cfRule type="top10" dxfId="37" priority="120" rank="1"/>
    <cfRule type="top10" dxfId="36" priority="121" bottom="1" rank="1"/>
  </conditionalFormatting>
  <conditionalFormatting sqref="B5:H5">
    <cfRule type="top10" dxfId="35" priority="124" bottom="1" rank="1"/>
    <cfRule type="top10" dxfId="34" priority="125" rank="1"/>
  </conditionalFormatting>
  <conditionalFormatting sqref="B4:H4">
    <cfRule type="top10" dxfId="33" priority="128" bottom="1" rank="1"/>
    <cfRule type="top10" dxfId="32" priority="129" rank="1"/>
  </conditionalFormatting>
  <conditionalFormatting sqref="B2:E2">
    <cfRule type="top10" dxfId="31" priority="132" bottom="1" rank="1"/>
    <cfRule type="top10" dxfId="30" priority="133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EBD-F97B-41BC-B3EA-2AFA30A1E6A3}">
  <dimension ref="A1:E25"/>
  <sheetViews>
    <sheetView workbookViewId="0"/>
  </sheetViews>
  <sheetFormatPr defaultRowHeight="14.4" x14ac:dyDescent="0.3"/>
  <cols>
    <col min="1" max="1" width="12.6640625" customWidth="1"/>
  </cols>
  <sheetData>
    <row r="1" spans="1:5" x14ac:dyDescent="0.3">
      <c r="C1" s="1" t="s">
        <v>0</v>
      </c>
      <c r="D1" s="1"/>
    </row>
    <row r="2" spans="1:5" x14ac:dyDescent="0.3">
      <c r="C2">
        <v>1</v>
      </c>
      <c r="D2">
        <v>0</v>
      </c>
    </row>
    <row r="3" spans="1:5" x14ac:dyDescent="0.3">
      <c r="A3" s="2" t="s">
        <v>1</v>
      </c>
      <c r="B3">
        <v>1</v>
      </c>
      <c r="C3">
        <v>7827</v>
      </c>
      <c r="D3">
        <v>2173</v>
      </c>
      <c r="E3">
        <f>C3+D3</f>
        <v>10000</v>
      </c>
    </row>
    <row r="4" spans="1:5" x14ac:dyDescent="0.3">
      <c r="A4" s="2"/>
      <c r="B4">
        <v>0</v>
      </c>
      <c r="C4">
        <v>2830</v>
      </c>
      <c r="D4">
        <v>7170</v>
      </c>
      <c r="E4">
        <f t="shared" ref="E4:E5" si="0">C4+D4</f>
        <v>10000</v>
      </c>
    </row>
    <row r="5" spans="1:5" x14ac:dyDescent="0.3">
      <c r="C5">
        <f>C3+C4</f>
        <v>10657</v>
      </c>
      <c r="D5">
        <f>D3+D4</f>
        <v>9343</v>
      </c>
      <c r="E5">
        <f t="shared" si="0"/>
        <v>20000</v>
      </c>
    </row>
    <row r="8" spans="1:5" x14ac:dyDescent="0.3">
      <c r="A8" t="s">
        <v>5</v>
      </c>
      <c r="C8">
        <f>C3/C5</f>
        <v>0.73444684245097114</v>
      </c>
    </row>
    <row r="9" spans="1:5" x14ac:dyDescent="0.3">
      <c r="A9" t="s">
        <v>6</v>
      </c>
      <c r="C9">
        <f>C4/C5</f>
        <v>0.26555315754902881</v>
      </c>
    </row>
    <row r="11" spans="1:5" x14ac:dyDescent="0.3">
      <c r="A11" t="s">
        <v>7</v>
      </c>
      <c r="C11">
        <f>D3/D5</f>
        <v>0.232580541581933</v>
      </c>
    </row>
    <row r="12" spans="1:5" x14ac:dyDescent="0.3">
      <c r="A12" t="s">
        <v>8</v>
      </c>
      <c r="C12">
        <f>D4/D5</f>
        <v>0.76741945841806702</v>
      </c>
    </row>
    <row r="14" spans="1:5" x14ac:dyDescent="0.3">
      <c r="A14" t="s">
        <v>2</v>
      </c>
      <c r="C14">
        <f>C3/E3</f>
        <v>0.78269999999999995</v>
      </c>
    </row>
    <row r="15" spans="1:5" x14ac:dyDescent="0.3">
      <c r="A15" t="s">
        <v>9</v>
      </c>
      <c r="C15">
        <f>C4/E4</f>
        <v>0.28299999999999997</v>
      </c>
    </row>
    <row r="17" spans="1:3" x14ac:dyDescent="0.3">
      <c r="A17" t="s">
        <v>3</v>
      </c>
      <c r="C17">
        <f>C8/C11</f>
        <v>3.1578172337871253</v>
      </c>
    </row>
    <row r="18" spans="1:3" x14ac:dyDescent="0.3">
      <c r="A18" t="s">
        <v>4</v>
      </c>
      <c r="C18">
        <f>C9/C12</f>
        <v>0.34603391227065217</v>
      </c>
    </row>
    <row r="20" spans="1:3" x14ac:dyDescent="0.3">
      <c r="A20" t="s">
        <v>10</v>
      </c>
      <c r="C20">
        <f>D3/E3</f>
        <v>0.21729999999999999</v>
      </c>
    </row>
    <row r="21" spans="1:3" x14ac:dyDescent="0.3">
      <c r="A21" t="s">
        <v>11</v>
      </c>
      <c r="C21">
        <f>D4/E4</f>
        <v>0.71699999999999997</v>
      </c>
    </row>
    <row r="23" spans="1:3" x14ac:dyDescent="0.3">
      <c r="A23" t="s">
        <v>12</v>
      </c>
      <c r="C23">
        <f>(C3+D4)/E5</f>
        <v>0.74985000000000002</v>
      </c>
    </row>
    <row r="24" spans="1:3" x14ac:dyDescent="0.3">
      <c r="A24" t="s">
        <v>13</v>
      </c>
      <c r="C24">
        <f>C17/C18</f>
        <v>9.1257449683637439</v>
      </c>
    </row>
    <row r="25" spans="1:3" x14ac:dyDescent="0.3">
      <c r="A25" t="s">
        <v>14</v>
      </c>
      <c r="C25">
        <f>2*(C14*C8)/(C14+C8)</f>
        <v>0.75780607058140081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1586-E425-43CB-80AB-EB4916D98EF6}">
  <dimension ref="A1:E25"/>
  <sheetViews>
    <sheetView workbookViewId="0"/>
  </sheetViews>
  <sheetFormatPr defaultRowHeight="14.4" x14ac:dyDescent="0.3"/>
  <cols>
    <col min="1" max="1" width="12.6640625" customWidth="1"/>
  </cols>
  <sheetData>
    <row r="1" spans="1:5" x14ac:dyDescent="0.3">
      <c r="C1" s="1" t="s">
        <v>0</v>
      </c>
      <c r="D1" s="1"/>
    </row>
    <row r="2" spans="1:5" x14ac:dyDescent="0.3">
      <c r="C2">
        <v>1</v>
      </c>
      <c r="D2">
        <v>0</v>
      </c>
    </row>
    <row r="3" spans="1:5" x14ac:dyDescent="0.3">
      <c r="A3" s="2" t="s">
        <v>1</v>
      </c>
      <c r="B3">
        <v>1</v>
      </c>
      <c r="C3">
        <v>2422</v>
      </c>
      <c r="D3">
        <v>7578</v>
      </c>
      <c r="E3">
        <f>C3+D3</f>
        <v>10000</v>
      </c>
    </row>
    <row r="4" spans="1:5" x14ac:dyDescent="0.3">
      <c r="A4" s="2"/>
      <c r="B4">
        <v>0</v>
      </c>
      <c r="C4">
        <v>309</v>
      </c>
      <c r="D4">
        <v>19691</v>
      </c>
      <c r="E4">
        <f t="shared" ref="E4:E5" si="0">C4+D4</f>
        <v>20000</v>
      </c>
    </row>
    <row r="5" spans="1:5" x14ac:dyDescent="0.3">
      <c r="C5">
        <f>C3+C4</f>
        <v>2731</v>
      </c>
      <c r="D5">
        <f>D3+D4</f>
        <v>27269</v>
      </c>
      <c r="E5">
        <f t="shared" si="0"/>
        <v>30000</v>
      </c>
    </row>
    <row r="8" spans="1:5" x14ac:dyDescent="0.3">
      <c r="A8" t="s">
        <v>5</v>
      </c>
      <c r="C8">
        <f>C3/C5</f>
        <v>0.88685463200292936</v>
      </c>
    </row>
    <row r="9" spans="1:5" x14ac:dyDescent="0.3">
      <c r="A9" t="s">
        <v>6</v>
      </c>
      <c r="C9">
        <f>C4/C5</f>
        <v>0.11314536799707067</v>
      </c>
    </row>
    <row r="11" spans="1:5" x14ac:dyDescent="0.3">
      <c r="A11" t="s">
        <v>7</v>
      </c>
      <c r="C11">
        <f>D3/D5</f>
        <v>0.27789797939051669</v>
      </c>
    </row>
    <row r="12" spans="1:5" x14ac:dyDescent="0.3">
      <c r="A12" t="s">
        <v>8</v>
      </c>
      <c r="C12">
        <f>D4/D5</f>
        <v>0.72210202060948325</v>
      </c>
    </row>
    <row r="14" spans="1:5" x14ac:dyDescent="0.3">
      <c r="A14" t="s">
        <v>2</v>
      </c>
      <c r="C14">
        <f>C3/E3</f>
        <v>0.2422</v>
      </c>
    </row>
    <row r="15" spans="1:5" x14ac:dyDescent="0.3">
      <c r="A15" t="s">
        <v>9</v>
      </c>
      <c r="C15">
        <f>C4/E4</f>
        <v>1.545E-2</v>
      </c>
    </row>
    <row r="17" spans="1:3" x14ac:dyDescent="0.3">
      <c r="A17" t="s">
        <v>3</v>
      </c>
      <c r="C17">
        <f>C8/C11</f>
        <v>3.1912957191987177</v>
      </c>
    </row>
    <row r="18" spans="1:3" x14ac:dyDescent="0.3">
      <c r="A18" t="s">
        <v>4</v>
      </c>
      <c r="C18">
        <f>C9/C12</f>
        <v>0.1566888954299995</v>
      </c>
    </row>
    <row r="20" spans="1:3" x14ac:dyDescent="0.3">
      <c r="A20" t="s">
        <v>10</v>
      </c>
      <c r="C20">
        <f>D3/E3</f>
        <v>0.75780000000000003</v>
      </c>
    </row>
    <row r="21" spans="1:3" x14ac:dyDescent="0.3">
      <c r="A21" t="s">
        <v>11</v>
      </c>
      <c r="C21">
        <f>D4/E4</f>
        <v>0.98455000000000004</v>
      </c>
    </row>
    <row r="23" spans="1:3" x14ac:dyDescent="0.3">
      <c r="A23" t="s">
        <v>12</v>
      </c>
      <c r="C23">
        <f>(C3+D4)/E5</f>
        <v>0.73709999999999998</v>
      </c>
    </row>
    <row r="24" spans="1:3" x14ac:dyDescent="0.3">
      <c r="A24" t="s">
        <v>13</v>
      </c>
      <c r="C24">
        <f>C17/C18</f>
        <v>20.367082877448858</v>
      </c>
    </row>
    <row r="25" spans="1:3" x14ac:dyDescent="0.3">
      <c r="A25" t="s">
        <v>14</v>
      </c>
      <c r="C25">
        <f>2*(C14*C8)/(C14+C8)</f>
        <v>0.38048857120414736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D648-4D33-4678-B9D4-A96C62CE86DE}">
  <dimension ref="A1:E25"/>
  <sheetViews>
    <sheetView workbookViewId="0"/>
  </sheetViews>
  <sheetFormatPr defaultRowHeight="14.4" x14ac:dyDescent="0.3"/>
  <cols>
    <col min="1" max="1" width="12.6640625" customWidth="1"/>
  </cols>
  <sheetData>
    <row r="1" spans="1:5" x14ac:dyDescent="0.3">
      <c r="C1" s="1" t="s">
        <v>0</v>
      </c>
      <c r="D1" s="1"/>
    </row>
    <row r="2" spans="1:5" x14ac:dyDescent="0.3">
      <c r="C2">
        <v>1</v>
      </c>
      <c r="D2">
        <v>0</v>
      </c>
    </row>
    <row r="3" spans="1:5" x14ac:dyDescent="0.3">
      <c r="A3" s="2" t="s">
        <v>1</v>
      </c>
      <c r="B3">
        <v>1</v>
      </c>
      <c r="C3">
        <v>545</v>
      </c>
      <c r="D3">
        <v>9455</v>
      </c>
      <c r="E3">
        <f>C3+D3</f>
        <v>10000</v>
      </c>
    </row>
    <row r="4" spans="1:5" x14ac:dyDescent="0.3">
      <c r="A4" s="2"/>
      <c r="B4">
        <v>0</v>
      </c>
      <c r="C4">
        <v>42</v>
      </c>
      <c r="D4">
        <v>29958</v>
      </c>
      <c r="E4">
        <f>C4+D4</f>
        <v>30000</v>
      </c>
    </row>
    <row r="5" spans="1:5" x14ac:dyDescent="0.3">
      <c r="C5">
        <f>C3+C4</f>
        <v>587</v>
      </c>
      <c r="D5">
        <f>D3+D4</f>
        <v>39413</v>
      </c>
      <c r="E5">
        <f>C5+D5</f>
        <v>40000</v>
      </c>
    </row>
    <row r="8" spans="1:5" x14ac:dyDescent="0.3">
      <c r="A8" t="s">
        <v>5</v>
      </c>
      <c r="C8">
        <f>C3/C5</f>
        <v>0.92844974446337314</v>
      </c>
    </row>
    <row r="9" spans="1:5" x14ac:dyDescent="0.3">
      <c r="A9" t="s">
        <v>6</v>
      </c>
      <c r="C9">
        <f>C4/C5</f>
        <v>7.1550255536626917E-2</v>
      </c>
    </row>
    <row r="11" spans="1:5" x14ac:dyDescent="0.3">
      <c r="A11" t="s">
        <v>7</v>
      </c>
      <c r="C11">
        <f>D3/D5</f>
        <v>0.23989546596300712</v>
      </c>
    </row>
    <row r="12" spans="1:5" x14ac:dyDescent="0.3">
      <c r="A12" t="s">
        <v>8</v>
      </c>
      <c r="C12">
        <f>D4/D5</f>
        <v>0.76010453403699285</v>
      </c>
    </row>
    <row r="14" spans="1:5" x14ac:dyDescent="0.3">
      <c r="A14" t="s">
        <v>2</v>
      </c>
      <c r="C14">
        <f>C3/E3</f>
        <v>5.45E-2</v>
      </c>
    </row>
    <row r="15" spans="1:5" x14ac:dyDescent="0.3">
      <c r="A15" t="s">
        <v>9</v>
      </c>
      <c r="C15">
        <f>C4/E4</f>
        <v>1.4E-3</v>
      </c>
    </row>
    <row r="17" spans="1:3" x14ac:dyDescent="0.3">
      <c r="A17" t="s">
        <v>3</v>
      </c>
      <c r="C17">
        <f>C8/C11</f>
        <v>3.8702263118492786</v>
      </c>
    </row>
    <row r="18" spans="1:3" x14ac:dyDescent="0.3">
      <c r="A18" t="s">
        <v>4</v>
      </c>
      <c r="C18">
        <f>C9/C12</f>
        <v>9.4132125691470614E-2</v>
      </c>
    </row>
    <row r="20" spans="1:3" x14ac:dyDescent="0.3">
      <c r="A20" t="s">
        <v>10</v>
      </c>
      <c r="C20">
        <f>D3/E3</f>
        <v>0.94550000000000001</v>
      </c>
    </row>
    <row r="21" spans="1:3" x14ac:dyDescent="0.3">
      <c r="A21" t="s">
        <v>11</v>
      </c>
      <c r="C21">
        <f>D4/E4</f>
        <v>0.99860000000000004</v>
      </c>
    </row>
    <row r="23" spans="1:3" x14ac:dyDescent="0.3">
      <c r="A23" t="s">
        <v>12</v>
      </c>
      <c r="C23">
        <f>(C3+D4)/E5</f>
        <v>0.762575</v>
      </c>
    </row>
    <row r="24" spans="1:3" x14ac:dyDescent="0.3">
      <c r="A24" t="s">
        <v>13</v>
      </c>
      <c r="C24">
        <f>C17/C18</f>
        <v>41.114829644179203</v>
      </c>
    </row>
    <row r="25" spans="1:3" x14ac:dyDescent="0.3">
      <c r="A25" t="s">
        <v>14</v>
      </c>
      <c r="C25">
        <f>2*(C14*C8)/(C14+C8)</f>
        <v>0.10295645603098139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D728-C21F-41AD-923A-C7907129140D}">
  <dimension ref="A1:E25"/>
  <sheetViews>
    <sheetView workbookViewId="0">
      <selection activeCell="C10" sqref="C10"/>
    </sheetView>
  </sheetViews>
  <sheetFormatPr defaultRowHeight="14.4" x14ac:dyDescent="0.3"/>
  <cols>
    <col min="1" max="1" width="12.6640625" customWidth="1"/>
  </cols>
  <sheetData>
    <row r="1" spans="1:5" x14ac:dyDescent="0.3">
      <c r="C1" s="1" t="s">
        <v>0</v>
      </c>
      <c r="D1" s="1"/>
    </row>
    <row r="2" spans="1:5" x14ac:dyDescent="0.3">
      <c r="C2">
        <v>1</v>
      </c>
      <c r="D2">
        <v>0</v>
      </c>
    </row>
    <row r="3" spans="1:5" x14ac:dyDescent="0.3">
      <c r="A3" s="2" t="s">
        <v>1</v>
      </c>
      <c r="B3">
        <v>1</v>
      </c>
      <c r="C3">
        <v>151</v>
      </c>
      <c r="D3">
        <v>9849</v>
      </c>
      <c r="E3">
        <f>C3+D3</f>
        <v>10000</v>
      </c>
    </row>
    <row r="4" spans="1:5" x14ac:dyDescent="0.3">
      <c r="A4" s="2"/>
      <c r="B4">
        <v>0</v>
      </c>
      <c r="C4">
        <v>5</v>
      </c>
      <c r="D4">
        <v>39995</v>
      </c>
      <c r="E4">
        <f t="shared" ref="E4:E5" si="0">C4+D4</f>
        <v>40000</v>
      </c>
    </row>
    <row r="5" spans="1:5" x14ac:dyDescent="0.3">
      <c r="C5">
        <f>C3+C4</f>
        <v>156</v>
      </c>
      <c r="D5">
        <f>D3+D4</f>
        <v>49844</v>
      </c>
      <c r="E5">
        <f t="shared" si="0"/>
        <v>50000</v>
      </c>
    </row>
    <row r="8" spans="1:5" x14ac:dyDescent="0.3">
      <c r="A8" t="s">
        <v>5</v>
      </c>
      <c r="C8">
        <f>C3/C5</f>
        <v>0.96794871794871795</v>
      </c>
    </row>
    <row r="9" spans="1:5" x14ac:dyDescent="0.3">
      <c r="A9" t="s">
        <v>6</v>
      </c>
      <c r="C9">
        <f>C4/C5</f>
        <v>3.2051282051282048E-2</v>
      </c>
    </row>
    <row r="11" spans="1:5" x14ac:dyDescent="0.3">
      <c r="A11" t="s">
        <v>7</v>
      </c>
      <c r="C11">
        <f>D3/D5</f>
        <v>0.19759650108338014</v>
      </c>
    </row>
    <row r="12" spans="1:5" x14ac:dyDescent="0.3">
      <c r="A12" t="s">
        <v>8</v>
      </c>
      <c r="C12">
        <f>D4/D5</f>
        <v>0.80240349891661988</v>
      </c>
    </row>
    <row r="14" spans="1:5" x14ac:dyDescent="0.3">
      <c r="A14" t="s">
        <v>2</v>
      </c>
      <c r="C14">
        <f>C3/E3</f>
        <v>1.5100000000000001E-2</v>
      </c>
    </row>
    <row r="15" spans="1:5" x14ac:dyDescent="0.3">
      <c r="A15" t="s">
        <v>9</v>
      </c>
      <c r="C15">
        <f>C4/E4</f>
        <v>1.25E-4</v>
      </c>
    </row>
    <row r="17" spans="1:3" x14ac:dyDescent="0.3">
      <c r="A17" t="s">
        <v>3</v>
      </c>
      <c r="C17">
        <f>C8/C11</f>
        <v>4.8986126406169053</v>
      </c>
    </row>
    <row r="18" spans="1:3" x14ac:dyDescent="0.3">
      <c r="A18" t="s">
        <v>4</v>
      </c>
      <c r="C18">
        <f>C9/C12</f>
        <v>3.9944095576049568E-2</v>
      </c>
    </row>
    <row r="20" spans="1:3" x14ac:dyDescent="0.3">
      <c r="A20" t="s">
        <v>10</v>
      </c>
      <c r="C20">
        <f>D3/E3</f>
        <v>0.9849</v>
      </c>
    </row>
    <row r="21" spans="1:3" x14ac:dyDescent="0.3">
      <c r="A21" t="s">
        <v>11</v>
      </c>
      <c r="C21">
        <f>D4/E4</f>
        <v>0.99987499999999996</v>
      </c>
    </row>
    <row r="23" spans="1:3" x14ac:dyDescent="0.3">
      <c r="A23" t="s">
        <v>12</v>
      </c>
      <c r="C23">
        <f>(C3+D4)/E5</f>
        <v>0.80291999999999997</v>
      </c>
    </row>
    <row r="24" spans="1:3" x14ac:dyDescent="0.3">
      <c r="A24" t="s">
        <v>13</v>
      </c>
      <c r="C24">
        <f>C17/C18</f>
        <v>122.63671438724745</v>
      </c>
    </row>
    <row r="25" spans="1:3" x14ac:dyDescent="0.3">
      <c r="A25" t="s">
        <v>14</v>
      </c>
      <c r="C25">
        <f>2*(C14*C8)/(C14+C8)</f>
        <v>2.9736116581331233E-2</v>
      </c>
    </row>
  </sheetData>
  <mergeCells count="2">
    <mergeCell ref="C1:D1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Train 1</vt:lpstr>
      <vt:lpstr>Train 2</vt:lpstr>
      <vt:lpstr>Train 3</vt:lpstr>
      <vt:lpstr>Train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MacGirr</dc:creator>
  <cp:lastModifiedBy>Dan MacGirr</cp:lastModifiedBy>
  <dcterms:created xsi:type="dcterms:W3CDTF">2019-03-18T02:30:50Z</dcterms:created>
  <dcterms:modified xsi:type="dcterms:W3CDTF">2019-04-05T00:30:09Z</dcterms:modified>
</cp:coreProperties>
</file>