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9E002417-EEA9-40FF-AB71-C8111FF13554}" xr6:coauthVersionLast="47" xr6:coauthVersionMax="47" xr10:uidLastSave="{00000000-0000-0000-0000-000000000000}"/>
  <bookViews>
    <workbookView xWindow="-18120" yWindow="-120" windowWidth="18240" windowHeight="28590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3" l="1"/>
  <c r="I35" i="3"/>
  <c r="J35" i="3" s="1"/>
  <c r="J28" i="3"/>
  <c r="H45" i="3"/>
  <c r="J45" i="3" s="1"/>
  <c r="J26" i="3"/>
  <c r="J36" i="3"/>
  <c r="J27" i="3"/>
  <c r="J25" i="3"/>
  <c r="J31" i="3"/>
  <c r="J34" i="3"/>
  <c r="J41" i="3"/>
  <c r="J40" i="3"/>
  <c r="J39" i="3"/>
  <c r="J33" i="3"/>
  <c r="J22" i="3"/>
  <c r="J21" i="3"/>
  <c r="J20" i="3"/>
  <c r="J19" i="3"/>
  <c r="J18" i="3"/>
  <c r="J17" i="3"/>
  <c r="J16" i="3"/>
  <c r="J15" i="3"/>
  <c r="J14" i="3"/>
  <c r="J13" i="3"/>
  <c r="I32" i="3"/>
  <c r="J32" i="3" s="1"/>
  <c r="J47" i="3" l="1"/>
</calcChain>
</file>

<file path=xl/sharedStrings.xml><?xml version="1.0" encoding="utf-8"?>
<sst xmlns="http://schemas.openxmlformats.org/spreadsheetml/2006/main" count="157" uniqueCount="116">
  <si>
    <t>Jumper shunts 0.1"</t>
  </si>
  <si>
    <t>CD4049</t>
  </si>
  <si>
    <t>CD4071</t>
  </si>
  <si>
    <t>CD4011</t>
  </si>
  <si>
    <t>DIP socket 20 pin 0.3"</t>
  </si>
  <si>
    <t>DIP socket 14 pin 0.3"</t>
  </si>
  <si>
    <t>Diode 1N4148</t>
  </si>
  <si>
    <t>LED T1-3/4</t>
  </si>
  <si>
    <t>Resistor 1/4 watt 470</t>
  </si>
  <si>
    <t>Ceramic capacitor 0.1uF radial 0.2"</t>
  </si>
  <si>
    <t>Integrated Circuits</t>
  </si>
  <si>
    <t>Discrete Components</t>
  </si>
  <si>
    <t>Digikey</t>
  </si>
  <si>
    <t>ED3054-5-ND</t>
  </si>
  <si>
    <t>ED3045-5-ND</t>
  </si>
  <si>
    <t>S1012EC-40-ND</t>
  </si>
  <si>
    <t>S9000-ND</t>
  </si>
  <si>
    <t>Jameco</t>
  </si>
  <si>
    <t>ED3046-5-ND</t>
  </si>
  <si>
    <t>296-2031-ND</t>
  </si>
  <si>
    <t>CD4001</t>
  </si>
  <si>
    <t>CD4013</t>
  </si>
  <si>
    <t>CD40245 (or 74C245 or 74HC245)</t>
  </si>
  <si>
    <t>CD4002</t>
  </si>
  <si>
    <t>CD4023</t>
  </si>
  <si>
    <t>CD40174 (or 74C174 or 74HC174)</t>
  </si>
  <si>
    <t>CD40103</t>
  </si>
  <si>
    <t>DIP socket 16 pin 0.3"</t>
  </si>
  <si>
    <t>Compact Flash Socket</t>
  </si>
  <si>
    <t>SAM9213-ND</t>
  </si>
  <si>
    <t>Samtec</t>
  </si>
  <si>
    <t>CFT-125-01-L-D-RA-01-SL</t>
  </si>
  <si>
    <t>296-2029-5-ND</t>
  </si>
  <si>
    <t>296-14080-5-ND</t>
  </si>
  <si>
    <t>SAM1206-39-ND</t>
  </si>
  <si>
    <t>SSQ-139-03-T-S</t>
  </si>
  <si>
    <t>Sullins</t>
  </si>
  <si>
    <t>PREC025DAAN-RC</t>
  </si>
  <si>
    <t>CD4002BE</t>
  </si>
  <si>
    <t>TI</t>
  </si>
  <si>
    <t>CD40103BE</t>
  </si>
  <si>
    <t>On Shore</t>
  </si>
  <si>
    <t>ED20DT</t>
  </si>
  <si>
    <t>ED14DT</t>
  </si>
  <si>
    <t>Stackpole</t>
  </si>
  <si>
    <t>296-2028-ND</t>
  </si>
  <si>
    <t>CD4001BE</t>
  </si>
  <si>
    <t>CD4011BE</t>
  </si>
  <si>
    <t>296-2041-ND</t>
  </si>
  <si>
    <t>CD4023BE</t>
  </si>
  <si>
    <t>CD4049UBE</t>
  </si>
  <si>
    <t>296-2055-5-ND</t>
  </si>
  <si>
    <t>CD4071BE</t>
  </si>
  <si>
    <t>296-2062-ND</t>
  </si>
  <si>
    <t>CD4013BE</t>
  </si>
  <si>
    <t>296-2033-5-ND</t>
  </si>
  <si>
    <t>SN74HC174N</t>
  </si>
  <si>
    <t>296-1579-5-ND</t>
  </si>
  <si>
    <t>296-1584-5-ND</t>
  </si>
  <si>
    <t>SN74HC245N</t>
  </si>
  <si>
    <t>ED16DT</t>
  </si>
  <si>
    <t>STC02SYAN</t>
  </si>
  <si>
    <t>Circuit Board</t>
  </si>
  <si>
    <t>1N4148FS-ND</t>
  </si>
  <si>
    <t>ON Semi</t>
  </si>
  <si>
    <t>1N4148</t>
  </si>
  <si>
    <t>Sockets</t>
  </si>
  <si>
    <t>Interconnects</t>
  </si>
  <si>
    <t>UT1871-81-M1-R</t>
  </si>
  <si>
    <t>Valuepro</t>
  </si>
  <si>
    <t>JLCPCB</t>
  </si>
  <si>
    <t>Madole</t>
  </si>
  <si>
    <t>SR215C104KAA</t>
  </si>
  <si>
    <t>SSQ-120-03-T-S</t>
  </si>
  <si>
    <t>SAM1206-20-ND</t>
  </si>
  <si>
    <t>S2012EC-25-ND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</si>
  <si>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</si>
  <si>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</si>
  <si>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</si>
  <si>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</si>
  <si>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</si>
  <si>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</si>
  <si>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</si>
  <si>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</si>
  <si>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CF14JT470R</t>
  </si>
  <si>
    <t>CF14JT470RCT-ND</t>
  </si>
  <si>
    <t>Mechanical</t>
  </si>
  <si>
    <t>4505-440-AL-7</t>
  </si>
  <si>
    <t>RAF</t>
  </si>
  <si>
    <t>0.5 inch standoff spacer</t>
  </si>
  <si>
    <t>COMPACT FLASH INTERFACE</t>
  </si>
  <si>
    <t>Please refer to these notes as applicable for the parts list below:</t>
  </si>
  <si>
    <t>*A</t>
  </si>
  <si>
    <t>*B</t>
  </si>
  <si>
    <t>*C</t>
  </si>
  <si>
    <t>The header pins for configuration jumpers are cut down from longer strips.</t>
  </si>
  <si>
    <t>The Samtec 39 pin connector, when ordering from Digikey, will always show zero stock because they are made-to-order. They will ship same or next day though.</t>
  </si>
  <si>
    <t>These parts may be omitted if group port selection will not be used. See assembly notes.</t>
  </si>
  <si>
    <t>U3,5</t>
  </si>
  <si>
    <t>U2</t>
  </si>
  <si>
    <t>U5-6</t>
  </si>
  <si>
    <t>U12</t>
  </si>
  <si>
    <t>U7-8</t>
  </si>
  <si>
    <t>U4</t>
  </si>
  <si>
    <t>U9-10</t>
  </si>
  <si>
    <t>U13</t>
  </si>
  <si>
    <t>U11</t>
  </si>
  <si>
    <t>R1</t>
  </si>
  <si>
    <t>D5</t>
  </si>
  <si>
    <t>D1-4</t>
  </si>
  <si>
    <t>C1-4</t>
  </si>
  <si>
    <t>Straight header 3 pins 0.1" (*A)</t>
  </si>
  <si>
    <t>Socket 39 pin 0.1" long tail (*B)</t>
  </si>
  <si>
    <t>Straight dual row header 21 position (*C)</t>
  </si>
  <si>
    <t>Socket 20 pin 0.1" long tail (*B) (*C)</t>
  </si>
  <si>
    <t>PREC040SAAN-RC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</si>
</sst>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horizontal="left" wrapText="1"/>
    </xf>
    <xf numFmtId="2" fontId="4" fillId="0" borderId="0" xfId="0" applyNumberFormat="1" applyFont="1" applyAlignment="1">
      <alignment horizontal="righ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2" fontId="4" fillId="0" borderId="0" xfId="0" quotePrefix="1" applyNumberFormat="1" applyFont="1" applyAlignment="1">
      <alignment horizontal="righ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K75"/>
  <sheetViews>
    <sheetView tabSelected="1" workbookViewId="0">
      <selection activeCell="E35" sqref="E35"/>
    </sheetView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2.85546875" style="5" customWidth="1"/>
    <col min="4" max="4" width="11.7109375" style="5" bestFit="1" customWidth="1"/>
    <col min="5" max="5" width="20.42578125" style="6" bestFit="1" customWidth="1"/>
    <col min="6" max="6" width="8.7109375" style="5" bestFit="1" customWidth="1"/>
    <col min="7" max="7" width="25.5703125" style="6" bestFit="1" customWidth="1"/>
    <col min="8" max="10" width="6.42578125" style="7" customWidth="1"/>
    <col min="11" max="16384" width="9.140625" style="5"/>
  </cols>
  <sheetData>
    <row r="1" spans="1:11" x14ac:dyDescent="0.2">
      <c r="A1" s="5" t="s">
        <v>91</v>
      </c>
      <c r="E1" s="5"/>
      <c r="F1" s="6"/>
      <c r="G1" s="5"/>
      <c r="H1" s="6"/>
      <c r="K1" s="7"/>
    </row>
    <row r="2" spans="1:11" x14ac:dyDescent="0.2">
      <c r="E2" s="5"/>
      <c r="F2" s="6"/>
      <c r="G2" s="5"/>
      <c r="H2" s="6"/>
      <c r="K2" s="7"/>
    </row>
    <row r="3" spans="1:11" x14ac:dyDescent="0.2">
      <c r="A3" s="5" t="s">
        <v>92</v>
      </c>
      <c r="B3" s="5" t="s">
        <v>95</v>
      </c>
    </row>
    <row r="4" spans="1:11" x14ac:dyDescent="0.2">
      <c r="A4" s="5" t="s">
        <v>93</v>
      </c>
      <c r="B4" s="5" t="s">
        <v>96</v>
      </c>
      <c r="E4" s="5"/>
      <c r="F4" s="6"/>
      <c r="G4" s="5"/>
      <c r="H4" s="6"/>
      <c r="K4" s="7"/>
    </row>
    <row r="5" spans="1:11" x14ac:dyDescent="0.2">
      <c r="A5" s="5" t="s">
        <v>94</v>
      </c>
      <c r="B5" s="5" t="s">
        <v>97</v>
      </c>
      <c r="E5" s="5"/>
      <c r="F5" s="6"/>
      <c r="G5" s="5"/>
      <c r="H5" s="6"/>
      <c r="K5" s="7"/>
    </row>
    <row r="6" spans="1:11" x14ac:dyDescent="0.2">
      <c r="E6" s="5"/>
      <c r="F6" s="6"/>
      <c r="G6" s="5"/>
      <c r="H6" s="6"/>
      <c r="K6" s="7"/>
    </row>
    <row r="7" spans="1:11" x14ac:dyDescent="0.2">
      <c r="E7" s="5"/>
      <c r="F7" s="6"/>
      <c r="G7" s="5"/>
      <c r="H7" s="6"/>
      <c r="K7" s="7"/>
    </row>
    <row r="8" spans="1:11" s="2" customFormat="1" ht="15.75" x14ac:dyDescent="0.25">
      <c r="A8" s="1" t="s">
        <v>90</v>
      </c>
      <c r="E8" s="18"/>
      <c r="G8" s="18"/>
      <c r="H8" s="3"/>
      <c r="I8" s="3"/>
      <c r="J8" s="3"/>
    </row>
    <row r="10" spans="1:11" x14ac:dyDescent="0.2">
      <c r="A10" s="4" t="s">
        <v>77</v>
      </c>
      <c r="B10" s="4" t="s">
        <v>83</v>
      </c>
      <c r="C10" s="4"/>
      <c r="D10" s="4" t="s">
        <v>81</v>
      </c>
      <c r="E10" s="8" t="s">
        <v>82</v>
      </c>
      <c r="F10" s="4" t="s">
        <v>79</v>
      </c>
      <c r="G10" s="8" t="s">
        <v>80</v>
      </c>
      <c r="H10" s="9" t="s">
        <v>76</v>
      </c>
      <c r="I10" s="9" t="s">
        <v>77</v>
      </c>
      <c r="J10" s="9" t="s">
        <v>78</v>
      </c>
    </row>
    <row r="12" spans="1:11" x14ac:dyDescent="0.2">
      <c r="A12" s="10" t="s">
        <v>10</v>
      </c>
    </row>
    <row r="13" spans="1:11" x14ac:dyDescent="0.2">
      <c r="A13" s="5">
        <v>1</v>
      </c>
      <c r="B13" s="5" t="s">
        <v>20</v>
      </c>
      <c r="C13" s="5" t="s">
        <v>98</v>
      </c>
      <c r="D13" s="5" t="s">
        <v>39</v>
      </c>
      <c r="E13" s="6" t="s">
        <v>46</v>
      </c>
      <c r="F13" s="5" t="s">
        <v>12</v>
      </c>
      <c r="G13" s="6" t="s">
        <v>45</v>
      </c>
      <c r="H13" s="7">
        <v>0.66</v>
      </c>
      <c r="I13" s="7">
        <v>1</v>
      </c>
      <c r="J13" s="7">
        <f>I13*H13</f>
        <v>0.66</v>
      </c>
    </row>
    <row r="14" spans="1:11" x14ac:dyDescent="0.2">
      <c r="A14" s="5">
        <v>1</v>
      </c>
      <c r="B14" s="5" t="s">
        <v>23</v>
      </c>
      <c r="C14" s="5" t="s">
        <v>99</v>
      </c>
      <c r="D14" s="5" t="s">
        <v>39</v>
      </c>
      <c r="E14" s="6" t="s">
        <v>38</v>
      </c>
      <c r="F14" s="5" t="s">
        <v>12</v>
      </c>
      <c r="G14" s="6" t="s">
        <v>32</v>
      </c>
      <c r="H14" s="7">
        <v>0.57999999999999996</v>
      </c>
      <c r="I14" s="7">
        <v>1</v>
      </c>
      <c r="J14" s="7">
        <f t="shared" ref="J14:J22" si="0">I14*H14</f>
        <v>0.57999999999999996</v>
      </c>
    </row>
    <row r="15" spans="1:11" x14ac:dyDescent="0.2">
      <c r="A15" s="5">
        <v>2</v>
      </c>
      <c r="B15" s="5" t="s">
        <v>3</v>
      </c>
      <c r="C15" s="5" t="s">
        <v>100</v>
      </c>
      <c r="D15" s="5" t="s">
        <v>39</v>
      </c>
      <c r="E15" s="6" t="s">
        <v>47</v>
      </c>
      <c r="F15" s="5" t="s">
        <v>12</v>
      </c>
      <c r="G15" s="6" t="s">
        <v>19</v>
      </c>
      <c r="H15" s="7">
        <v>0.66</v>
      </c>
      <c r="I15" s="7">
        <v>2</v>
      </c>
      <c r="J15" s="7">
        <f t="shared" si="0"/>
        <v>1.32</v>
      </c>
    </row>
    <row r="16" spans="1:11" x14ac:dyDescent="0.2">
      <c r="A16" s="5">
        <v>1</v>
      </c>
      <c r="B16" s="5" t="s">
        <v>21</v>
      </c>
      <c r="C16" s="5" t="s">
        <v>101</v>
      </c>
      <c r="D16" s="5" t="s">
        <v>39</v>
      </c>
      <c r="E16" s="6" t="s">
        <v>54</v>
      </c>
      <c r="F16" s="5" t="s">
        <v>12</v>
      </c>
      <c r="G16" s="6" t="s">
        <v>55</v>
      </c>
      <c r="H16" s="7">
        <v>0.66</v>
      </c>
      <c r="I16" s="7">
        <v>1</v>
      </c>
      <c r="J16" s="7">
        <f t="shared" si="0"/>
        <v>0.66</v>
      </c>
    </row>
    <row r="17" spans="1:10" x14ac:dyDescent="0.2">
      <c r="A17" s="5">
        <v>2</v>
      </c>
      <c r="B17" s="5" t="s">
        <v>24</v>
      </c>
      <c r="C17" s="5" t="s">
        <v>102</v>
      </c>
      <c r="D17" s="5" t="s">
        <v>39</v>
      </c>
      <c r="E17" s="6" t="s">
        <v>49</v>
      </c>
      <c r="F17" s="5" t="s">
        <v>12</v>
      </c>
      <c r="G17" s="6" t="s">
        <v>48</v>
      </c>
      <c r="H17" s="7">
        <v>0.66</v>
      </c>
      <c r="I17" s="7">
        <v>2</v>
      </c>
      <c r="J17" s="7">
        <f t="shared" si="0"/>
        <v>1.32</v>
      </c>
    </row>
    <row r="18" spans="1:10" x14ac:dyDescent="0.2">
      <c r="A18" s="5">
        <v>1</v>
      </c>
      <c r="B18" s="5" t="s">
        <v>1</v>
      </c>
      <c r="C18" s="5" t="s">
        <v>101</v>
      </c>
      <c r="D18" s="5" t="s">
        <v>39</v>
      </c>
      <c r="E18" s="6" t="s">
        <v>50</v>
      </c>
      <c r="F18" s="5" t="s">
        <v>12</v>
      </c>
      <c r="G18" s="6" t="s">
        <v>51</v>
      </c>
      <c r="H18" s="7">
        <v>0.66</v>
      </c>
      <c r="I18" s="7">
        <v>1</v>
      </c>
      <c r="J18" s="7">
        <f t="shared" si="0"/>
        <v>0.66</v>
      </c>
    </row>
    <row r="19" spans="1:10" x14ac:dyDescent="0.2">
      <c r="A19" s="5">
        <v>1</v>
      </c>
      <c r="B19" s="5" t="s">
        <v>2</v>
      </c>
      <c r="C19" s="5" t="s">
        <v>103</v>
      </c>
      <c r="D19" s="5" t="s">
        <v>39</v>
      </c>
      <c r="E19" s="6" t="s">
        <v>52</v>
      </c>
      <c r="F19" s="5" t="s">
        <v>12</v>
      </c>
      <c r="G19" s="13" t="s">
        <v>53</v>
      </c>
      <c r="H19" s="7">
        <v>0.66</v>
      </c>
      <c r="I19" s="14">
        <v>1</v>
      </c>
      <c r="J19" s="7">
        <f t="shared" si="0"/>
        <v>0.66</v>
      </c>
    </row>
    <row r="20" spans="1:10" x14ac:dyDescent="0.2">
      <c r="A20" s="5">
        <v>2</v>
      </c>
      <c r="B20" s="5" t="s">
        <v>26</v>
      </c>
      <c r="C20" s="5" t="s">
        <v>104</v>
      </c>
      <c r="D20" s="5" t="s">
        <v>39</v>
      </c>
      <c r="E20" s="6" t="s">
        <v>40</v>
      </c>
      <c r="F20" s="5" t="s">
        <v>12</v>
      </c>
      <c r="G20" s="6" t="s">
        <v>33</v>
      </c>
      <c r="H20" s="7">
        <v>1.68</v>
      </c>
      <c r="I20" s="7">
        <v>2</v>
      </c>
      <c r="J20" s="7">
        <f t="shared" si="0"/>
        <v>3.36</v>
      </c>
    </row>
    <row r="21" spans="1:10" x14ac:dyDescent="0.2">
      <c r="A21" s="5">
        <v>1</v>
      </c>
      <c r="B21" s="5" t="s">
        <v>25</v>
      </c>
      <c r="C21" s="5" t="s">
        <v>105</v>
      </c>
      <c r="D21" s="5" t="s">
        <v>39</v>
      </c>
      <c r="E21" s="6" t="s">
        <v>56</v>
      </c>
      <c r="F21" s="5" t="s">
        <v>12</v>
      </c>
      <c r="G21" s="6" t="s">
        <v>57</v>
      </c>
      <c r="H21" s="7">
        <v>0.56000000000000005</v>
      </c>
      <c r="I21" s="7">
        <v>1</v>
      </c>
      <c r="J21" s="7">
        <f t="shared" si="0"/>
        <v>0.56000000000000005</v>
      </c>
    </row>
    <row r="22" spans="1:10" x14ac:dyDescent="0.2">
      <c r="A22" s="5">
        <v>1</v>
      </c>
      <c r="B22" s="5" t="s">
        <v>22</v>
      </c>
      <c r="C22" s="5" t="s">
        <v>106</v>
      </c>
      <c r="D22" s="5" t="s">
        <v>39</v>
      </c>
      <c r="E22" s="6" t="s">
        <v>59</v>
      </c>
      <c r="F22" s="5" t="s">
        <v>12</v>
      </c>
      <c r="G22" s="13" t="s">
        <v>58</v>
      </c>
      <c r="H22" s="7">
        <v>0.66</v>
      </c>
      <c r="I22" s="14">
        <v>1</v>
      </c>
      <c r="J22" s="7">
        <f t="shared" si="0"/>
        <v>0.66</v>
      </c>
    </row>
    <row r="24" spans="1:10" x14ac:dyDescent="0.2">
      <c r="A24" s="10" t="s">
        <v>11</v>
      </c>
    </row>
    <row r="25" spans="1:10" x14ac:dyDescent="0.2">
      <c r="A25" s="5">
        <v>1</v>
      </c>
      <c r="B25" s="5" t="s">
        <v>8</v>
      </c>
      <c r="C25" s="5" t="s">
        <v>107</v>
      </c>
      <c r="D25" s="5" t="s">
        <v>44</v>
      </c>
      <c r="E25" s="6" t="s">
        <v>84</v>
      </c>
      <c r="F25" s="5" t="s">
        <v>12</v>
      </c>
      <c r="G25" s="15" t="s">
        <v>85</v>
      </c>
      <c r="H25" s="7">
        <v>0.1</v>
      </c>
      <c r="I25" s="7">
        <v>1</v>
      </c>
      <c r="J25" s="7">
        <f t="shared" ref="J25:J28" si="1">I25*H25</f>
        <v>0.1</v>
      </c>
    </row>
    <row r="26" spans="1:10" x14ac:dyDescent="0.2">
      <c r="A26" s="5">
        <v>1</v>
      </c>
      <c r="B26" s="5" t="s">
        <v>7</v>
      </c>
      <c r="C26" s="5" t="s">
        <v>108</v>
      </c>
      <c r="D26" s="5" t="s">
        <v>69</v>
      </c>
      <c r="E26" s="6" t="s">
        <v>68</v>
      </c>
      <c r="F26" s="5" t="s">
        <v>17</v>
      </c>
      <c r="G26" s="15">
        <v>333973</v>
      </c>
      <c r="H26" s="7">
        <v>0.12</v>
      </c>
      <c r="I26" s="7">
        <v>1</v>
      </c>
      <c r="J26" s="7">
        <f t="shared" si="1"/>
        <v>0.12</v>
      </c>
    </row>
    <row r="27" spans="1:10" x14ac:dyDescent="0.2">
      <c r="A27" s="5">
        <v>4</v>
      </c>
      <c r="B27" s="5" t="s">
        <v>6</v>
      </c>
      <c r="C27" s="5" t="s">
        <v>109</v>
      </c>
      <c r="D27" s="5" t="s">
        <v>64</v>
      </c>
      <c r="E27" s="6" t="s">
        <v>65</v>
      </c>
      <c r="F27" s="5" t="s">
        <v>12</v>
      </c>
      <c r="G27" s="6" t="s">
        <v>63</v>
      </c>
      <c r="H27" s="7">
        <v>0.1</v>
      </c>
      <c r="I27" s="7">
        <v>4</v>
      </c>
      <c r="J27" s="7">
        <f t="shared" si="1"/>
        <v>0.4</v>
      </c>
    </row>
    <row r="28" spans="1:10" x14ac:dyDescent="0.2">
      <c r="A28" s="5">
        <v>4</v>
      </c>
      <c r="B28" s="5" t="s">
        <v>9</v>
      </c>
      <c r="C28" s="5" t="s">
        <v>110</v>
      </c>
      <c r="D28" s="5" t="s">
        <v>69</v>
      </c>
      <c r="E28" s="6" t="s">
        <v>72</v>
      </c>
      <c r="F28" s="5" t="s">
        <v>17</v>
      </c>
      <c r="G28" s="15">
        <v>544921</v>
      </c>
      <c r="H28" s="7">
        <v>0.19</v>
      </c>
      <c r="I28" s="17">
        <v>4</v>
      </c>
      <c r="J28" s="7">
        <f t="shared" si="1"/>
        <v>0.76</v>
      </c>
    </row>
    <row r="30" spans="1:10" x14ac:dyDescent="0.2">
      <c r="A30" s="10" t="s">
        <v>67</v>
      </c>
    </row>
    <row r="31" spans="1:10" x14ac:dyDescent="0.2">
      <c r="A31" s="5">
        <v>1</v>
      </c>
      <c r="B31" s="5" t="s">
        <v>28</v>
      </c>
      <c r="D31" s="5" t="s">
        <v>30</v>
      </c>
      <c r="E31" s="6" t="s">
        <v>31</v>
      </c>
      <c r="F31" s="5" t="s">
        <v>12</v>
      </c>
      <c r="G31" s="6" t="s">
        <v>29</v>
      </c>
      <c r="H31" s="7">
        <v>8.56</v>
      </c>
      <c r="I31" s="7">
        <v>1</v>
      </c>
      <c r="J31" s="7">
        <f t="shared" ref="J31:J33" si="2">I31*H31</f>
        <v>8.56</v>
      </c>
    </row>
    <row r="32" spans="1:10" x14ac:dyDescent="0.2">
      <c r="A32" s="5">
        <v>4</v>
      </c>
      <c r="B32" s="5" t="s">
        <v>111</v>
      </c>
      <c r="D32" s="5" t="s">
        <v>36</v>
      </c>
      <c r="E32" s="6" t="s">
        <v>115</v>
      </c>
      <c r="F32" s="5" t="s">
        <v>12</v>
      </c>
      <c r="G32" s="6" t="s">
        <v>15</v>
      </c>
      <c r="H32" s="7">
        <v>0.51</v>
      </c>
      <c r="I32" s="7">
        <f>12/40</f>
        <v>0.3</v>
      </c>
      <c r="J32" s="7">
        <f t="shared" si="2"/>
        <v>0.153</v>
      </c>
    </row>
    <row r="33" spans="1:10" x14ac:dyDescent="0.2">
      <c r="A33" s="5">
        <v>4</v>
      </c>
      <c r="B33" s="5" t="s">
        <v>0</v>
      </c>
      <c r="D33" s="5" t="s">
        <v>36</v>
      </c>
      <c r="E33" s="6" t="s">
        <v>61</v>
      </c>
      <c r="F33" s="5" t="s">
        <v>12</v>
      </c>
      <c r="G33" s="15" t="s">
        <v>16</v>
      </c>
      <c r="H33" s="7">
        <v>0.1</v>
      </c>
      <c r="I33" s="17">
        <v>4</v>
      </c>
      <c r="J33" s="7">
        <f t="shared" si="2"/>
        <v>0.4</v>
      </c>
    </row>
    <row r="34" spans="1:10" x14ac:dyDescent="0.2">
      <c r="A34" s="5">
        <v>1</v>
      </c>
      <c r="B34" s="5" t="s">
        <v>112</v>
      </c>
      <c r="D34" s="5" t="s">
        <v>30</v>
      </c>
      <c r="E34" s="6" t="s">
        <v>35</v>
      </c>
      <c r="F34" s="5" t="s">
        <v>12</v>
      </c>
      <c r="G34" s="6" t="s">
        <v>34</v>
      </c>
      <c r="H34" s="7">
        <v>4.5199999999999996</v>
      </c>
      <c r="I34" s="7">
        <v>1</v>
      </c>
      <c r="J34" s="7">
        <f>I34*H34</f>
        <v>4.5199999999999996</v>
      </c>
    </row>
    <row r="35" spans="1:10" x14ac:dyDescent="0.2">
      <c r="A35" s="5">
        <v>1</v>
      </c>
      <c r="B35" s="5" t="s">
        <v>113</v>
      </c>
      <c r="D35" s="5" t="s">
        <v>36</v>
      </c>
      <c r="E35" s="6" t="s">
        <v>37</v>
      </c>
      <c r="F35" s="5" t="s">
        <v>12</v>
      </c>
      <c r="G35" s="6" t="s">
        <v>75</v>
      </c>
      <c r="H35" s="7">
        <v>0.86</v>
      </c>
      <c r="I35" s="7">
        <f>21/25</f>
        <v>0.84</v>
      </c>
      <c r="J35" s="7">
        <f t="shared" ref="J35:J36" si="3">I35*H35</f>
        <v>0.72239999999999993</v>
      </c>
    </row>
    <row r="36" spans="1:10" x14ac:dyDescent="0.2">
      <c r="A36" s="5">
        <v>1</v>
      </c>
      <c r="B36" s="5" t="s">
        <v>114</v>
      </c>
      <c r="D36" s="5" t="s">
        <v>30</v>
      </c>
      <c r="E36" s="6" t="s">
        <v>73</v>
      </c>
      <c r="F36" s="5" t="s">
        <v>12</v>
      </c>
      <c r="G36" s="6" t="s">
        <v>74</v>
      </c>
      <c r="H36" s="7">
        <v>2.5</v>
      </c>
      <c r="I36" s="7">
        <v>1</v>
      </c>
      <c r="J36" s="7">
        <f t="shared" si="3"/>
        <v>2.5</v>
      </c>
    </row>
    <row r="38" spans="1:10" x14ac:dyDescent="0.2">
      <c r="A38" s="10" t="s">
        <v>66</v>
      </c>
    </row>
    <row r="39" spans="1:10" x14ac:dyDescent="0.2">
      <c r="A39" s="5">
        <v>8</v>
      </c>
      <c r="B39" s="5" t="s">
        <v>5</v>
      </c>
      <c r="D39" s="5" t="s">
        <v>41</v>
      </c>
      <c r="E39" s="6" t="s">
        <v>43</v>
      </c>
      <c r="F39" s="5" t="s">
        <v>12</v>
      </c>
      <c r="G39" s="6" t="s">
        <v>14</v>
      </c>
      <c r="H39" s="7">
        <v>0.19</v>
      </c>
      <c r="I39" s="7">
        <v>8</v>
      </c>
      <c r="J39" s="7">
        <f t="shared" ref="J39:J41" si="4">I39*H39</f>
        <v>1.52</v>
      </c>
    </row>
    <row r="40" spans="1:10" x14ac:dyDescent="0.2">
      <c r="A40" s="5">
        <v>4</v>
      </c>
      <c r="B40" s="5" t="s">
        <v>27</v>
      </c>
      <c r="D40" s="5" t="s">
        <v>41</v>
      </c>
      <c r="E40" s="6" t="s">
        <v>60</v>
      </c>
      <c r="F40" s="5" t="s">
        <v>12</v>
      </c>
      <c r="G40" s="6" t="s">
        <v>18</v>
      </c>
      <c r="H40" s="7">
        <v>0.19</v>
      </c>
      <c r="I40" s="7">
        <v>4</v>
      </c>
      <c r="J40" s="7">
        <f t="shared" si="4"/>
        <v>0.76</v>
      </c>
    </row>
    <row r="41" spans="1:10" x14ac:dyDescent="0.2">
      <c r="A41" s="5">
        <v>1</v>
      </c>
      <c r="B41" s="5" t="s">
        <v>4</v>
      </c>
      <c r="D41" s="5" t="s">
        <v>41</v>
      </c>
      <c r="E41" s="6" t="s">
        <v>42</v>
      </c>
      <c r="F41" s="5" t="s">
        <v>12</v>
      </c>
      <c r="G41" s="6" t="s">
        <v>13</v>
      </c>
      <c r="H41" s="7">
        <v>0.26</v>
      </c>
      <c r="I41" s="7">
        <v>1</v>
      </c>
      <c r="J41" s="7">
        <f t="shared" si="4"/>
        <v>0.26</v>
      </c>
    </row>
    <row r="43" spans="1:10" x14ac:dyDescent="0.2">
      <c r="A43" s="10" t="s">
        <v>86</v>
      </c>
    </row>
    <row r="44" spans="1:10" x14ac:dyDescent="0.2">
      <c r="A44" s="5">
        <v>4</v>
      </c>
      <c r="B44" s="11" t="s">
        <v>89</v>
      </c>
      <c r="C44" s="11"/>
      <c r="D44" s="5" t="s">
        <v>88</v>
      </c>
      <c r="E44" s="6" t="s">
        <v>87</v>
      </c>
      <c r="F44" s="5" t="s">
        <v>17</v>
      </c>
      <c r="G44" s="15">
        <v>393474</v>
      </c>
      <c r="H44" s="11">
        <v>0.49</v>
      </c>
      <c r="I44" s="7">
        <v>4</v>
      </c>
      <c r="J44" s="7">
        <f t="shared" ref="J44" si="5">I44*H44</f>
        <v>1.96</v>
      </c>
    </row>
    <row r="45" spans="1:10" x14ac:dyDescent="0.2">
      <c r="A45" s="5">
        <v>1</v>
      </c>
      <c r="B45" s="5" t="s">
        <v>62</v>
      </c>
      <c r="D45" s="5" t="s">
        <v>71</v>
      </c>
      <c r="F45" s="5" t="s">
        <v>70</v>
      </c>
      <c r="H45" s="7">
        <f>1.95</f>
        <v>1.95</v>
      </c>
      <c r="I45" s="7">
        <v>1</v>
      </c>
      <c r="J45" s="7">
        <f t="shared" ref="J45" si="6">I45*H45</f>
        <v>1.95</v>
      </c>
    </row>
    <row r="47" spans="1:10" x14ac:dyDescent="0.2">
      <c r="H47" s="7" t="s">
        <v>78</v>
      </c>
      <c r="J47" s="7">
        <f>SUM(J13:J45)</f>
        <v>35.125400000000006</v>
      </c>
    </row>
    <row r="50" spans="1:8" x14ac:dyDescent="0.2">
      <c r="B50" s="11"/>
      <c r="C50" s="11"/>
      <c r="D50" s="11"/>
      <c r="E50" s="12"/>
    </row>
    <row r="52" spans="1:8" x14ac:dyDescent="0.2">
      <c r="G52" s="15"/>
    </row>
    <row r="53" spans="1:8" x14ac:dyDescent="0.2">
      <c r="B53" s="11"/>
      <c r="C53" s="11"/>
      <c r="D53" s="11"/>
      <c r="E53" s="12"/>
      <c r="F53" s="11"/>
      <c r="H53" s="11"/>
    </row>
    <row r="54" spans="1:8" x14ac:dyDescent="0.2">
      <c r="B54" s="11"/>
      <c r="C54" s="11"/>
      <c r="D54" s="11"/>
      <c r="E54" s="12"/>
      <c r="F54" s="11"/>
      <c r="H54" s="11"/>
    </row>
    <row r="55" spans="1:8" x14ac:dyDescent="0.2">
      <c r="A55" s="10"/>
      <c r="B55" s="11"/>
      <c r="C55" s="11"/>
      <c r="D55" s="11"/>
      <c r="E55" s="12"/>
      <c r="F55" s="11"/>
      <c r="H55" s="11"/>
    </row>
    <row r="56" spans="1:8" x14ac:dyDescent="0.2">
      <c r="B56" s="11"/>
      <c r="C56" s="11"/>
      <c r="H56" s="11"/>
    </row>
    <row r="57" spans="1:8" x14ac:dyDescent="0.2">
      <c r="B57" s="11"/>
      <c r="C57" s="11"/>
      <c r="H57" s="11"/>
    </row>
    <row r="58" spans="1:8" x14ac:dyDescent="0.2">
      <c r="B58" s="11"/>
      <c r="C58" s="11"/>
      <c r="H58" s="11"/>
    </row>
    <row r="59" spans="1:8" x14ac:dyDescent="0.2">
      <c r="B59" s="11"/>
      <c r="C59" s="11"/>
      <c r="D59" s="11"/>
      <c r="E59" s="12"/>
      <c r="F59" s="11"/>
      <c r="H59" s="11"/>
    </row>
    <row r="60" spans="1:8" x14ac:dyDescent="0.2">
      <c r="G60" s="15"/>
    </row>
    <row r="62" spans="1:8" x14ac:dyDescent="0.2">
      <c r="B62" s="11"/>
      <c r="C62" s="11"/>
      <c r="D62" s="11"/>
      <c r="E62" s="16"/>
      <c r="F62" s="11"/>
      <c r="H62" s="11"/>
    </row>
    <row r="63" spans="1:8" x14ac:dyDescent="0.2">
      <c r="B63" s="11"/>
      <c r="C63" s="11"/>
      <c r="D63" s="11"/>
      <c r="E63" s="12"/>
      <c r="F63" s="11"/>
      <c r="H63" s="11"/>
    </row>
    <row r="64" spans="1:8" x14ac:dyDescent="0.2">
      <c r="A64" s="10"/>
      <c r="B64" s="11"/>
      <c r="C64" s="11"/>
      <c r="D64" s="11"/>
      <c r="E64" s="12"/>
      <c r="F64" s="11"/>
      <c r="H64" s="11"/>
    </row>
    <row r="65" spans="1:8" x14ac:dyDescent="0.2">
      <c r="B65" s="11"/>
      <c r="C65" s="11"/>
      <c r="D65" s="11"/>
      <c r="E65" s="12"/>
      <c r="H65" s="11"/>
    </row>
    <row r="66" spans="1:8" x14ac:dyDescent="0.2">
      <c r="B66" s="11"/>
      <c r="C66" s="11"/>
      <c r="E66" s="12"/>
      <c r="H66" s="11"/>
    </row>
    <row r="70" spans="1:8" x14ac:dyDescent="0.2">
      <c r="B70" s="11"/>
      <c r="C70" s="11"/>
      <c r="H70" s="11"/>
    </row>
    <row r="71" spans="1:8" x14ac:dyDescent="0.2">
      <c r="B71" s="11"/>
      <c r="C71" s="11"/>
    </row>
    <row r="72" spans="1:8" x14ac:dyDescent="0.2">
      <c r="B72" s="11"/>
      <c r="C72" s="11"/>
      <c r="D72" s="11"/>
      <c r="E72" s="12"/>
      <c r="F72" s="11"/>
      <c r="H72" s="11"/>
    </row>
    <row r="73" spans="1:8" x14ac:dyDescent="0.2">
      <c r="A73" s="10"/>
      <c r="B73" s="11"/>
      <c r="C73" s="11"/>
      <c r="D73" s="11"/>
      <c r="E73" s="12"/>
      <c r="F73" s="11"/>
      <c r="H73" s="11"/>
    </row>
    <row r="74" spans="1:8" x14ac:dyDescent="0.2">
      <c r="B74" s="11"/>
      <c r="C74" s="11"/>
      <c r="G74" s="15"/>
      <c r="H74" s="11"/>
    </row>
    <row r="75" spans="1:8" x14ac:dyDescent="0.2">
      <c r="B75" s="11"/>
      <c r="C75" s="11"/>
      <c r="G75" s="15"/>
      <c r="H75" s="11"/>
    </row>
  </sheetData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David S. Madole</cp:lastModifiedBy>
  <cp:lastPrinted>2021-06-22T13:23:14Z</cp:lastPrinted>
  <dcterms:created xsi:type="dcterms:W3CDTF">2020-10-28T05:57:00Z</dcterms:created>
  <dcterms:modified xsi:type="dcterms:W3CDTF">2021-06-28T19:58:44Z</dcterms:modified>
</cp:coreProperties>
</file>