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avid\Desktop\"/>
    </mc:Choice>
  </mc:AlternateContent>
  <xr:revisionPtr revIDLastSave="0" documentId="8_{E763FFB5-A0C1-4C03-BD67-AFC2E7B6FFDC}" xr6:coauthVersionLast="47" xr6:coauthVersionMax="47" xr10:uidLastSave="{00000000-0000-0000-0000-000000000000}"/>
  <bookViews>
    <workbookView xWindow="-18120" yWindow="-120" windowWidth="18240" windowHeight="28590" xr2:uid="{41E1A1E5-C1FC-4043-9E65-8CBBFB1D39B7}"/>
  </bookViews>
  <sheets>
    <sheet name="BOM" sheetId="3"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4" i="3" l="1"/>
  <c r="I45" i="3"/>
  <c r="J45" i="3" s="1"/>
  <c r="I46" i="3"/>
  <c r="J46" i="3" s="1"/>
  <c r="H63" i="3"/>
  <c r="J63" i="3" s="1"/>
  <c r="J62" i="3"/>
  <c r="J61" i="3"/>
  <c r="J58" i="3"/>
  <c r="J57" i="3"/>
  <c r="J56" i="3"/>
  <c r="J55" i="3"/>
  <c r="J54" i="3"/>
  <c r="J53" i="3"/>
  <c r="J52" i="3"/>
  <c r="J49" i="3"/>
  <c r="J48" i="3"/>
  <c r="J47" i="3"/>
  <c r="J44" i="3"/>
  <c r="I43" i="3"/>
  <c r="J43" i="3" s="1"/>
  <c r="J40" i="3"/>
  <c r="J39" i="3"/>
  <c r="J38" i="3"/>
  <c r="J37" i="3"/>
  <c r="J36" i="3"/>
  <c r="J35" i="3"/>
  <c r="J34" i="3"/>
  <c r="J33" i="3"/>
  <c r="J32" i="3"/>
  <c r="J31" i="3"/>
  <c r="J30" i="3"/>
  <c r="J29" i="3"/>
  <c r="J28" i="3"/>
  <c r="J27" i="3"/>
  <c r="J24" i="3"/>
  <c r="J23" i="3"/>
  <c r="J22" i="3"/>
  <c r="J21" i="3"/>
  <c r="J20" i="3"/>
  <c r="J19" i="3"/>
  <c r="J18" i="3"/>
  <c r="J17" i="3"/>
  <c r="J16" i="3"/>
  <c r="J15" i="3"/>
  <c r="J65" i="3" l="1"/>
</calcChain>
</file>

<file path=xl/sharedStrings.xml><?xml version="1.0" encoding="utf-8"?>
<sst xmlns="http://schemas.openxmlformats.org/spreadsheetml/2006/main" count="245" uniqueCount="175">
  <si>
    <t>Jumper shunts 0.1"</t>
  </si>
  <si>
    <t>CD40244 (or 74C244 or 74HC244)</t>
  </si>
  <si>
    <t>CD40373 (or 74C373 ot 74HC373)</t>
  </si>
  <si>
    <t>CD4049</t>
  </si>
  <si>
    <t>CD4071</t>
  </si>
  <si>
    <t>CD4011</t>
  </si>
  <si>
    <t>CDP1802</t>
  </si>
  <si>
    <t>DIP socket 40 pin 0.6"</t>
  </si>
  <si>
    <t>DIP socket 28 pin 0.6"</t>
  </si>
  <si>
    <t>DIP socket 20 pin 0.3"</t>
  </si>
  <si>
    <t>DIP socket 14 pin 0.3"</t>
  </si>
  <si>
    <t>DIP socket 8 pin 0.3"</t>
  </si>
  <si>
    <t>DIP socket 4 pin in 14 pin frame 0.3"</t>
  </si>
  <si>
    <t>Diode 1N4148</t>
  </si>
  <si>
    <t>Resistor 1/4 watt 470K</t>
  </si>
  <si>
    <t>Tantalum capacitor 10uF radial 0.1"</t>
  </si>
  <si>
    <t>Ceramic capacitor 0.1uF radial 0.2"</t>
  </si>
  <si>
    <t>Oscillator module full size</t>
  </si>
  <si>
    <t>LED stand-off spacer</t>
  </si>
  <si>
    <t>Integrated Circuits</t>
  </si>
  <si>
    <t>Discrete Components</t>
  </si>
  <si>
    <t>Digikey</t>
  </si>
  <si>
    <t>ED3048-5-ND</t>
  </si>
  <si>
    <t>ED3054-5-ND</t>
  </si>
  <si>
    <t>ED3045-5-ND</t>
  </si>
  <si>
    <t>S1012EC-40-ND</t>
  </si>
  <si>
    <t>S1112EC-40-ND</t>
  </si>
  <si>
    <t>S9000-ND</t>
  </si>
  <si>
    <t>ICM7555IPAZ-ND</t>
  </si>
  <si>
    <t>Jameco</t>
  </si>
  <si>
    <t>ED3052-5-ND</t>
  </si>
  <si>
    <t>ED3046-5-ND</t>
  </si>
  <si>
    <t>ED3044-5-ND</t>
  </si>
  <si>
    <t>296-2031-ND</t>
  </si>
  <si>
    <t>296-1591-5-ND</t>
  </si>
  <si>
    <t>296-1582-5-ND</t>
  </si>
  <si>
    <t>DIP socket 16 pin 0.3"</t>
  </si>
  <si>
    <t>Samtec</t>
  </si>
  <si>
    <t>SAM1206-39-ND</t>
  </si>
  <si>
    <t>SSQ-139-03-T-S</t>
  </si>
  <si>
    <t>Sullins</t>
  </si>
  <si>
    <t>PREC025DAAN-RC</t>
  </si>
  <si>
    <t>TI</t>
  </si>
  <si>
    <t>Molex</t>
  </si>
  <si>
    <t>565790519</t>
  </si>
  <si>
    <t>Mini-USB receptable AB</t>
  </si>
  <si>
    <t>TAP106K010SCS</t>
  </si>
  <si>
    <t>AVX</t>
  </si>
  <si>
    <t>478-1838-ND *</t>
  </si>
  <si>
    <t>On Shore</t>
  </si>
  <si>
    <t>ED40DT</t>
  </si>
  <si>
    <t>ED20DT</t>
  </si>
  <si>
    <t>Epson</t>
  </si>
  <si>
    <t>ED14DT</t>
  </si>
  <si>
    <t>CF14JT47K0</t>
  </si>
  <si>
    <t>Stackpole</t>
  </si>
  <si>
    <t>CD4011BE</t>
  </si>
  <si>
    <t>CD4049UBE</t>
  </si>
  <si>
    <t>296-2055-5-ND</t>
  </si>
  <si>
    <t>CD4071BE</t>
  </si>
  <si>
    <t>296-2062-ND</t>
  </si>
  <si>
    <t>ED16DT</t>
  </si>
  <si>
    <t>STC02SYAN</t>
  </si>
  <si>
    <t>Circuit Board</t>
  </si>
  <si>
    <t>CF14JT270RCT-ND</t>
  </si>
  <si>
    <t>1N4148FS-ND</t>
  </si>
  <si>
    <t>ON Semi</t>
  </si>
  <si>
    <t>1N4148</t>
  </si>
  <si>
    <t>Sockets</t>
  </si>
  <si>
    <t>Interconnects</t>
  </si>
  <si>
    <t>UT1871-81-M1-R</t>
  </si>
  <si>
    <t>Valuepro</t>
  </si>
  <si>
    <t>JLCPCB</t>
  </si>
  <si>
    <t>Madole</t>
  </si>
  <si>
    <t>SR215C104KAA</t>
  </si>
  <si>
    <t>Price</t>
  </si>
  <si>
    <t>Qty</t>
  </si>
  <si>
    <t>Total</t>
  </si>
  <si>
    <t>Vendor</t>
  </si>
  <si>
    <t>Vendor #</t>
  </si>
  <si>
    <t>Manufacturer</t>
  </si>
  <si>
    <t>Manufacturer #</t>
  </si>
  <si>
    <t>Description</t>
  </si>
  <si>
    <t>SN74HC373N</t>
  </si>
  <si>
    <t>ICM7555IPAZ</t>
  </si>
  <si>
    <t>Renesas</t>
  </si>
  <si>
    <t>MXO45-3C-4M000000</t>
  </si>
  <si>
    <t>110-MXO45-3C-4M000000-ND</t>
  </si>
  <si>
    <t>Rochester</t>
  </si>
  <si>
    <t xml:space="preserve">CDP1802AEX </t>
  </si>
  <si>
    <t>Sharp</t>
  </si>
  <si>
    <t>32K x 8 CMOS SRAM</t>
  </si>
  <si>
    <t>LM62256L-70</t>
  </si>
  <si>
    <t>32K x 8 CMOS EEPROM</t>
  </si>
  <si>
    <t>Atmel</t>
  </si>
  <si>
    <t>28C256-25</t>
  </si>
  <si>
    <t>LY3330</t>
  </si>
  <si>
    <t>LE3330</t>
  </si>
  <si>
    <t>LG3330</t>
  </si>
  <si>
    <t>CF14JT10R0CT-ND</t>
  </si>
  <si>
    <t>CF14JT10R0</t>
  </si>
  <si>
    <t>CF14JT270R</t>
  </si>
  <si>
    <t>CF14JT1K00CT-ND</t>
  </si>
  <si>
    <t>CF14JT1K00</t>
  </si>
  <si>
    <t>CF14JT1K50</t>
  </si>
  <si>
    <t>CF14JT1K50CT-ND</t>
  </si>
  <si>
    <t>CF14JT4K70</t>
  </si>
  <si>
    <t>CF14JT4K70CT-ND</t>
  </si>
  <si>
    <t>CF14JT47K0CT-ND</t>
  </si>
  <si>
    <t>CF14JT470K</t>
  </si>
  <si>
    <t>CF14JT470KCT-ND</t>
  </si>
  <si>
    <t>ED28DT</t>
  </si>
  <si>
    <t>ED08DT</t>
  </si>
  <si>
    <t>WM17121-ND</t>
  </si>
  <si>
    <t>Mechanical</t>
  </si>
  <si>
    <t>VCC</t>
  </si>
  <si>
    <t>STD_500_BLK</t>
  </si>
  <si>
    <t>Harris</t>
  </si>
  <si>
    <t>4505-440-AL-7</t>
  </si>
  <si>
    <t>RAF</t>
  </si>
  <si>
    <t>0.5 inch standoff spacer</t>
  </si>
  <si>
    <t>PROCESSOR CARD</t>
  </si>
  <si>
    <t>PREC040SBAN-M71RC</t>
  </si>
  <si>
    <t>SN74HC244N</t>
  </si>
  <si>
    <t>Resistor 1/4 watt 4.7K (*B)</t>
  </si>
  <si>
    <t>Resistor 1/4 watt 47K (*B)</t>
  </si>
  <si>
    <t>LED T1-3/4 Red (*A)</t>
  </si>
  <si>
    <t>LED T1-3/4 Orange (*A)</t>
  </si>
  <si>
    <t>LED T1-3/4 Yellow (*A)</t>
  </si>
  <si>
    <t>LED T1-3/4 Green (*A)</t>
  </si>
  <si>
    <t>Resistor 1/4 watt 10 (*A)</t>
  </si>
  <si>
    <t>Resistor 1/4 watt 270 (*A)</t>
  </si>
  <si>
    <t>Resistor 1/4 watt 1K (*A)</t>
  </si>
  <si>
    <t>Resistor 1/4 watt 1.5K (*A)</t>
  </si>
  <si>
    <t>Straight header 2 pins 0.1" (*C)</t>
  </si>
  <si>
    <t>Straight header 3 pins 0.1"  (*C)</t>
  </si>
  <si>
    <t>Straight header 9 pins 0.1"  (*C)</t>
  </si>
  <si>
    <t>Right-angle header 5 pins 0.1"  (*C)</t>
  </si>
  <si>
    <t>Socket 39 pin 0.1" long tail (*D)</t>
  </si>
  <si>
    <t>*A</t>
  </si>
  <si>
    <t>U2</t>
  </si>
  <si>
    <t>U6</t>
  </si>
  <si>
    <t>U3</t>
  </si>
  <si>
    <t>U5</t>
  </si>
  <si>
    <t>U9</t>
  </si>
  <si>
    <t>U1</t>
  </si>
  <si>
    <t>U4</t>
  </si>
  <si>
    <t>U7</t>
  </si>
  <si>
    <t>U8</t>
  </si>
  <si>
    <t>X1</t>
  </si>
  <si>
    <t>D1</t>
  </si>
  <si>
    <t>R9,R10</t>
  </si>
  <si>
    <t>R8</t>
  </si>
  <si>
    <t>R13-15</t>
  </si>
  <si>
    <t>R11-12</t>
  </si>
  <si>
    <t>D6-8</t>
  </si>
  <si>
    <t>D4-5</t>
  </si>
  <si>
    <t>D2-3</t>
  </si>
  <si>
    <t>R1-7,16-17,19</t>
  </si>
  <si>
    <t>R20</t>
  </si>
  <si>
    <t>R18</t>
  </si>
  <si>
    <t>D9</t>
  </si>
  <si>
    <t>C1-2,5-7</t>
  </si>
  <si>
    <t>C3</t>
  </si>
  <si>
    <t>The LEDs and resistors shown are personal preference for color and with resistance values chosen to give equal brightness from all colors for these particular LEDs. Disregard the silkscreen value of 470 ohms when using these values and refer to reference number instead for location.</t>
  </si>
  <si>
    <t>*B</t>
  </si>
  <si>
    <t>Rev A and Rev B boards and schematics specified 47K ohms for all of R1-7 and R16-19. Recommended values are shown as below, use location reference for placement.</t>
  </si>
  <si>
    <t>*C</t>
  </si>
  <si>
    <t>The header pins for configuration jumpers are cut down from longer strips.</t>
  </si>
  <si>
    <t>*D</t>
  </si>
  <si>
    <t>The Samtec 39 pin connector, when ordering from Digikey, will always show zero stock because they are made-to-order. They will ship same or next day though.</t>
  </si>
  <si>
    <t>Please refer to these notes as applicable for the parts list below:</t>
  </si>
  <si>
    <t>LMC555 (or ICP7555) (*E)</t>
  </si>
  <si>
    <t>*E</t>
  </si>
  <si>
    <t>Virtually any of the many 555 timer clones can be subtituted, with CMOS parts preferred. The part numbers shown are not the only possible substitutes.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</si>
</sst>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2"/>
      <color theme="1"/>
      <name val="Calibri"/>
      <family val="2"/>
      <scheme val="minor"/>
    </font>
    <font>
      <sz val="12"/>
      <color theme="1"/>
      <name val="Calibri"/>
      <family val="2"/>
      <scheme val="minor"/>
    </font>
    <font>
      <b/>
      <u/>
      <sz val="10"/>
      <color theme="1"/>
      <name val="Calibri"/>
      <family val="2"/>
      <scheme val="minor"/>
    </font>
    <font>
      <sz val="10"/>
      <color theme="1"/>
      <name val="Calibri"/>
      <family val="2"/>
      <scheme val="minor"/>
    </font>
    <font>
      <i/>
      <u/>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left"/>
    </xf>
    <xf numFmtId="0" fontId="2" fillId="0" borderId="0" xfId="0" applyFont="1" applyAlignment="1">
      <alignment horizontal="left"/>
    </xf>
    <xf numFmtId="2" fontId="2" fillId="0" borderId="0" xfId="0" applyNumberFormat="1" applyFont="1" applyAlignment="1">
      <alignment horizontal="right"/>
    </xf>
    <xf numFmtId="0" fontId="3" fillId="0" borderId="0" xfId="0" applyFont="1" applyAlignment="1">
      <alignment horizontal="left"/>
    </xf>
    <xf numFmtId="0" fontId="4" fillId="0" borderId="0" xfId="0" applyFont="1" applyAlignment="1">
      <alignment horizontal="left"/>
    </xf>
    <xf numFmtId="49" fontId="4" fillId="0" borderId="0" xfId="0" applyNumberFormat="1" applyFont="1" applyAlignment="1">
      <alignment horizontal="left"/>
    </xf>
    <xf numFmtId="2" fontId="4" fillId="0" borderId="0" xfId="0" applyNumberFormat="1" applyFont="1" applyAlignment="1">
      <alignment horizontal="right"/>
    </xf>
    <xf numFmtId="49" fontId="3" fillId="0" borderId="0" xfId="0" applyNumberFormat="1" applyFont="1" applyAlignment="1">
      <alignment horizontal="left"/>
    </xf>
    <xf numFmtId="2" fontId="3" fillId="0" borderId="0" xfId="0" applyNumberFormat="1" applyFont="1" applyAlignment="1">
      <alignment horizontal="right"/>
    </xf>
    <xf numFmtId="0" fontId="5" fillId="0" borderId="0" xfId="0" applyFont="1" applyAlignment="1">
      <alignment horizontal="left"/>
    </xf>
    <xf numFmtId="0" fontId="4" fillId="0" borderId="0" xfId="0" applyFont="1"/>
    <xf numFmtId="49" fontId="4" fillId="0" borderId="0" xfId="0" applyNumberFormat="1" applyFont="1"/>
    <xf numFmtId="49" fontId="4" fillId="0" borderId="0" xfId="0" applyNumberFormat="1" applyFont="1" applyAlignment="1">
      <alignment wrapText="1"/>
    </xf>
    <xf numFmtId="49" fontId="4" fillId="0" borderId="0" xfId="0" applyNumberFormat="1" applyFont="1" applyAlignment="1">
      <alignment horizontal="left" wrapText="1"/>
    </xf>
    <xf numFmtId="2" fontId="4" fillId="0" borderId="0" xfId="0" applyNumberFormat="1" applyFont="1" applyAlignment="1">
      <alignment horizontal="right" wrapText="1"/>
    </xf>
    <xf numFmtId="49" fontId="4" fillId="0" borderId="0" xfId="0" quotePrefix="1" applyNumberFormat="1" applyFont="1" applyAlignment="1">
      <alignment horizontal="left"/>
    </xf>
    <xf numFmtId="49" fontId="4" fillId="0" borderId="0" xfId="0" quotePrefix="1" applyNumberFormat="1" applyFont="1"/>
    <xf numFmtId="49" fontId="2" fillId="0" borderId="0" xfId="0" applyNumberFormat="1" applyFont="1" applyAlignment="1">
      <alignment horizontal="left"/>
    </xf>
    <xf numFmtId="0" fontId="4" fillId="0" borderId="0" xfId="0" applyFont="1" applyAlignment="1">
      <alignment horizontal="left" vertical="top" wrapText="1"/>
    </xf>
    <xf numFmtId="0" fontId="4"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CECD-6BBC-47F0-A0F8-1ECCF7A82481}">
  <sheetPr>
    <pageSetUpPr fitToPage="1"/>
  </sheetPr>
  <dimension ref="A1:J90"/>
  <sheetViews>
    <sheetView tabSelected="1" workbookViewId="0">
      <selection activeCell="A9" sqref="A9"/>
    </sheetView>
  </sheetViews>
  <sheetFormatPr defaultRowHeight="12.75" x14ac:dyDescent="0.2"/>
  <cols>
    <col min="1" max="1" width="5.28515625" style="5" customWidth="1"/>
    <col min="2" max="2" width="34.28515625" style="5" bestFit="1" customWidth="1"/>
    <col min="3" max="3" width="12.85546875" style="5" customWidth="1"/>
    <col min="4" max="4" width="11.7109375" style="5" bestFit="1" customWidth="1"/>
    <col min="5" max="5" width="20.42578125" style="6" bestFit="1" customWidth="1"/>
    <col min="6" max="6" width="8.7109375" style="5" bestFit="1" customWidth="1"/>
    <col min="7" max="7" width="25.5703125" style="6" bestFit="1" customWidth="1"/>
    <col min="8" max="10" width="6.42578125" style="7" customWidth="1"/>
    <col min="11" max="16384" width="9.140625" style="5"/>
  </cols>
  <sheetData>
    <row r="1" spans="1:10" x14ac:dyDescent="0.2">
      <c r="A1" s="5" t="s">
        <v>171</v>
      </c>
    </row>
    <row r="3" spans="1:10" ht="25.5" customHeight="1" x14ac:dyDescent="0.2">
      <c r="A3" s="20" t="s">
        <v>139</v>
      </c>
      <c r="B3" s="19" t="s">
        <v>164</v>
      </c>
      <c r="C3" s="19"/>
      <c r="D3" s="19"/>
      <c r="E3" s="19"/>
      <c r="F3" s="19"/>
      <c r="G3" s="19"/>
      <c r="H3" s="19"/>
      <c r="I3" s="19"/>
      <c r="J3" s="19"/>
    </row>
    <row r="4" spans="1:10" x14ac:dyDescent="0.2">
      <c r="A4" s="5" t="s">
        <v>165</v>
      </c>
      <c r="B4" s="5" t="s">
        <v>166</v>
      </c>
    </row>
    <row r="5" spans="1:10" x14ac:dyDescent="0.2">
      <c r="A5" s="5" t="s">
        <v>167</v>
      </c>
      <c r="B5" s="5" t="s">
        <v>168</v>
      </c>
    </row>
    <row r="6" spans="1:10" x14ac:dyDescent="0.2">
      <c r="A6" s="5" t="s">
        <v>169</v>
      </c>
      <c r="B6" s="5" t="s">
        <v>170</v>
      </c>
    </row>
    <row r="7" spans="1:10" x14ac:dyDescent="0.2">
      <c r="A7" s="5" t="s">
        <v>173</v>
      </c>
      <c r="B7" s="5" t="s">
        <v>174</v>
      </c>
    </row>
    <row r="10" spans="1:10" s="2" customFormat="1" ht="15.75" x14ac:dyDescent="0.25">
      <c r="A10" s="1" t="s">
        <v>121</v>
      </c>
      <c r="E10" s="18"/>
      <c r="G10" s="18"/>
      <c r="H10" s="3"/>
      <c r="I10" s="3"/>
      <c r="J10" s="3"/>
    </row>
    <row r="12" spans="1:10" x14ac:dyDescent="0.2">
      <c r="A12" s="4" t="s">
        <v>76</v>
      </c>
      <c r="B12" s="4" t="s">
        <v>82</v>
      </c>
      <c r="C12" s="4"/>
      <c r="D12" s="4" t="s">
        <v>80</v>
      </c>
      <c r="E12" s="8" t="s">
        <v>81</v>
      </c>
      <c r="F12" s="4" t="s">
        <v>78</v>
      </c>
      <c r="G12" s="8" t="s">
        <v>79</v>
      </c>
      <c r="H12" s="9" t="s">
        <v>75</v>
      </c>
      <c r="I12" s="9" t="s">
        <v>76</v>
      </c>
      <c r="J12" s="9" t="s">
        <v>77</v>
      </c>
    </row>
    <row r="14" spans="1:10" x14ac:dyDescent="0.2">
      <c r="A14" s="10" t="s">
        <v>19</v>
      </c>
      <c r="B14" s="11"/>
      <c r="C14" s="11"/>
      <c r="D14" s="11"/>
      <c r="E14" s="12"/>
      <c r="F14" s="11"/>
      <c r="H14" s="11"/>
    </row>
    <row r="15" spans="1:10" x14ac:dyDescent="0.2">
      <c r="A15" s="5">
        <v>1</v>
      </c>
      <c r="B15" s="11" t="s">
        <v>6</v>
      </c>
      <c r="C15" s="11" t="s">
        <v>140</v>
      </c>
      <c r="D15" s="11" t="s">
        <v>117</v>
      </c>
      <c r="E15" s="12" t="s">
        <v>89</v>
      </c>
      <c r="F15" s="11" t="s">
        <v>88</v>
      </c>
      <c r="G15" s="6" t="s">
        <v>89</v>
      </c>
      <c r="H15" s="11">
        <v>5.46</v>
      </c>
      <c r="I15" s="7">
        <v>1</v>
      </c>
      <c r="J15" s="7">
        <f t="shared" ref="J15:J24" si="0">I15*H15</f>
        <v>5.46</v>
      </c>
    </row>
    <row r="16" spans="1:10" x14ac:dyDescent="0.2">
      <c r="A16" s="5">
        <v>1</v>
      </c>
      <c r="B16" s="11" t="s">
        <v>91</v>
      </c>
      <c r="C16" s="11" t="s">
        <v>143</v>
      </c>
      <c r="D16" s="11" t="s">
        <v>90</v>
      </c>
      <c r="E16" s="12" t="s">
        <v>92</v>
      </c>
      <c r="F16" s="11" t="s">
        <v>29</v>
      </c>
      <c r="G16" s="6">
        <v>82472</v>
      </c>
      <c r="H16" s="11">
        <v>3.95</v>
      </c>
      <c r="I16" s="7">
        <v>1</v>
      </c>
      <c r="J16" s="7">
        <f t="shared" si="0"/>
        <v>3.95</v>
      </c>
    </row>
    <row r="17" spans="1:10" x14ac:dyDescent="0.2">
      <c r="A17" s="5">
        <v>1</v>
      </c>
      <c r="B17" s="11" t="s">
        <v>93</v>
      </c>
      <c r="C17" s="11" t="s">
        <v>141</v>
      </c>
      <c r="D17" s="11" t="s">
        <v>94</v>
      </c>
      <c r="E17" s="12" t="s">
        <v>95</v>
      </c>
      <c r="F17" s="11" t="s">
        <v>29</v>
      </c>
      <c r="G17" s="6">
        <v>74878</v>
      </c>
      <c r="H17" s="11">
        <v>4.95</v>
      </c>
      <c r="I17" s="7">
        <v>1</v>
      </c>
      <c r="J17" s="7">
        <f t="shared" si="0"/>
        <v>4.95</v>
      </c>
    </row>
    <row r="18" spans="1:10" ht="15" customHeight="1" x14ac:dyDescent="0.2">
      <c r="A18" s="5">
        <v>1</v>
      </c>
      <c r="B18" s="11" t="s">
        <v>1</v>
      </c>
      <c r="C18" s="11" t="s">
        <v>142</v>
      </c>
      <c r="D18" s="5" t="s">
        <v>42</v>
      </c>
      <c r="E18" s="13" t="s">
        <v>123</v>
      </c>
      <c r="F18" s="5" t="s">
        <v>21</v>
      </c>
      <c r="G18" s="6" t="s">
        <v>35</v>
      </c>
      <c r="H18" s="11">
        <v>0.61</v>
      </c>
      <c r="I18" s="7">
        <v>1</v>
      </c>
      <c r="J18" s="7">
        <f t="shared" si="0"/>
        <v>0.61</v>
      </c>
    </row>
    <row r="19" spans="1:10" x14ac:dyDescent="0.2">
      <c r="A19" s="5">
        <v>1</v>
      </c>
      <c r="B19" s="11" t="s">
        <v>2</v>
      </c>
      <c r="C19" s="11" t="s">
        <v>146</v>
      </c>
      <c r="D19" s="5" t="s">
        <v>42</v>
      </c>
      <c r="E19" s="12" t="s">
        <v>83</v>
      </c>
      <c r="F19" s="5" t="s">
        <v>21</v>
      </c>
      <c r="G19" s="6" t="s">
        <v>34</v>
      </c>
      <c r="H19" s="11">
        <v>0.66</v>
      </c>
      <c r="I19" s="7">
        <v>1</v>
      </c>
      <c r="J19" s="7">
        <f t="shared" si="0"/>
        <v>0.66</v>
      </c>
    </row>
    <row r="20" spans="1:10" x14ac:dyDescent="0.2">
      <c r="A20" s="5">
        <v>1</v>
      </c>
      <c r="B20" s="5" t="s">
        <v>3</v>
      </c>
      <c r="C20" s="5" t="s">
        <v>144</v>
      </c>
      <c r="D20" s="5" t="s">
        <v>42</v>
      </c>
      <c r="E20" s="6" t="s">
        <v>57</v>
      </c>
      <c r="F20" s="5" t="s">
        <v>21</v>
      </c>
      <c r="G20" s="6" t="s">
        <v>58</v>
      </c>
      <c r="H20" s="7">
        <v>0.66</v>
      </c>
      <c r="I20" s="7">
        <v>1</v>
      </c>
      <c r="J20" s="7">
        <f t="shared" si="0"/>
        <v>0.66</v>
      </c>
    </row>
    <row r="21" spans="1:10" x14ac:dyDescent="0.2">
      <c r="A21" s="5">
        <v>1</v>
      </c>
      <c r="B21" s="5" t="s">
        <v>4</v>
      </c>
      <c r="C21" s="5" t="s">
        <v>147</v>
      </c>
      <c r="D21" s="5" t="s">
        <v>42</v>
      </c>
      <c r="E21" s="6" t="s">
        <v>59</v>
      </c>
      <c r="F21" s="5" t="s">
        <v>21</v>
      </c>
      <c r="G21" s="14" t="s">
        <v>60</v>
      </c>
      <c r="H21" s="7">
        <v>0.66</v>
      </c>
      <c r="I21" s="15">
        <v>1</v>
      </c>
      <c r="J21" s="7">
        <f t="shared" si="0"/>
        <v>0.66</v>
      </c>
    </row>
    <row r="22" spans="1:10" x14ac:dyDescent="0.2">
      <c r="A22" s="5">
        <v>1</v>
      </c>
      <c r="B22" s="5" t="s">
        <v>5</v>
      </c>
      <c r="C22" s="5" t="s">
        <v>148</v>
      </c>
      <c r="D22" s="5" t="s">
        <v>42</v>
      </c>
      <c r="E22" s="6" t="s">
        <v>56</v>
      </c>
      <c r="F22" s="5" t="s">
        <v>21</v>
      </c>
      <c r="G22" s="6" t="s">
        <v>33</v>
      </c>
      <c r="H22" s="7">
        <v>0.66</v>
      </c>
      <c r="I22" s="7">
        <v>1</v>
      </c>
      <c r="J22" s="7">
        <f t="shared" si="0"/>
        <v>0.66</v>
      </c>
    </row>
    <row r="23" spans="1:10" x14ac:dyDescent="0.2">
      <c r="A23" s="5">
        <v>1</v>
      </c>
      <c r="B23" s="11" t="s">
        <v>172</v>
      </c>
      <c r="C23" s="11" t="s">
        <v>145</v>
      </c>
      <c r="D23" s="5" t="s">
        <v>85</v>
      </c>
      <c r="E23" s="13" t="s">
        <v>84</v>
      </c>
      <c r="F23" s="5" t="s">
        <v>21</v>
      </c>
      <c r="G23" s="6" t="s">
        <v>28</v>
      </c>
      <c r="H23" s="7">
        <v>0.87</v>
      </c>
      <c r="I23" s="7">
        <v>1</v>
      </c>
      <c r="J23" s="7">
        <f t="shared" si="0"/>
        <v>0.87</v>
      </c>
    </row>
    <row r="24" spans="1:10" x14ac:dyDescent="0.2">
      <c r="A24" s="5">
        <v>1</v>
      </c>
      <c r="B24" s="11" t="s">
        <v>17</v>
      </c>
      <c r="C24" s="11" t="s">
        <v>149</v>
      </c>
      <c r="D24" s="11" t="s">
        <v>52</v>
      </c>
      <c r="E24" s="12" t="s">
        <v>86</v>
      </c>
      <c r="F24" s="5" t="s">
        <v>21</v>
      </c>
      <c r="G24" s="6" t="s">
        <v>87</v>
      </c>
      <c r="H24" s="7">
        <v>2.1800000000000002</v>
      </c>
      <c r="I24" s="7">
        <v>1</v>
      </c>
      <c r="J24" s="7">
        <f t="shared" si="0"/>
        <v>2.1800000000000002</v>
      </c>
    </row>
    <row r="25" spans="1:10" x14ac:dyDescent="0.2">
      <c r="B25" s="11"/>
      <c r="C25" s="11"/>
      <c r="D25" s="11"/>
      <c r="E25" s="12"/>
      <c r="F25" s="11"/>
      <c r="H25" s="11"/>
    </row>
    <row r="26" spans="1:10" x14ac:dyDescent="0.2">
      <c r="A26" s="10" t="s">
        <v>20</v>
      </c>
      <c r="B26" s="11"/>
      <c r="C26" s="11"/>
      <c r="D26" s="11"/>
      <c r="E26" s="12"/>
      <c r="F26" s="11"/>
      <c r="H26" s="11"/>
    </row>
    <row r="27" spans="1:10" x14ac:dyDescent="0.2">
      <c r="A27" s="5">
        <v>1</v>
      </c>
      <c r="B27" s="5" t="s">
        <v>126</v>
      </c>
      <c r="C27" s="5" t="s">
        <v>150</v>
      </c>
      <c r="D27" s="5" t="s">
        <v>71</v>
      </c>
      <c r="E27" s="6" t="s">
        <v>70</v>
      </c>
      <c r="F27" s="5" t="s">
        <v>29</v>
      </c>
      <c r="G27" s="16">
        <v>333973</v>
      </c>
      <c r="H27" s="7">
        <v>0.12</v>
      </c>
      <c r="I27" s="7">
        <v>1</v>
      </c>
      <c r="J27" s="7">
        <f t="shared" ref="J27:J40" si="1">I27*H27</f>
        <v>0.12</v>
      </c>
    </row>
    <row r="28" spans="1:10" x14ac:dyDescent="0.2">
      <c r="A28" s="5">
        <v>2</v>
      </c>
      <c r="B28" s="5" t="s">
        <v>127</v>
      </c>
      <c r="C28" s="5" t="s">
        <v>157</v>
      </c>
      <c r="D28" s="5" t="s">
        <v>71</v>
      </c>
      <c r="E28" s="6" t="s">
        <v>97</v>
      </c>
      <c r="F28" s="5" t="s">
        <v>29</v>
      </c>
      <c r="G28" s="16">
        <v>107393</v>
      </c>
      <c r="H28" s="7">
        <v>0.12</v>
      </c>
      <c r="I28" s="7">
        <v>2</v>
      </c>
      <c r="J28" s="7">
        <f t="shared" si="1"/>
        <v>0.24</v>
      </c>
    </row>
    <row r="29" spans="1:10" x14ac:dyDescent="0.2">
      <c r="A29" s="5">
        <v>2</v>
      </c>
      <c r="B29" s="11" t="s">
        <v>128</v>
      </c>
      <c r="C29" s="11" t="s">
        <v>156</v>
      </c>
      <c r="D29" s="5" t="s">
        <v>71</v>
      </c>
      <c r="E29" s="6" t="s">
        <v>96</v>
      </c>
      <c r="F29" s="5" t="s">
        <v>29</v>
      </c>
      <c r="G29" s="16">
        <v>34825</v>
      </c>
      <c r="H29" s="7">
        <v>0.15</v>
      </c>
      <c r="I29" s="7">
        <v>2</v>
      </c>
      <c r="J29" s="7">
        <f t="shared" si="1"/>
        <v>0.3</v>
      </c>
    </row>
    <row r="30" spans="1:10" x14ac:dyDescent="0.2">
      <c r="A30" s="5">
        <v>3</v>
      </c>
      <c r="B30" s="11" t="s">
        <v>129</v>
      </c>
      <c r="C30" s="11" t="s">
        <v>155</v>
      </c>
      <c r="D30" s="5" t="s">
        <v>71</v>
      </c>
      <c r="E30" s="6" t="s">
        <v>98</v>
      </c>
      <c r="F30" s="5" t="s">
        <v>29</v>
      </c>
      <c r="G30" s="6">
        <v>34761</v>
      </c>
      <c r="H30" s="7">
        <v>0.15</v>
      </c>
      <c r="I30" s="7">
        <v>3</v>
      </c>
      <c r="J30" s="7">
        <f t="shared" si="1"/>
        <v>0.44999999999999996</v>
      </c>
    </row>
    <row r="31" spans="1:10" x14ac:dyDescent="0.2">
      <c r="A31" s="5">
        <v>3</v>
      </c>
      <c r="B31" s="11" t="s">
        <v>130</v>
      </c>
      <c r="C31" s="11" t="s">
        <v>153</v>
      </c>
      <c r="D31" s="11" t="s">
        <v>55</v>
      </c>
      <c r="E31" s="6" t="s">
        <v>100</v>
      </c>
      <c r="F31" s="5" t="s">
        <v>21</v>
      </c>
      <c r="G31" s="6" t="s">
        <v>99</v>
      </c>
      <c r="H31" s="7">
        <v>0.1</v>
      </c>
      <c r="I31" s="7">
        <v>3</v>
      </c>
      <c r="J31" s="7">
        <f t="shared" si="1"/>
        <v>0.30000000000000004</v>
      </c>
    </row>
    <row r="32" spans="1:10" x14ac:dyDescent="0.2">
      <c r="A32" s="5">
        <v>2</v>
      </c>
      <c r="B32" s="11" t="s">
        <v>131</v>
      </c>
      <c r="C32" s="11" t="s">
        <v>154</v>
      </c>
      <c r="D32" s="11" t="s">
        <v>55</v>
      </c>
      <c r="E32" s="6" t="s">
        <v>101</v>
      </c>
      <c r="F32" s="5" t="s">
        <v>21</v>
      </c>
      <c r="G32" s="6" t="s">
        <v>64</v>
      </c>
      <c r="H32" s="7">
        <v>0.1</v>
      </c>
      <c r="I32" s="7">
        <v>2</v>
      </c>
      <c r="J32" s="7">
        <f t="shared" si="1"/>
        <v>0.2</v>
      </c>
    </row>
    <row r="33" spans="1:10" x14ac:dyDescent="0.2">
      <c r="A33" s="5">
        <v>2</v>
      </c>
      <c r="B33" s="11" t="s">
        <v>132</v>
      </c>
      <c r="C33" s="11" t="s">
        <v>151</v>
      </c>
      <c r="D33" s="11" t="s">
        <v>55</v>
      </c>
      <c r="E33" s="6" t="s">
        <v>103</v>
      </c>
      <c r="F33" s="5" t="s">
        <v>21</v>
      </c>
      <c r="G33" s="6" t="s">
        <v>102</v>
      </c>
      <c r="H33" s="7">
        <v>0.1</v>
      </c>
      <c r="I33" s="7">
        <v>2</v>
      </c>
      <c r="J33" s="7">
        <f t="shared" si="1"/>
        <v>0.2</v>
      </c>
    </row>
    <row r="34" spans="1:10" x14ac:dyDescent="0.2">
      <c r="A34" s="5">
        <v>2</v>
      </c>
      <c r="B34" s="11" t="s">
        <v>133</v>
      </c>
      <c r="C34" s="11" t="s">
        <v>152</v>
      </c>
      <c r="D34" s="11" t="s">
        <v>55</v>
      </c>
      <c r="E34" s="6" t="s">
        <v>104</v>
      </c>
      <c r="F34" s="5" t="s">
        <v>21</v>
      </c>
      <c r="G34" s="16" t="s">
        <v>105</v>
      </c>
      <c r="H34" s="7">
        <v>0.1</v>
      </c>
      <c r="I34" s="7">
        <v>2</v>
      </c>
      <c r="J34" s="7">
        <f t="shared" si="1"/>
        <v>0.2</v>
      </c>
    </row>
    <row r="35" spans="1:10" x14ac:dyDescent="0.2">
      <c r="A35" s="5">
        <v>10</v>
      </c>
      <c r="B35" s="11" t="s">
        <v>124</v>
      </c>
      <c r="C35" s="11" t="s">
        <v>158</v>
      </c>
      <c r="D35" s="11" t="s">
        <v>55</v>
      </c>
      <c r="E35" s="12" t="s">
        <v>106</v>
      </c>
      <c r="F35" s="5" t="s">
        <v>21</v>
      </c>
      <c r="G35" s="16" t="s">
        <v>107</v>
      </c>
      <c r="H35" s="7">
        <v>0.1</v>
      </c>
      <c r="I35" s="7">
        <v>10</v>
      </c>
      <c r="J35" s="7">
        <f t="shared" si="1"/>
        <v>1</v>
      </c>
    </row>
    <row r="36" spans="1:10" x14ac:dyDescent="0.2">
      <c r="A36" s="5">
        <v>1</v>
      </c>
      <c r="B36" s="11" t="s">
        <v>125</v>
      </c>
      <c r="C36" s="11" t="s">
        <v>159</v>
      </c>
      <c r="D36" s="11" t="s">
        <v>55</v>
      </c>
      <c r="E36" s="12" t="s">
        <v>54</v>
      </c>
      <c r="F36" s="5" t="s">
        <v>21</v>
      </c>
      <c r="G36" s="16" t="s">
        <v>108</v>
      </c>
      <c r="H36" s="7">
        <v>0.1</v>
      </c>
      <c r="I36" s="7">
        <v>1</v>
      </c>
      <c r="J36" s="7">
        <f t="shared" si="1"/>
        <v>0.1</v>
      </c>
    </row>
    <row r="37" spans="1:10" x14ac:dyDescent="0.2">
      <c r="A37" s="5">
        <v>1</v>
      </c>
      <c r="B37" s="11" t="s">
        <v>14</v>
      </c>
      <c r="C37" s="11" t="s">
        <v>160</v>
      </c>
      <c r="D37" s="11" t="s">
        <v>55</v>
      </c>
      <c r="E37" s="12" t="s">
        <v>109</v>
      </c>
      <c r="F37" s="5" t="s">
        <v>21</v>
      </c>
      <c r="G37" s="6" t="s">
        <v>110</v>
      </c>
      <c r="H37" s="7">
        <v>0.1</v>
      </c>
      <c r="I37" s="7">
        <v>1</v>
      </c>
      <c r="J37" s="7">
        <f t="shared" si="1"/>
        <v>0.1</v>
      </c>
    </row>
    <row r="38" spans="1:10" x14ac:dyDescent="0.2">
      <c r="A38" s="5">
        <v>1</v>
      </c>
      <c r="B38" s="5" t="s">
        <v>13</v>
      </c>
      <c r="C38" s="5" t="s">
        <v>161</v>
      </c>
      <c r="D38" s="5" t="s">
        <v>66</v>
      </c>
      <c r="E38" s="6" t="s">
        <v>67</v>
      </c>
      <c r="F38" s="5" t="s">
        <v>21</v>
      </c>
      <c r="G38" s="6" t="s">
        <v>65</v>
      </c>
      <c r="H38" s="7">
        <v>0.1</v>
      </c>
      <c r="I38" s="7">
        <v>1</v>
      </c>
      <c r="J38" s="7">
        <f t="shared" si="1"/>
        <v>0.1</v>
      </c>
    </row>
    <row r="39" spans="1:10" x14ac:dyDescent="0.2">
      <c r="A39" s="5">
        <v>5</v>
      </c>
      <c r="B39" s="5" t="s">
        <v>16</v>
      </c>
      <c r="C39" s="5" t="s">
        <v>162</v>
      </c>
      <c r="D39" s="5" t="s">
        <v>71</v>
      </c>
      <c r="E39" s="6" t="s">
        <v>74</v>
      </c>
      <c r="F39" s="5" t="s">
        <v>29</v>
      </c>
      <c r="G39" s="16">
        <v>544921</v>
      </c>
      <c r="H39" s="7">
        <v>0.19</v>
      </c>
      <c r="I39" s="7">
        <v>5</v>
      </c>
      <c r="J39" s="7">
        <f t="shared" si="1"/>
        <v>0.95</v>
      </c>
    </row>
    <row r="40" spans="1:10" x14ac:dyDescent="0.2">
      <c r="A40" s="5">
        <v>1</v>
      </c>
      <c r="B40" s="11" t="s">
        <v>15</v>
      </c>
      <c r="C40" s="11" t="s">
        <v>163</v>
      </c>
      <c r="D40" s="11" t="s">
        <v>47</v>
      </c>
      <c r="E40" s="12" t="s">
        <v>46</v>
      </c>
      <c r="F40" s="11" t="s">
        <v>21</v>
      </c>
      <c r="G40" s="6" t="s">
        <v>48</v>
      </c>
      <c r="H40" s="11">
        <v>0.8</v>
      </c>
      <c r="I40" s="7">
        <v>1</v>
      </c>
      <c r="J40" s="7">
        <f t="shared" si="1"/>
        <v>0.8</v>
      </c>
    </row>
    <row r="41" spans="1:10" x14ac:dyDescent="0.2">
      <c r="B41" s="11"/>
      <c r="C41" s="11"/>
      <c r="D41" s="11"/>
      <c r="E41" s="12"/>
      <c r="F41" s="11"/>
      <c r="H41" s="11"/>
    </row>
    <row r="42" spans="1:10" x14ac:dyDescent="0.2">
      <c r="A42" s="10" t="s">
        <v>69</v>
      </c>
      <c r="B42" s="11"/>
      <c r="C42" s="11"/>
      <c r="D42" s="11"/>
      <c r="E42" s="12"/>
      <c r="F42" s="11"/>
      <c r="H42" s="11"/>
    </row>
    <row r="43" spans="1:10" x14ac:dyDescent="0.2">
      <c r="A43" s="5">
        <v>1</v>
      </c>
      <c r="B43" s="11" t="s">
        <v>134</v>
      </c>
      <c r="C43" s="11"/>
      <c r="D43" s="5" t="s">
        <v>40</v>
      </c>
      <c r="E43" s="6" t="s">
        <v>41</v>
      </c>
      <c r="F43" s="5" t="s">
        <v>21</v>
      </c>
      <c r="G43" s="6" t="s">
        <v>25</v>
      </c>
      <c r="H43" s="11">
        <v>0.51</v>
      </c>
      <c r="I43" s="7">
        <f>2/40</f>
        <v>0.05</v>
      </c>
      <c r="J43" s="7">
        <f t="shared" ref="J43:J47" si="2">I43*H43</f>
        <v>2.5500000000000002E-2</v>
      </c>
    </row>
    <row r="44" spans="1:10" x14ac:dyDescent="0.2">
      <c r="A44" s="5">
        <v>8</v>
      </c>
      <c r="B44" s="11" t="s">
        <v>135</v>
      </c>
      <c r="C44" s="11"/>
      <c r="D44" s="5" t="s">
        <v>40</v>
      </c>
      <c r="E44" s="6" t="s">
        <v>41</v>
      </c>
      <c r="F44" s="5" t="s">
        <v>21</v>
      </c>
      <c r="G44" s="6" t="s">
        <v>25</v>
      </c>
      <c r="H44" s="11">
        <v>0.51</v>
      </c>
      <c r="I44" s="7">
        <f>24/40</f>
        <v>0.6</v>
      </c>
      <c r="J44" s="7">
        <f t="shared" si="2"/>
        <v>0.30599999999999999</v>
      </c>
    </row>
    <row r="45" spans="1:10" x14ac:dyDescent="0.2">
      <c r="A45" s="5">
        <v>2</v>
      </c>
      <c r="B45" s="11" t="s">
        <v>136</v>
      </c>
      <c r="C45" s="11"/>
      <c r="D45" s="5" t="s">
        <v>40</v>
      </c>
      <c r="E45" s="6" t="s">
        <v>41</v>
      </c>
      <c r="F45" s="5" t="s">
        <v>21</v>
      </c>
      <c r="G45" s="6" t="s">
        <v>25</v>
      </c>
      <c r="H45" s="11">
        <v>0.51</v>
      </c>
      <c r="I45" s="7">
        <f>18/40</f>
        <v>0.45</v>
      </c>
      <c r="J45" s="7">
        <f t="shared" si="2"/>
        <v>0.22950000000000001</v>
      </c>
    </row>
    <row r="46" spans="1:10" x14ac:dyDescent="0.2">
      <c r="A46" s="5">
        <v>2</v>
      </c>
      <c r="B46" s="11" t="s">
        <v>137</v>
      </c>
      <c r="C46" s="11"/>
      <c r="D46" s="5" t="s">
        <v>40</v>
      </c>
      <c r="E46" s="13" t="s">
        <v>122</v>
      </c>
      <c r="F46" s="5" t="s">
        <v>21</v>
      </c>
      <c r="G46" s="6" t="s">
        <v>26</v>
      </c>
      <c r="H46" s="11">
        <v>0.66</v>
      </c>
      <c r="I46" s="7">
        <f>10/40</f>
        <v>0.25</v>
      </c>
      <c r="J46" s="7">
        <f t="shared" si="2"/>
        <v>0.16500000000000001</v>
      </c>
    </row>
    <row r="47" spans="1:10" x14ac:dyDescent="0.2">
      <c r="A47" s="5">
        <v>16</v>
      </c>
      <c r="B47" s="5" t="s">
        <v>0</v>
      </c>
      <c r="D47" s="5" t="s">
        <v>40</v>
      </c>
      <c r="E47" s="6" t="s">
        <v>62</v>
      </c>
      <c r="F47" s="5" t="s">
        <v>21</v>
      </c>
      <c r="G47" s="16" t="s">
        <v>27</v>
      </c>
      <c r="H47" s="7">
        <v>0.1</v>
      </c>
      <c r="I47" s="7">
        <v>16</v>
      </c>
      <c r="J47" s="7">
        <f t="shared" si="2"/>
        <v>1.6</v>
      </c>
    </row>
    <row r="48" spans="1:10" x14ac:dyDescent="0.2">
      <c r="A48" s="5">
        <v>1</v>
      </c>
      <c r="B48" s="5" t="s">
        <v>138</v>
      </c>
      <c r="D48" s="5" t="s">
        <v>37</v>
      </c>
      <c r="E48" s="6" t="s">
        <v>39</v>
      </c>
      <c r="F48" s="5" t="s">
        <v>21</v>
      </c>
      <c r="G48" s="6" t="s">
        <v>38</v>
      </c>
      <c r="H48" s="7">
        <v>4.5199999999999996</v>
      </c>
      <c r="I48" s="7">
        <v>1</v>
      </c>
      <c r="J48" s="7">
        <f>I48*H48</f>
        <v>4.5199999999999996</v>
      </c>
    </row>
    <row r="49" spans="1:10" x14ac:dyDescent="0.2">
      <c r="A49" s="5">
        <v>1</v>
      </c>
      <c r="B49" s="11" t="s">
        <v>45</v>
      </c>
      <c r="C49" s="11"/>
      <c r="D49" s="11" t="s">
        <v>43</v>
      </c>
      <c r="E49" s="17" t="s">
        <v>44</v>
      </c>
      <c r="F49" s="11" t="s">
        <v>21</v>
      </c>
      <c r="G49" s="6" t="s">
        <v>113</v>
      </c>
      <c r="H49" s="11">
        <v>2.54</v>
      </c>
      <c r="I49" s="7">
        <v>1</v>
      </c>
      <c r="J49" s="7">
        <f t="shared" ref="J49" si="3">I49*H49</f>
        <v>2.54</v>
      </c>
    </row>
    <row r="50" spans="1:10" x14ac:dyDescent="0.2">
      <c r="B50" s="11"/>
      <c r="C50" s="11"/>
      <c r="D50" s="11"/>
      <c r="E50" s="12"/>
      <c r="F50" s="11"/>
      <c r="H50" s="11"/>
    </row>
    <row r="51" spans="1:10" x14ac:dyDescent="0.2">
      <c r="A51" s="10" t="s">
        <v>68</v>
      </c>
      <c r="B51" s="11"/>
      <c r="C51" s="11"/>
      <c r="D51" s="11"/>
      <c r="E51" s="12"/>
      <c r="F51" s="11"/>
      <c r="H51" s="11"/>
    </row>
    <row r="52" spans="1:10" x14ac:dyDescent="0.2">
      <c r="A52" s="5">
        <v>1</v>
      </c>
      <c r="B52" s="11" t="s">
        <v>7</v>
      </c>
      <c r="C52" s="11"/>
      <c r="D52" s="11" t="s">
        <v>49</v>
      </c>
      <c r="E52" s="12" t="s">
        <v>50</v>
      </c>
      <c r="F52" s="5" t="s">
        <v>21</v>
      </c>
      <c r="G52" s="6" t="s">
        <v>22</v>
      </c>
      <c r="H52" s="11">
        <v>0.48</v>
      </c>
      <c r="I52" s="7">
        <v>1</v>
      </c>
      <c r="J52" s="7">
        <f t="shared" ref="J52:J58" si="4">I52*H52</f>
        <v>0.48</v>
      </c>
    </row>
    <row r="53" spans="1:10" x14ac:dyDescent="0.2">
      <c r="A53" s="5">
        <v>2</v>
      </c>
      <c r="B53" s="11" t="s">
        <v>8</v>
      </c>
      <c r="C53" s="11"/>
      <c r="D53" s="5" t="s">
        <v>49</v>
      </c>
      <c r="E53" s="12" t="s">
        <v>111</v>
      </c>
      <c r="F53" s="5" t="s">
        <v>21</v>
      </c>
      <c r="G53" s="6" t="s">
        <v>30</v>
      </c>
      <c r="H53" s="11">
        <v>0.34</v>
      </c>
      <c r="I53" s="7">
        <v>2</v>
      </c>
      <c r="J53" s="7">
        <f t="shared" si="4"/>
        <v>0.68</v>
      </c>
    </row>
    <row r="54" spans="1:10" x14ac:dyDescent="0.2">
      <c r="A54" s="5">
        <v>2</v>
      </c>
      <c r="B54" s="5" t="s">
        <v>9</v>
      </c>
      <c r="D54" s="5" t="s">
        <v>49</v>
      </c>
      <c r="E54" s="6" t="s">
        <v>51</v>
      </c>
      <c r="F54" s="5" t="s">
        <v>21</v>
      </c>
      <c r="G54" s="6" t="s">
        <v>23</v>
      </c>
      <c r="H54" s="7">
        <v>0.26</v>
      </c>
      <c r="I54" s="7">
        <v>2</v>
      </c>
      <c r="J54" s="7">
        <f t="shared" si="4"/>
        <v>0.52</v>
      </c>
    </row>
    <row r="55" spans="1:10" x14ac:dyDescent="0.2">
      <c r="A55" s="5">
        <v>1</v>
      </c>
      <c r="B55" s="5" t="s">
        <v>36</v>
      </c>
      <c r="D55" s="5" t="s">
        <v>49</v>
      </c>
      <c r="E55" s="6" t="s">
        <v>61</v>
      </c>
      <c r="F55" s="5" t="s">
        <v>21</v>
      </c>
      <c r="G55" s="6" t="s">
        <v>31</v>
      </c>
      <c r="H55" s="7">
        <v>0.19</v>
      </c>
      <c r="I55" s="7">
        <v>1</v>
      </c>
      <c r="J55" s="7">
        <f t="shared" si="4"/>
        <v>0.19</v>
      </c>
    </row>
    <row r="56" spans="1:10" x14ac:dyDescent="0.2">
      <c r="A56" s="5">
        <v>2</v>
      </c>
      <c r="B56" s="5" t="s">
        <v>10</v>
      </c>
      <c r="D56" s="5" t="s">
        <v>49</v>
      </c>
      <c r="E56" s="6" t="s">
        <v>53</v>
      </c>
      <c r="F56" s="5" t="s">
        <v>21</v>
      </c>
      <c r="G56" s="6" t="s">
        <v>24</v>
      </c>
      <c r="H56" s="7">
        <v>0.19</v>
      </c>
      <c r="I56" s="7">
        <v>2</v>
      </c>
      <c r="J56" s="7">
        <f t="shared" si="4"/>
        <v>0.38</v>
      </c>
    </row>
    <row r="57" spans="1:10" x14ac:dyDescent="0.2">
      <c r="A57" s="5">
        <v>1</v>
      </c>
      <c r="B57" s="11" t="s">
        <v>11</v>
      </c>
      <c r="C57" s="11"/>
      <c r="D57" s="5" t="s">
        <v>49</v>
      </c>
      <c r="E57" s="6" t="s">
        <v>112</v>
      </c>
      <c r="F57" s="5" t="s">
        <v>21</v>
      </c>
      <c r="G57" s="6" t="s">
        <v>32</v>
      </c>
      <c r="H57" s="11">
        <v>0.16</v>
      </c>
      <c r="I57" s="7">
        <v>1</v>
      </c>
      <c r="J57" s="7">
        <f t="shared" si="4"/>
        <v>0.16</v>
      </c>
    </row>
    <row r="58" spans="1:10" x14ac:dyDescent="0.2">
      <c r="A58" s="5">
        <v>1</v>
      </c>
      <c r="B58" s="11" t="s">
        <v>12</v>
      </c>
      <c r="C58" s="11"/>
      <c r="D58" s="5" t="s">
        <v>49</v>
      </c>
      <c r="E58" s="6" t="s">
        <v>53</v>
      </c>
      <c r="F58" s="5" t="s">
        <v>21</v>
      </c>
      <c r="G58" s="6" t="s">
        <v>24</v>
      </c>
      <c r="H58" s="7">
        <v>0.19</v>
      </c>
      <c r="I58" s="7">
        <v>1</v>
      </c>
      <c r="J58" s="7">
        <f t="shared" si="4"/>
        <v>0.19</v>
      </c>
    </row>
    <row r="59" spans="1:10" x14ac:dyDescent="0.2">
      <c r="B59" s="11"/>
      <c r="C59" s="11"/>
      <c r="D59" s="11"/>
      <c r="E59" s="12"/>
      <c r="F59" s="11"/>
      <c r="H59" s="11"/>
    </row>
    <row r="60" spans="1:10" x14ac:dyDescent="0.2">
      <c r="A60" s="10" t="s">
        <v>114</v>
      </c>
      <c r="B60" s="11"/>
      <c r="C60" s="11"/>
      <c r="D60" s="11"/>
      <c r="E60" s="12"/>
      <c r="F60" s="11"/>
      <c r="H60" s="11"/>
    </row>
    <row r="61" spans="1:10" x14ac:dyDescent="0.2">
      <c r="A61" s="5">
        <v>8</v>
      </c>
      <c r="B61" s="11" t="s">
        <v>18</v>
      </c>
      <c r="C61" s="11"/>
      <c r="D61" s="5" t="s">
        <v>115</v>
      </c>
      <c r="E61" s="6" t="s">
        <v>116</v>
      </c>
      <c r="F61" s="5" t="s">
        <v>29</v>
      </c>
      <c r="G61" s="16">
        <v>2231371</v>
      </c>
      <c r="H61" s="11">
        <v>0.15</v>
      </c>
      <c r="I61" s="7">
        <v>8</v>
      </c>
      <c r="J61" s="7">
        <f t="shared" ref="J61:J63" si="5">I61*H61</f>
        <v>1.2</v>
      </c>
    </row>
    <row r="62" spans="1:10" x14ac:dyDescent="0.2">
      <c r="A62" s="5">
        <v>4</v>
      </c>
      <c r="B62" s="11" t="s">
        <v>120</v>
      </c>
      <c r="C62" s="11"/>
      <c r="D62" s="5" t="s">
        <v>119</v>
      </c>
      <c r="E62" s="6" t="s">
        <v>118</v>
      </c>
      <c r="F62" s="5" t="s">
        <v>29</v>
      </c>
      <c r="G62" s="16">
        <v>393474</v>
      </c>
      <c r="H62" s="11">
        <v>0.49</v>
      </c>
      <c r="I62" s="7">
        <v>4</v>
      </c>
      <c r="J62" s="7">
        <f t="shared" si="5"/>
        <v>1.96</v>
      </c>
    </row>
    <row r="63" spans="1:10" x14ac:dyDescent="0.2">
      <c r="A63" s="5">
        <v>1</v>
      </c>
      <c r="B63" s="5" t="s">
        <v>63</v>
      </c>
      <c r="D63" s="5" t="s">
        <v>73</v>
      </c>
      <c r="F63" s="5" t="s">
        <v>72</v>
      </c>
      <c r="H63" s="7">
        <f>1.95</f>
        <v>1.95</v>
      </c>
      <c r="I63" s="7">
        <v>1</v>
      </c>
      <c r="J63" s="7">
        <f t="shared" si="5"/>
        <v>1.95</v>
      </c>
    </row>
    <row r="65" spans="1:10" x14ac:dyDescent="0.2">
      <c r="H65" s="7" t="s">
        <v>77</v>
      </c>
      <c r="J65" s="7">
        <f>SUM(J15:J63)</f>
        <v>42.816000000000003</v>
      </c>
    </row>
    <row r="67" spans="1:10" x14ac:dyDescent="0.2">
      <c r="G67" s="16"/>
    </row>
    <row r="68" spans="1:10" x14ac:dyDescent="0.2">
      <c r="B68" s="11"/>
      <c r="C68" s="11"/>
      <c r="D68" s="11"/>
      <c r="E68" s="12"/>
      <c r="F68" s="11"/>
      <c r="H68" s="11"/>
    </row>
    <row r="69" spans="1:10" x14ac:dyDescent="0.2">
      <c r="B69" s="11"/>
      <c r="C69" s="11"/>
      <c r="D69" s="11"/>
      <c r="E69" s="12"/>
      <c r="F69" s="11"/>
      <c r="H69" s="11"/>
    </row>
    <row r="70" spans="1:10" x14ac:dyDescent="0.2">
      <c r="A70" s="10"/>
      <c r="B70" s="11"/>
      <c r="C70" s="11"/>
      <c r="D70" s="11"/>
      <c r="E70" s="12"/>
      <c r="F70" s="11"/>
      <c r="H70" s="11"/>
    </row>
    <row r="71" spans="1:10" x14ac:dyDescent="0.2">
      <c r="B71" s="11"/>
      <c r="C71" s="11"/>
      <c r="H71" s="11"/>
    </row>
    <row r="72" spans="1:10" x14ac:dyDescent="0.2">
      <c r="B72" s="11"/>
      <c r="C72" s="11"/>
      <c r="H72" s="11"/>
    </row>
    <row r="73" spans="1:10" x14ac:dyDescent="0.2">
      <c r="B73" s="11"/>
      <c r="C73" s="11"/>
      <c r="H73" s="11"/>
    </row>
    <row r="74" spans="1:10" x14ac:dyDescent="0.2">
      <c r="B74" s="11"/>
      <c r="C74" s="11"/>
      <c r="D74" s="11"/>
      <c r="E74" s="12"/>
      <c r="F74" s="11"/>
      <c r="H74" s="11"/>
    </row>
    <row r="75" spans="1:10" x14ac:dyDescent="0.2">
      <c r="G75" s="16"/>
    </row>
    <row r="77" spans="1:10" x14ac:dyDescent="0.2">
      <c r="B77" s="11"/>
      <c r="C77" s="11"/>
      <c r="D77" s="11"/>
      <c r="E77" s="17"/>
      <c r="F77" s="11"/>
      <c r="H77" s="11"/>
    </row>
    <row r="78" spans="1:10" x14ac:dyDescent="0.2">
      <c r="B78" s="11"/>
      <c r="C78" s="11"/>
      <c r="D78" s="11"/>
      <c r="E78" s="12"/>
      <c r="F78" s="11"/>
      <c r="H78" s="11"/>
    </row>
    <row r="79" spans="1:10" x14ac:dyDescent="0.2">
      <c r="A79" s="10"/>
      <c r="B79" s="11"/>
      <c r="C79" s="11"/>
      <c r="D79" s="11"/>
      <c r="E79" s="12"/>
      <c r="F79" s="11"/>
      <c r="H79" s="11"/>
    </row>
    <row r="80" spans="1:10" x14ac:dyDescent="0.2">
      <c r="B80" s="11"/>
      <c r="C80" s="11"/>
      <c r="D80" s="11"/>
      <c r="E80" s="12"/>
      <c r="H80" s="11"/>
    </row>
    <row r="81" spans="1:8" x14ac:dyDescent="0.2">
      <c r="B81" s="11"/>
      <c r="C81" s="11"/>
      <c r="E81" s="12"/>
      <c r="H81" s="11"/>
    </row>
    <row r="85" spans="1:8" x14ac:dyDescent="0.2">
      <c r="B85" s="11"/>
      <c r="C85" s="11"/>
      <c r="H85" s="11"/>
    </row>
    <row r="86" spans="1:8" x14ac:dyDescent="0.2">
      <c r="B86" s="11"/>
      <c r="C86" s="11"/>
    </row>
    <row r="87" spans="1:8" x14ac:dyDescent="0.2">
      <c r="B87" s="11"/>
      <c r="C87" s="11"/>
      <c r="D87" s="11"/>
      <c r="E87" s="12"/>
      <c r="F87" s="11"/>
      <c r="H87" s="11"/>
    </row>
    <row r="88" spans="1:8" x14ac:dyDescent="0.2">
      <c r="A88" s="10"/>
      <c r="B88" s="11"/>
      <c r="C88" s="11"/>
      <c r="D88" s="11"/>
      <c r="E88" s="12"/>
      <c r="F88" s="11"/>
      <c r="H88" s="11"/>
    </row>
    <row r="89" spans="1:8" x14ac:dyDescent="0.2">
      <c r="B89" s="11"/>
      <c r="C89" s="11"/>
      <c r="G89" s="16"/>
      <c r="H89" s="11"/>
    </row>
    <row r="90" spans="1:8" x14ac:dyDescent="0.2">
      <c r="B90" s="11"/>
      <c r="C90" s="11"/>
      <c r="G90" s="16"/>
      <c r="H90" s="11"/>
    </row>
  </sheetData>
  <mergeCells count="1">
    <mergeCell ref="B3:J3"/>
  </mergeCells>
  <pageMargins left="0.7" right="0.7" top="0.75" bottom="0.75" header="0.3" footer="0.3"/>
  <pageSetup scale="6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 Madole</dc:creator>
  <cp:lastModifiedBy>David S. Madole</cp:lastModifiedBy>
  <cp:lastPrinted>2021-06-27T21:23:38Z</cp:lastPrinted>
  <dcterms:created xsi:type="dcterms:W3CDTF">2020-10-28T05:57:00Z</dcterms:created>
  <dcterms:modified xsi:type="dcterms:W3CDTF">2021-06-27T21:25:07Z</dcterms:modified>
</cp:coreProperties>
</file>