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13_ncr:1_{505CC4B1-DD7B-4882-AA9A-D30522F51EF3}" xr6:coauthVersionLast="47" xr6:coauthVersionMax="47" xr10:uidLastSave="{00000000-0000-0000-0000-000000000000}"/>
  <bookViews>
    <workbookView xWindow="38280" yWindow="-120" windowWidth="29040" windowHeight="15720" tabRatio="711" firstSheet="2" activeTab="4" xr2:uid="{00000000-000D-0000-FFFF-FFFF00000000}"/>
  </bookViews>
  <sheets>
    <sheet name="Task Completion_Simple" sheetId="12" state="hidden" r:id="rId1"/>
    <sheet name="Pull-Down Menu Definitions" sheetId="13" state="hidden" r:id="rId2"/>
    <sheet name="SUS_Hover" sheetId="29" r:id="rId3"/>
    <sheet name="SUS_Drone" sheetId="28" r:id="rId4"/>
    <sheet name="analysis" sheetId="30" r:id="rId5"/>
  </sheets>
  <externalReferences>
    <externalReference r:id="rId6"/>
    <externalReference r:id="rId7"/>
  </externalReferences>
  <definedNames>
    <definedName name="_xlchart.v1.0" hidden="1">SUS_Drone!$V$7:$V$18</definedName>
    <definedName name="_xlchart.v1.1" hidden="1">SUS_Hover!$V$7:$V$18</definedName>
    <definedName name="_xlchart.v1.2" hidden="1">SUS_Drone!$V$7:$V$18</definedName>
    <definedName name="_xlchart.v1.3" hidden="1">SUS_Hover!$V$7:$V$18</definedName>
    <definedName name="_xlchart.v1.4" hidden="1">SUS_Drone!$V$7:$V$18</definedName>
    <definedName name="_xlchart.v1.5" hidden="1">SUS_Hover!$V$7:$V$18</definedName>
    <definedName name="_xlchart.v1.6" hidden="1">SUS_Drone!$V$7:$V$18</definedName>
    <definedName name="_xlchart.v1.7" hidden="1">SUS_Hover!$V$7:$V$18</definedName>
    <definedName name="Checkbox">[1]Words!$F$1</definedName>
    <definedName name="finding">#REF!</definedName>
    <definedName name="MmExcelLinker_D0610640_9725_4A40_A644_79F42034DD5B" localSheetId="2">Pre-[2]Study!$B$4:$B$4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1" i="29" l="1"/>
  <c r="V21" i="28"/>
  <c r="V20" i="29" l="1"/>
  <c r="V20" i="28"/>
  <c r="U18" i="28"/>
  <c r="S18" i="28"/>
  <c r="Q18" i="28"/>
  <c r="O18" i="28"/>
  <c r="M18" i="28"/>
  <c r="K18" i="28"/>
  <c r="I18" i="28"/>
  <c r="G18" i="28"/>
  <c r="E18" i="28"/>
  <c r="C18" i="28"/>
  <c r="V18" i="28" s="1"/>
  <c r="U17" i="28"/>
  <c r="S17" i="28"/>
  <c r="Q17" i="28"/>
  <c r="O17" i="28"/>
  <c r="M17" i="28"/>
  <c r="K17" i="28"/>
  <c r="I17" i="28"/>
  <c r="G17" i="28"/>
  <c r="V17" i="28" s="1"/>
  <c r="E17" i="28"/>
  <c r="C17" i="28"/>
  <c r="U18" i="29"/>
  <c r="S18" i="29"/>
  <c r="Q18" i="29"/>
  <c r="O18" i="29"/>
  <c r="M18" i="29"/>
  <c r="K18" i="29"/>
  <c r="I18" i="29"/>
  <c r="G18" i="29"/>
  <c r="E18" i="29"/>
  <c r="C18" i="29"/>
  <c r="V18" i="29" s="1"/>
  <c r="U17" i="29"/>
  <c r="S17" i="29"/>
  <c r="Q17" i="29"/>
  <c r="O17" i="29"/>
  <c r="M17" i="29"/>
  <c r="K17" i="29"/>
  <c r="I17" i="29"/>
  <c r="G17" i="29"/>
  <c r="E17" i="29"/>
  <c r="C17" i="29"/>
  <c r="U16" i="29"/>
  <c r="S16" i="29"/>
  <c r="Q16" i="29"/>
  <c r="O16" i="29"/>
  <c r="M16" i="29"/>
  <c r="K16" i="29"/>
  <c r="I16" i="29"/>
  <c r="G16" i="29"/>
  <c r="E16" i="29"/>
  <c r="C16" i="29"/>
  <c r="U15" i="29"/>
  <c r="S15" i="29"/>
  <c r="Q15" i="29"/>
  <c r="O15" i="29"/>
  <c r="M15" i="29"/>
  <c r="K15" i="29"/>
  <c r="I15" i="29"/>
  <c r="G15" i="29"/>
  <c r="E15" i="29"/>
  <c r="C15" i="29"/>
  <c r="U14" i="29"/>
  <c r="S14" i="29"/>
  <c r="Q14" i="29"/>
  <c r="O14" i="29"/>
  <c r="M14" i="29"/>
  <c r="K14" i="29"/>
  <c r="I14" i="29"/>
  <c r="G14" i="29"/>
  <c r="E14" i="29"/>
  <c r="C14" i="29"/>
  <c r="U13" i="29"/>
  <c r="S13" i="29"/>
  <c r="Q13" i="29"/>
  <c r="O13" i="29"/>
  <c r="M13" i="29"/>
  <c r="K13" i="29"/>
  <c r="I13" i="29"/>
  <c r="G13" i="29"/>
  <c r="E13" i="29"/>
  <c r="C13" i="29"/>
  <c r="U12" i="29"/>
  <c r="S12" i="29"/>
  <c r="Q12" i="29"/>
  <c r="O12" i="29"/>
  <c r="M12" i="29"/>
  <c r="K12" i="29"/>
  <c r="I12" i="29"/>
  <c r="G12" i="29"/>
  <c r="E12" i="29"/>
  <c r="C12" i="29"/>
  <c r="U11" i="29"/>
  <c r="S11" i="29"/>
  <c r="Q11" i="29"/>
  <c r="O11" i="29"/>
  <c r="M11" i="29"/>
  <c r="K11" i="29"/>
  <c r="I11" i="29"/>
  <c r="G11" i="29"/>
  <c r="E11" i="29"/>
  <c r="C11" i="29"/>
  <c r="U10" i="29"/>
  <c r="S10" i="29"/>
  <c r="Q10" i="29"/>
  <c r="O10" i="29"/>
  <c r="M10" i="29"/>
  <c r="K10" i="29"/>
  <c r="I10" i="29"/>
  <c r="G10" i="29"/>
  <c r="E10" i="29"/>
  <c r="C10" i="29"/>
  <c r="U9" i="29"/>
  <c r="S9" i="29"/>
  <c r="Q9" i="29"/>
  <c r="O9" i="29"/>
  <c r="M9" i="29"/>
  <c r="K9" i="29"/>
  <c r="I9" i="29"/>
  <c r="G9" i="29"/>
  <c r="E9" i="29"/>
  <c r="C9" i="29"/>
  <c r="U8" i="29"/>
  <c r="S8" i="29"/>
  <c r="Q8" i="29"/>
  <c r="O8" i="29"/>
  <c r="M8" i="29"/>
  <c r="K8" i="29"/>
  <c r="I8" i="29"/>
  <c r="G8" i="29"/>
  <c r="E8" i="29"/>
  <c r="C8" i="29"/>
  <c r="U7" i="29"/>
  <c r="S7" i="29"/>
  <c r="Q7" i="29"/>
  <c r="O7" i="29"/>
  <c r="M7" i="29"/>
  <c r="K7" i="29"/>
  <c r="I7" i="29"/>
  <c r="G7" i="29"/>
  <c r="E7" i="29"/>
  <c r="C7" i="29"/>
  <c r="U13" i="28"/>
  <c r="U14" i="28"/>
  <c r="U15" i="28"/>
  <c r="U16" i="28"/>
  <c r="S13" i="28"/>
  <c r="S14" i="28"/>
  <c r="S15" i="28"/>
  <c r="S16" i="28"/>
  <c r="Q13" i="28"/>
  <c r="Q14" i="28"/>
  <c r="Q15" i="28"/>
  <c r="Q16" i="28"/>
  <c r="O13" i="28"/>
  <c r="O14" i="28"/>
  <c r="O15" i="28"/>
  <c r="O16" i="28"/>
  <c r="M13" i="28"/>
  <c r="M14" i="28"/>
  <c r="M15" i="28"/>
  <c r="M16" i="28"/>
  <c r="K13" i="28"/>
  <c r="K14" i="28"/>
  <c r="K15" i="28"/>
  <c r="K16" i="28"/>
  <c r="I13" i="28"/>
  <c r="I14" i="28"/>
  <c r="I15" i="28"/>
  <c r="I16" i="28"/>
  <c r="G13" i="28"/>
  <c r="G14" i="28"/>
  <c r="G15" i="28"/>
  <c r="G16" i="28"/>
  <c r="E13" i="28"/>
  <c r="E14" i="28"/>
  <c r="E15" i="28"/>
  <c r="E16" i="28"/>
  <c r="C13" i="28"/>
  <c r="C14" i="28"/>
  <c r="C15" i="28"/>
  <c r="C16" i="28"/>
  <c r="U12" i="28"/>
  <c r="S12" i="28"/>
  <c r="Q12" i="28"/>
  <c r="O12" i="28"/>
  <c r="M12" i="28"/>
  <c r="K12" i="28"/>
  <c r="I12" i="28"/>
  <c r="G12" i="28"/>
  <c r="E12" i="28"/>
  <c r="C12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V17" i="29" l="1"/>
  <c r="V9" i="29"/>
  <c r="V8" i="29"/>
  <c r="V10" i="29"/>
  <c r="V12" i="29"/>
  <c r="V14" i="29"/>
  <c r="V16" i="29"/>
  <c r="V13" i="29"/>
  <c r="V11" i="29"/>
  <c r="V15" i="29"/>
  <c r="V7" i="29"/>
  <c r="V16" i="28"/>
  <c r="V15" i="28"/>
  <c r="V14" i="28"/>
  <c r="V13" i="28"/>
  <c r="V9" i="28"/>
  <c r="V7" i="28"/>
  <c r="V12" i="28"/>
  <c r="V10" i="28"/>
  <c r="V11" i="28"/>
  <c r="V8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<sst xmlns="http://schemas.openxmlformats.org/spreadsheetml/2006/main" count="141" uniqueCount="70">
  <si>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</si>
  <si>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</si>
  <si>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</si>
  <si>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</si>
  <si>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</si>
  <si>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</si>
  <si>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</si>
  <si>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</si>
  <si>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</si>
  <si>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</si>
  <si>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</si>
  <si>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</si>
  <si>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</si>
  <si>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</si>
  <si>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</si>
  <si>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</si>
  <si>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</si>
  <si>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</si>
  <si>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</si>
  <si>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</si>
  <si>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</si>
  <si>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</si>
  <si>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</si>
  <si>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</si>
  <si>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</si>
  <si>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</si>
  <si>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</si>
  <si>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</si>
  <si>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</si>
  <si>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</si>
  <si>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</si>
  <si>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P11</t>
  </si>
  <si>
    <t>System Usability Scale</t>
  </si>
  <si>
    <t>User:</t>
  </si>
  <si>
    <t>SUS#</t>
  </si>
  <si>
    <t>strongly disagree</t>
  </si>
  <si>
    <t>disagree</t>
  </si>
  <si>
    <t>neutral</t>
  </si>
  <si>
    <t>agree</t>
  </si>
  <si>
    <t>strongly agree</t>
  </si>
  <si>
    <t>SUS Score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</si>
  <si>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</si>
  <si>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</si>
  <si>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</si>
  <si>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</si>
  <si>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</si>
  <si>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</si>
  <si>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</si>
  <si>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</si>
  <si>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</si>
  <si>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</si>
  <si>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</si>
  <si>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Use the table below to help you calculate the SUS score for each participant.  A line has been filled out as an example.</t>
  </si>
  <si>
    <t>Reference: http://www.measuringusability.com/sus.php</t>
  </si>
  <si>
    <t>P12</t>
  </si>
  <si>
    <t>peter</t>
  </si>
  <si>
    <t>markus</t>
  </si>
  <si>
    <t>birgit</t>
  </si>
  <si>
    <t>dodo</t>
  </si>
  <si>
    <t>elisa</t>
  </si>
  <si>
    <t>eva</t>
  </si>
  <si>
    <t>finlay</t>
  </si>
  <si>
    <t>florence</t>
  </si>
  <si>
    <t>martin</t>
  </si>
  <si>
    <t>lio</t>
  </si>
  <si>
    <t>nhung</t>
  </si>
  <si>
    <t>sina</t>
  </si>
  <si>
    <t>avg</t>
  </si>
  <si>
    <t>sd</t>
  </si>
  <si>
    <t>https://measuringu.com/interpret-sus-score/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</si>
</sst>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9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6" fillId="4" borderId="0" xfId="0" applyFont="1" applyFill="1" applyAlignment="1" applyProtection="1">
      <alignment horizontal="left" vertical="center" wrapText="1"/>
      <protection locked="0"/>
    </xf>
    <xf numFmtId="9" fontId="7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ill="1" applyBorder="1">
      <alignment vertic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23E-B68C-89A36791F407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23E-B68C-89A36791F407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23E-B68C-89A36791F407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E-423E-B68C-89A36791F407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E-423E-B68C-89A36791F407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E-423E-B68C-89A36791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AT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SUS Scores for Drone and Hover 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SUS Scores for Drone and Hover Camera</a:t>
          </a:r>
        </a:p>
      </cx:txPr>
    </cx:title>
    <cx:plotArea>
      <cx:plotAreaRegion>
        <cx:series layoutId="boxWhisker" uniqueId="{7006A5CA-4D0A-4A4B-ADEE-8489196C325F}">
          <cx:tx>
            <cx:txData>
              <cx:v>Hover Camera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40F-4873-B63B-7B48B26598E1}">
          <cx:tx>
            <cx:txData>
              <cx:v>Drone Camera</cx:v>
            </cx:txData>
          </cx:tx>
          <cx:spPr>
            <a:solidFill>
              <a:schemeClr val="accent6"/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0.439999998"/>
        <cx:tickLabels/>
      </cx:axis>
      <cx:axis id="1">
        <cx:valScaling/>
        <cx:title>
          <cx:tx>
            <cx:txData>
              <cx:v>SUS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SUS Score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9</xdr:row>
      <xdr:rowOff>28575</xdr:rowOff>
    </xdr:from>
    <xdr:to>
      <xdr:col>11</xdr:col>
      <xdr:colOff>511175</xdr:colOff>
      <xdr:row>26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D154A8-4715-566D-DA08-7AA1C8947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775" y="1482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11</xdr:row>
      <xdr:rowOff>0</xdr:rowOff>
    </xdr:from>
    <xdr:to>
      <xdr:col>27</xdr:col>
      <xdr:colOff>45563</xdr:colOff>
      <xdr:row>50</xdr:row>
      <xdr:rowOff>140584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07451F-B993-B536-8375-55BFB548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746250"/>
          <a:ext cx="7973538" cy="6335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1640625" defaultRowHeight="12.5" x14ac:dyDescent="0.25"/>
  <cols>
    <col min="1" max="1" width="3" customWidth="1"/>
    <col min="2" max="2" width="11.7265625" style="17" customWidth="1"/>
    <col min="3" max="8" width="7.7265625" style="1" customWidth="1"/>
  </cols>
  <sheetData>
    <row r="1" spans="1:8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15.5" x14ac:dyDescent="0.35">
      <c r="A2" s="39" t="s">
        <v>0</v>
      </c>
      <c r="B2" s="39"/>
      <c r="C2" s="39"/>
      <c r="D2" s="39"/>
      <c r="E2" s="39"/>
      <c r="F2" s="39"/>
      <c r="G2" s="39"/>
      <c r="H2" s="39"/>
    </row>
    <row r="3" spans="1:8" x14ac:dyDescent="0.25">
      <c r="C3" s="12" t="s">
        <v>25</v>
      </c>
      <c r="D3" s="12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1" t="e">
        <f>(#REF!)</f>
        <v>#REF!</v>
      </c>
      <c r="B4" s="18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1" t="e">
        <f>(#REF!)</f>
        <v>#REF!</v>
      </c>
      <c r="B5" s="18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1" t="e">
        <f>(#REF!)</f>
        <v>#REF!</v>
      </c>
      <c r="B6" s="18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1" t="e">
        <f>(#REF!)</f>
        <v>#REF!</v>
      </c>
      <c r="B7" s="18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1" t="e">
        <f>(#REF!)</f>
        <v>#REF!</v>
      </c>
      <c r="B8" s="18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1" t="e">
        <f>(#REF!)</f>
        <v>#REF!</v>
      </c>
      <c r="B9" s="18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1" t="e">
        <f>(#REF!)</f>
        <v>#REF!</v>
      </c>
      <c r="B10" s="18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1" t="e">
        <f>(#REF!)</f>
        <v>#REF!</v>
      </c>
      <c r="B11" s="18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1" t="e">
        <f>(#REF!)</f>
        <v>#REF!</v>
      </c>
      <c r="B12" s="18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1" t="e">
        <f>(#REF!)</f>
        <v>#REF!</v>
      </c>
      <c r="B13" s="18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1" t="e">
        <f>(#REF!)</f>
        <v>#REF!</v>
      </c>
      <c r="B14" s="18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1" t="e">
        <f>(#REF!)</f>
        <v>#REF!</v>
      </c>
      <c r="B15" s="18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1" t="e">
        <f>(#REF!)</f>
        <v>#REF!</v>
      </c>
      <c r="B16" s="18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1" t="e">
        <f>(#REF!)</f>
        <v>#REF!</v>
      </c>
      <c r="B17" s="18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1" t="e">
        <f>(#REF!)</f>
        <v>#REF!</v>
      </c>
      <c r="B18" s="18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1" t="e">
        <f>(#REF!)</f>
        <v>#REF!</v>
      </c>
      <c r="B19" s="18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1" t="e">
        <f>(#REF!)</f>
        <v>#REF!</v>
      </c>
      <c r="B20" s="18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1" t="e">
        <f>(#REF!)</f>
        <v>#REF!</v>
      </c>
      <c r="B21" s="18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1" t="e">
        <f>(#REF!)</f>
        <v>#REF!</v>
      </c>
      <c r="B22" s="18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1" t="e">
        <f>(#REF!)</f>
        <v>#REF!</v>
      </c>
      <c r="B23" s="18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1" t="e">
        <f>(#REF!)</f>
        <v>#REF!</v>
      </c>
      <c r="B24" s="18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1" t="e">
        <f>(#REF!)</f>
        <v>#REF!</v>
      </c>
      <c r="B25" s="18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1" t="e">
        <f>(#REF!)</f>
        <v>#REF!</v>
      </c>
      <c r="B26" s="18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1" t="e">
        <f>(#REF!)</f>
        <v>#REF!</v>
      </c>
      <c r="B27" s="18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1" t="e">
        <f>(#REF!)</f>
        <v>#REF!</v>
      </c>
      <c r="B28" s="18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1" t="e">
        <f>(#REF!)</f>
        <v>#REF!</v>
      </c>
      <c r="B29" s="18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1" t="e">
        <f>(#REF!)</f>
        <v>#REF!</v>
      </c>
      <c r="B30" s="19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1" t="e">
        <f>(#REF!)</f>
        <v>#REF!</v>
      </c>
      <c r="B31" s="19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1" t="e">
        <f>(#REF!)</f>
        <v>#REF!</v>
      </c>
      <c r="B32" s="19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1" t="e">
        <f>(#REF!)</f>
        <v>#REF!</v>
      </c>
      <c r="B33" s="19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1640625" defaultRowHeight="12.5" x14ac:dyDescent="0.25"/>
  <cols>
    <col min="1" max="1" width="16.453125" customWidth="1"/>
    <col min="2" max="2" width="98.1796875" customWidth="1"/>
    <col min="5" max="5" width="56.1796875" style="7" bestFit="1" customWidth="1"/>
  </cols>
  <sheetData>
    <row r="2" spans="1:2" ht="18" x14ac:dyDescent="0.25">
      <c r="A2" s="41" t="s">
        <v>18</v>
      </c>
      <c r="B2" s="41"/>
    </row>
    <row r="3" spans="1:2" ht="5.25" customHeight="1" x14ac:dyDescent="0.3">
      <c r="A3" s="2"/>
      <c r="B3" s="2"/>
    </row>
    <row r="4" spans="1:2" ht="13" x14ac:dyDescent="0.25">
      <c r="A4" s="10" t="s">
        <v>5</v>
      </c>
      <c r="B4" s="10" t="s">
        <v>6</v>
      </c>
    </row>
    <row r="5" spans="1:2" ht="13" x14ac:dyDescent="0.3">
      <c r="A5" s="3"/>
      <c r="B5" s="4"/>
    </row>
    <row r="6" spans="1:2" ht="115.5" customHeight="1" x14ac:dyDescent="0.25">
      <c r="A6" s="13" t="s">
        <v>25</v>
      </c>
      <c r="B6" s="5" t="s">
        <v>19</v>
      </c>
    </row>
    <row r="7" spans="1:2" ht="133.5" customHeight="1" x14ac:dyDescent="0.25">
      <c r="A7" s="14" t="s">
        <v>24</v>
      </c>
      <c r="B7" s="5" t="s">
        <v>20</v>
      </c>
    </row>
    <row r="8" spans="1:2" ht="157.5" customHeight="1" x14ac:dyDescent="0.25">
      <c r="A8" s="16" t="s">
        <v>26</v>
      </c>
      <c r="B8" s="5" t="s">
        <v>2</v>
      </c>
    </row>
    <row r="9" spans="1:2" ht="70.5" customHeight="1" x14ac:dyDescent="0.25">
      <c r="A9" s="15" t="s">
        <v>22</v>
      </c>
      <c r="B9" s="5" t="s">
        <v>3</v>
      </c>
    </row>
    <row r="10" spans="1:2" ht="32.25" customHeight="1" x14ac:dyDescent="0.25">
      <c r="A10" s="6" t="s">
        <v>27</v>
      </c>
      <c r="B10" s="5" t="s">
        <v>21</v>
      </c>
    </row>
    <row r="11" spans="1:2" ht="14" x14ac:dyDescent="0.25">
      <c r="A11" s="6" t="s">
        <v>23</v>
      </c>
      <c r="B11" s="5" t="s">
        <v>4</v>
      </c>
    </row>
    <row r="15" spans="1:2" ht="90" x14ac:dyDescent="0.25">
      <c r="B15" s="9" t="s">
        <v>15</v>
      </c>
    </row>
    <row r="16" spans="1:2" x14ac:dyDescent="0.25">
      <c r="B16" s="7"/>
    </row>
    <row r="17" spans="2:2" ht="39" x14ac:dyDescent="0.25">
      <c r="B17" s="8" t="s">
        <v>17</v>
      </c>
    </row>
    <row r="18" spans="2:2" x14ac:dyDescent="0.25">
      <c r="B18" s="7"/>
    </row>
    <row r="19" spans="2:2" ht="38.5" x14ac:dyDescent="0.25">
      <c r="B19" s="8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C813-BF10-4CEF-B83B-8586256198DE}">
  <sheetPr>
    <tabColor rgb="FFFFFF00"/>
  </sheetPr>
  <dimension ref="A1:W27"/>
  <sheetViews>
    <sheetView topLeftCell="J4" workbookViewId="0">
      <selection activeCell="U22" sqref="U22"/>
    </sheetView>
  </sheetViews>
  <sheetFormatPr defaultRowHeight="12.5" x14ac:dyDescent="0.25"/>
  <cols>
    <col min="1" max="1" width="5.81640625" customWidth="1"/>
    <col min="2" max="2" width="9.81640625" customWidth="1"/>
    <col min="3" max="3" width="5.81640625" customWidth="1"/>
    <col min="4" max="4" width="10.54296875" customWidth="1"/>
    <col min="5" max="5" width="5.81640625" customWidth="1"/>
    <col min="6" max="6" width="10.54296875" customWidth="1"/>
    <col min="7" max="7" width="5.81640625" customWidth="1"/>
    <col min="8" max="8" width="10.54296875" customWidth="1"/>
    <col min="9" max="9" width="5.81640625" customWidth="1"/>
    <col min="10" max="10" width="10" customWidth="1"/>
    <col min="11" max="11" width="5.81640625" customWidth="1"/>
    <col min="12" max="12" width="10.54296875" customWidth="1"/>
    <col min="13" max="13" width="5.81640625" customWidth="1"/>
    <col min="14" max="14" width="10.54296875" customWidth="1"/>
    <col min="15" max="15" width="5.81640625" customWidth="1"/>
    <col min="16" max="16" width="10.54296875" customWidth="1"/>
    <col min="17" max="17" width="5.81640625" customWidth="1"/>
    <col min="18" max="18" width="9.54296875" customWidth="1"/>
    <col min="19" max="19" width="5.81640625" customWidth="1"/>
    <col min="20" max="20" width="10" customWidth="1"/>
    <col min="21" max="21" width="5.81640625" customWidth="1"/>
    <col min="22" max="22" width="9" customWidth="1"/>
  </cols>
  <sheetData>
    <row r="1" spans="1:23" ht="28" x14ac:dyDescent="0.6">
      <c r="A1" s="22" t="s">
        <v>32</v>
      </c>
    </row>
    <row r="2" spans="1:23" x14ac:dyDescent="0.25">
      <c r="A2" t="s">
        <v>52</v>
      </c>
    </row>
    <row r="3" spans="1:23" ht="13" x14ac:dyDescent="0.3">
      <c r="A3" s="37" t="s">
        <v>53</v>
      </c>
    </row>
    <row r="5" spans="1:23" x14ac:dyDescent="0.25">
      <c r="A5" s="30"/>
      <c r="B5" s="31">
        <v>1</v>
      </c>
      <c r="C5" s="32"/>
      <c r="D5" s="31">
        <v>2</v>
      </c>
      <c r="E5" s="32"/>
      <c r="F5" s="31">
        <v>3</v>
      </c>
      <c r="G5" s="32"/>
      <c r="H5" s="31">
        <v>4</v>
      </c>
      <c r="I5" s="32"/>
      <c r="J5" s="31">
        <v>5</v>
      </c>
      <c r="K5" s="32"/>
      <c r="L5" s="31">
        <v>6</v>
      </c>
      <c r="M5" s="32"/>
      <c r="N5" s="31">
        <v>7</v>
      </c>
      <c r="O5" s="32"/>
      <c r="P5" s="31">
        <v>8</v>
      </c>
      <c r="Q5" s="32"/>
      <c r="R5" s="31">
        <v>9</v>
      </c>
      <c r="S5" s="32"/>
      <c r="T5" s="31">
        <v>10</v>
      </c>
      <c r="U5" s="32"/>
      <c r="V5" s="33"/>
    </row>
    <row r="6" spans="1:23" ht="81.75" customHeight="1" x14ac:dyDescent="0.25">
      <c r="A6" s="34" t="s">
        <v>33</v>
      </c>
      <c r="B6" s="35" t="s">
        <v>47</v>
      </c>
      <c r="C6" s="36" t="s">
        <v>34</v>
      </c>
      <c r="D6" s="35" t="s">
        <v>46</v>
      </c>
      <c r="E6" s="35" t="s">
        <v>34</v>
      </c>
      <c r="F6" s="35" t="s">
        <v>45</v>
      </c>
      <c r="G6" s="35" t="s">
        <v>34</v>
      </c>
      <c r="H6" s="35" t="s">
        <v>44</v>
      </c>
      <c r="I6" s="35" t="s">
        <v>34</v>
      </c>
      <c r="J6" s="35" t="s">
        <v>43</v>
      </c>
      <c r="K6" s="35" t="s">
        <v>34</v>
      </c>
      <c r="L6" s="35" t="s">
        <v>42</v>
      </c>
      <c r="M6" s="36" t="s">
        <v>34</v>
      </c>
      <c r="N6" s="35" t="s">
        <v>48</v>
      </c>
      <c r="O6" s="36" t="s">
        <v>34</v>
      </c>
      <c r="P6" s="35" t="s">
        <v>49</v>
      </c>
      <c r="Q6" s="35" t="s">
        <v>34</v>
      </c>
      <c r="R6" s="35" t="s">
        <v>50</v>
      </c>
      <c r="S6" s="35" t="s">
        <v>34</v>
      </c>
      <c r="T6" s="35" t="s">
        <v>41</v>
      </c>
      <c r="U6" s="36" t="s">
        <v>34</v>
      </c>
      <c r="V6" s="34" t="s">
        <v>40</v>
      </c>
    </row>
    <row r="7" spans="1:23" ht="13" x14ac:dyDescent="0.3">
      <c r="A7" s="27" t="s">
        <v>7</v>
      </c>
      <c r="B7" s="27">
        <v>4</v>
      </c>
      <c r="C7" s="28">
        <f t="shared" ref="C7:C16" si="0">B7-1</f>
        <v>3</v>
      </c>
      <c r="D7" s="27">
        <v>3</v>
      </c>
      <c r="E7" s="28">
        <f t="shared" ref="E7:E16" si="1">5-D7</f>
        <v>2</v>
      </c>
      <c r="F7" s="27">
        <v>2</v>
      </c>
      <c r="G7" s="28">
        <f t="shared" ref="G7:G16" si="2">F7-1</f>
        <v>1</v>
      </c>
      <c r="H7" s="27">
        <v>5</v>
      </c>
      <c r="I7" s="28">
        <f t="shared" ref="I7:I16" si="3">5-H7</f>
        <v>0</v>
      </c>
      <c r="J7" s="27">
        <v>4</v>
      </c>
      <c r="K7" s="28">
        <f t="shared" ref="K7:K16" si="4">J7-1</f>
        <v>3</v>
      </c>
      <c r="L7" s="27">
        <v>1</v>
      </c>
      <c r="M7" s="28">
        <f t="shared" ref="M7:M16" si="5">5-L7</f>
        <v>4</v>
      </c>
      <c r="N7" s="27">
        <v>2</v>
      </c>
      <c r="O7" s="28">
        <f t="shared" ref="O7:O16" si="6">N7-1</f>
        <v>1</v>
      </c>
      <c r="P7" s="27">
        <v>3</v>
      </c>
      <c r="Q7" s="28">
        <f t="shared" ref="Q7:Q16" si="7">5-P7</f>
        <v>2</v>
      </c>
      <c r="R7" s="27">
        <v>4</v>
      </c>
      <c r="S7" s="28">
        <f t="shared" ref="S7:S16" si="8">R7-1</f>
        <v>3</v>
      </c>
      <c r="T7" s="27">
        <v>5</v>
      </c>
      <c r="U7" s="28">
        <f t="shared" ref="U7:U16" si="9">5-T7</f>
        <v>0</v>
      </c>
      <c r="V7" s="29">
        <f t="shared" ref="V7:V16" si="10">SUM(C7+E7+G7+I7+K7+M7+O7+Q7+S7+U7)*2.5</f>
        <v>47.5</v>
      </c>
      <c r="W7" t="s">
        <v>55</v>
      </c>
    </row>
    <row r="8" spans="1:23" ht="13" x14ac:dyDescent="0.3">
      <c r="A8" s="27" t="s">
        <v>8</v>
      </c>
      <c r="B8" s="27">
        <v>3</v>
      </c>
      <c r="C8" s="28">
        <f t="shared" si="0"/>
        <v>2</v>
      </c>
      <c r="D8" s="27">
        <v>4</v>
      </c>
      <c r="E8" s="28">
        <f t="shared" si="1"/>
        <v>1</v>
      </c>
      <c r="F8" s="27">
        <v>2</v>
      </c>
      <c r="G8" s="28">
        <f t="shared" si="2"/>
        <v>1</v>
      </c>
      <c r="H8" s="27">
        <v>4</v>
      </c>
      <c r="I8" s="28">
        <f t="shared" si="3"/>
        <v>1</v>
      </c>
      <c r="J8" s="27">
        <v>4</v>
      </c>
      <c r="K8" s="28">
        <f t="shared" si="4"/>
        <v>3</v>
      </c>
      <c r="L8" s="27">
        <v>3</v>
      </c>
      <c r="M8" s="28">
        <f t="shared" si="5"/>
        <v>2</v>
      </c>
      <c r="N8" s="27">
        <v>4</v>
      </c>
      <c r="O8" s="28">
        <f t="shared" si="6"/>
        <v>3</v>
      </c>
      <c r="P8" s="27">
        <v>4</v>
      </c>
      <c r="Q8" s="28">
        <f t="shared" si="7"/>
        <v>1</v>
      </c>
      <c r="R8" s="27">
        <v>4</v>
      </c>
      <c r="S8" s="28">
        <f t="shared" si="8"/>
        <v>3</v>
      </c>
      <c r="T8" s="27">
        <v>2</v>
      </c>
      <c r="U8" s="28">
        <f t="shared" si="9"/>
        <v>3</v>
      </c>
      <c r="V8" s="29">
        <f t="shared" si="10"/>
        <v>50</v>
      </c>
      <c r="W8" t="s">
        <v>56</v>
      </c>
    </row>
    <row r="9" spans="1:23" ht="13" x14ac:dyDescent="0.3">
      <c r="A9" s="27" t="s">
        <v>9</v>
      </c>
      <c r="B9" s="27">
        <v>2</v>
      </c>
      <c r="C9" s="28">
        <f t="shared" si="0"/>
        <v>1</v>
      </c>
      <c r="D9" s="27">
        <v>4</v>
      </c>
      <c r="E9" s="28">
        <f t="shared" si="1"/>
        <v>1</v>
      </c>
      <c r="F9" s="27">
        <v>4</v>
      </c>
      <c r="G9" s="28">
        <f t="shared" si="2"/>
        <v>3</v>
      </c>
      <c r="H9" s="27">
        <v>2</v>
      </c>
      <c r="I9" s="28">
        <f t="shared" si="3"/>
        <v>3</v>
      </c>
      <c r="J9" s="27">
        <v>3</v>
      </c>
      <c r="K9" s="28">
        <f t="shared" si="4"/>
        <v>2</v>
      </c>
      <c r="L9" s="27">
        <v>2</v>
      </c>
      <c r="M9" s="28">
        <f t="shared" si="5"/>
        <v>3</v>
      </c>
      <c r="N9" s="27">
        <v>2</v>
      </c>
      <c r="O9" s="28">
        <f t="shared" si="6"/>
        <v>1</v>
      </c>
      <c r="P9" s="27">
        <v>4</v>
      </c>
      <c r="Q9" s="28">
        <f t="shared" si="7"/>
        <v>1</v>
      </c>
      <c r="R9" s="27">
        <v>2</v>
      </c>
      <c r="S9" s="28">
        <f t="shared" si="8"/>
        <v>1</v>
      </c>
      <c r="T9" s="27">
        <v>4</v>
      </c>
      <c r="U9" s="28">
        <f t="shared" si="9"/>
        <v>1</v>
      </c>
      <c r="V9" s="29">
        <f t="shared" si="10"/>
        <v>42.5</v>
      </c>
      <c r="W9" t="s">
        <v>57</v>
      </c>
    </row>
    <row r="10" spans="1:23" ht="13" x14ac:dyDescent="0.3">
      <c r="A10" s="27" t="s">
        <v>10</v>
      </c>
      <c r="B10" s="27">
        <v>3</v>
      </c>
      <c r="C10" s="28">
        <f t="shared" si="0"/>
        <v>2</v>
      </c>
      <c r="D10" s="27">
        <v>2</v>
      </c>
      <c r="E10" s="28">
        <f t="shared" si="1"/>
        <v>3</v>
      </c>
      <c r="F10" s="27">
        <v>4</v>
      </c>
      <c r="G10" s="28">
        <f t="shared" si="2"/>
        <v>3</v>
      </c>
      <c r="H10" s="27">
        <v>2</v>
      </c>
      <c r="I10" s="28">
        <f t="shared" si="3"/>
        <v>3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f t="shared" si="6"/>
        <v>3</v>
      </c>
      <c r="P10" s="27">
        <v>4</v>
      </c>
      <c r="Q10" s="28">
        <f t="shared" si="7"/>
        <v>1</v>
      </c>
      <c r="R10" s="27">
        <v>2</v>
      </c>
      <c r="S10" s="28">
        <f t="shared" si="8"/>
        <v>1</v>
      </c>
      <c r="T10" s="27">
        <v>4</v>
      </c>
      <c r="U10" s="28">
        <f t="shared" si="9"/>
        <v>1</v>
      </c>
      <c r="V10" s="29">
        <f t="shared" si="10"/>
        <v>60</v>
      </c>
      <c r="W10" t="s">
        <v>58</v>
      </c>
    </row>
    <row r="11" spans="1:23" ht="13" x14ac:dyDescent="0.3">
      <c r="A11" s="27" t="s">
        <v>11</v>
      </c>
      <c r="B11" s="27">
        <v>3</v>
      </c>
      <c r="C11" s="28">
        <f t="shared" si="0"/>
        <v>2</v>
      </c>
      <c r="D11" s="27">
        <v>1</v>
      </c>
      <c r="E11" s="28">
        <f t="shared" si="1"/>
        <v>4</v>
      </c>
      <c r="F11" s="27">
        <v>4</v>
      </c>
      <c r="G11" s="28">
        <f t="shared" si="2"/>
        <v>3</v>
      </c>
      <c r="H11" s="27">
        <v>2</v>
      </c>
      <c r="I11" s="28">
        <f t="shared" si="3"/>
        <v>3</v>
      </c>
      <c r="J11" s="27">
        <v>4</v>
      </c>
      <c r="K11" s="28">
        <f t="shared" si="4"/>
        <v>3</v>
      </c>
      <c r="L11" s="27">
        <v>1</v>
      </c>
      <c r="M11" s="28">
        <f t="shared" si="5"/>
        <v>4</v>
      </c>
      <c r="N11" s="27">
        <v>4</v>
      </c>
      <c r="O11" s="28">
        <f t="shared" si="6"/>
        <v>3</v>
      </c>
      <c r="P11" s="27">
        <v>2</v>
      </c>
      <c r="Q11" s="28">
        <f t="shared" si="7"/>
        <v>3</v>
      </c>
      <c r="R11" s="27">
        <v>3</v>
      </c>
      <c r="S11" s="28">
        <f t="shared" si="8"/>
        <v>2</v>
      </c>
      <c r="T11" s="27">
        <v>2</v>
      </c>
      <c r="U11" s="28">
        <f t="shared" si="9"/>
        <v>3</v>
      </c>
      <c r="V11" s="29">
        <f t="shared" si="10"/>
        <v>75</v>
      </c>
      <c r="W11" t="s">
        <v>59</v>
      </c>
    </row>
    <row r="12" spans="1:23" ht="13" x14ac:dyDescent="0.3">
      <c r="A12" s="27" t="s">
        <v>12</v>
      </c>
      <c r="B12" s="27">
        <v>2</v>
      </c>
      <c r="C12" s="28">
        <f t="shared" si="0"/>
        <v>1</v>
      </c>
      <c r="D12" s="27">
        <v>3</v>
      </c>
      <c r="E12" s="28">
        <f t="shared" si="1"/>
        <v>2</v>
      </c>
      <c r="F12" s="27">
        <v>3</v>
      </c>
      <c r="G12" s="28">
        <f t="shared" si="2"/>
        <v>2</v>
      </c>
      <c r="H12" s="27">
        <v>3</v>
      </c>
      <c r="I12" s="28">
        <f t="shared" si="3"/>
        <v>2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2</v>
      </c>
      <c r="O12" s="28">
        <f t="shared" si="6"/>
        <v>1</v>
      </c>
      <c r="P12" s="27">
        <v>4</v>
      </c>
      <c r="Q12" s="28">
        <f t="shared" si="7"/>
        <v>1</v>
      </c>
      <c r="R12" s="27">
        <v>2</v>
      </c>
      <c r="S12" s="28">
        <f t="shared" si="8"/>
        <v>1</v>
      </c>
      <c r="T12" s="27">
        <v>3</v>
      </c>
      <c r="U12" s="28">
        <f t="shared" si="9"/>
        <v>2</v>
      </c>
      <c r="V12" s="29">
        <f t="shared" si="10"/>
        <v>42.5</v>
      </c>
      <c r="W12" t="s">
        <v>60</v>
      </c>
    </row>
    <row r="13" spans="1:23" ht="13" x14ac:dyDescent="0.3">
      <c r="A13" s="27" t="s">
        <v>13</v>
      </c>
      <c r="B13" s="27">
        <v>3</v>
      </c>
      <c r="C13" s="28">
        <f t="shared" si="0"/>
        <v>2</v>
      </c>
      <c r="D13" s="27">
        <v>1</v>
      </c>
      <c r="E13" s="28">
        <f t="shared" si="1"/>
        <v>4</v>
      </c>
      <c r="F13" s="27">
        <v>3</v>
      </c>
      <c r="G13" s="28">
        <f t="shared" si="2"/>
        <v>2</v>
      </c>
      <c r="H13" s="27">
        <v>1</v>
      </c>
      <c r="I13" s="28">
        <f t="shared" si="3"/>
        <v>4</v>
      </c>
      <c r="J13" s="27">
        <v>4</v>
      </c>
      <c r="K13" s="28">
        <f t="shared" si="4"/>
        <v>3</v>
      </c>
      <c r="L13" s="27">
        <v>1</v>
      </c>
      <c r="M13" s="28">
        <f t="shared" si="5"/>
        <v>4</v>
      </c>
      <c r="N13" s="27">
        <v>4</v>
      </c>
      <c r="O13" s="28">
        <f t="shared" si="6"/>
        <v>3</v>
      </c>
      <c r="P13" s="27">
        <v>2</v>
      </c>
      <c r="Q13" s="28">
        <f t="shared" si="7"/>
        <v>3</v>
      </c>
      <c r="R13" s="27">
        <v>4</v>
      </c>
      <c r="S13" s="28">
        <f t="shared" si="8"/>
        <v>3</v>
      </c>
      <c r="T13" s="27">
        <v>1</v>
      </c>
      <c r="U13" s="28">
        <f t="shared" si="9"/>
        <v>4</v>
      </c>
      <c r="V13" s="29">
        <f t="shared" si="10"/>
        <v>80</v>
      </c>
      <c r="W13" t="s">
        <v>61</v>
      </c>
    </row>
    <row r="14" spans="1:23" ht="13" x14ac:dyDescent="0.3">
      <c r="A14" s="27" t="s">
        <v>14</v>
      </c>
      <c r="B14" s="38">
        <v>3</v>
      </c>
      <c r="C14" s="28">
        <f t="shared" si="0"/>
        <v>2</v>
      </c>
      <c r="D14" s="27">
        <v>1</v>
      </c>
      <c r="E14" s="28">
        <f t="shared" si="1"/>
        <v>4</v>
      </c>
      <c r="F14" s="27">
        <v>2</v>
      </c>
      <c r="G14" s="28">
        <f t="shared" si="2"/>
        <v>1</v>
      </c>
      <c r="H14" s="27">
        <v>1</v>
      </c>
      <c r="I14" s="28">
        <f t="shared" si="3"/>
        <v>4</v>
      </c>
      <c r="J14" s="27">
        <v>5</v>
      </c>
      <c r="K14" s="28">
        <f t="shared" si="4"/>
        <v>4</v>
      </c>
      <c r="L14" s="27">
        <v>1</v>
      </c>
      <c r="M14" s="28">
        <f t="shared" si="5"/>
        <v>4</v>
      </c>
      <c r="N14" s="27">
        <v>5</v>
      </c>
      <c r="O14" s="28">
        <f t="shared" si="6"/>
        <v>4</v>
      </c>
      <c r="P14" s="27">
        <v>4</v>
      </c>
      <c r="Q14" s="28">
        <f t="shared" si="7"/>
        <v>1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67.5</v>
      </c>
      <c r="W14" t="s">
        <v>62</v>
      </c>
    </row>
    <row r="15" spans="1:23" ht="13" x14ac:dyDescent="0.3">
      <c r="A15" s="27" t="s">
        <v>29</v>
      </c>
      <c r="B15" s="38">
        <v>2</v>
      </c>
      <c r="C15" s="28">
        <f t="shared" si="0"/>
        <v>1</v>
      </c>
      <c r="D15" s="27">
        <v>4</v>
      </c>
      <c r="E15" s="28">
        <f t="shared" si="1"/>
        <v>1</v>
      </c>
      <c r="F15" s="27">
        <v>2</v>
      </c>
      <c r="G15" s="28">
        <f t="shared" si="2"/>
        <v>1</v>
      </c>
      <c r="H15" s="27">
        <v>3</v>
      </c>
      <c r="I15" s="28">
        <f t="shared" si="3"/>
        <v>2</v>
      </c>
      <c r="J15" s="27">
        <v>2</v>
      </c>
      <c r="K15" s="28">
        <f t="shared" si="4"/>
        <v>1</v>
      </c>
      <c r="L15" s="27">
        <v>4</v>
      </c>
      <c r="M15" s="28">
        <f t="shared" si="5"/>
        <v>1</v>
      </c>
      <c r="N15" s="27">
        <v>1</v>
      </c>
      <c r="O15" s="28">
        <f t="shared" si="6"/>
        <v>0</v>
      </c>
      <c r="P15" s="27">
        <v>4</v>
      </c>
      <c r="Q15" s="28">
        <f t="shared" si="7"/>
        <v>1</v>
      </c>
      <c r="R15" s="27">
        <v>3</v>
      </c>
      <c r="S15" s="28">
        <f t="shared" si="8"/>
        <v>2</v>
      </c>
      <c r="T15" s="27">
        <v>2</v>
      </c>
      <c r="U15" s="28">
        <f t="shared" si="9"/>
        <v>3</v>
      </c>
      <c r="V15" s="29">
        <f t="shared" si="10"/>
        <v>32.5</v>
      </c>
      <c r="W15" t="s">
        <v>64</v>
      </c>
    </row>
    <row r="16" spans="1:23" ht="13" x14ac:dyDescent="0.3">
      <c r="A16" s="27" t="s">
        <v>30</v>
      </c>
      <c r="B16" s="38">
        <v>3</v>
      </c>
      <c r="C16" s="28">
        <f t="shared" si="0"/>
        <v>2</v>
      </c>
      <c r="D16" s="27">
        <v>2</v>
      </c>
      <c r="E16" s="28">
        <f t="shared" si="1"/>
        <v>3</v>
      </c>
      <c r="F16" s="27">
        <v>4</v>
      </c>
      <c r="G16" s="28">
        <f t="shared" si="2"/>
        <v>3</v>
      </c>
      <c r="H16" s="27">
        <v>1</v>
      </c>
      <c r="I16" s="28">
        <f t="shared" si="3"/>
        <v>4</v>
      </c>
      <c r="J16" s="27">
        <v>4</v>
      </c>
      <c r="K16" s="28">
        <f t="shared" si="4"/>
        <v>3</v>
      </c>
      <c r="L16" s="27">
        <v>2</v>
      </c>
      <c r="M16" s="28">
        <f t="shared" si="5"/>
        <v>3</v>
      </c>
      <c r="N16" s="27">
        <v>4</v>
      </c>
      <c r="O16" s="28">
        <f t="shared" si="6"/>
        <v>3</v>
      </c>
      <c r="P16" s="27">
        <v>1</v>
      </c>
      <c r="Q16" s="28">
        <f t="shared" si="7"/>
        <v>4</v>
      </c>
      <c r="R16" s="27">
        <v>4</v>
      </c>
      <c r="S16" s="28">
        <f t="shared" si="8"/>
        <v>3</v>
      </c>
      <c r="T16" s="27">
        <v>2</v>
      </c>
      <c r="U16" s="28">
        <f t="shared" si="9"/>
        <v>3</v>
      </c>
      <c r="V16" s="29">
        <f t="shared" si="10"/>
        <v>77.5</v>
      </c>
      <c r="W16" t="s">
        <v>63</v>
      </c>
    </row>
    <row r="17" spans="1:23" ht="13" x14ac:dyDescent="0.3">
      <c r="A17" s="27" t="s">
        <v>31</v>
      </c>
      <c r="B17" s="38">
        <v>2</v>
      </c>
      <c r="C17" s="28">
        <f t="shared" ref="C17:C18" si="11">B17-1</f>
        <v>1</v>
      </c>
      <c r="D17" s="27">
        <v>4</v>
      </c>
      <c r="E17" s="28">
        <f t="shared" ref="E17:E18" si="12">5-D17</f>
        <v>1</v>
      </c>
      <c r="F17" s="27">
        <v>4</v>
      </c>
      <c r="G17" s="28">
        <f t="shared" ref="G17:G18" si="13">F17-1</f>
        <v>3</v>
      </c>
      <c r="H17" s="27">
        <v>5</v>
      </c>
      <c r="I17" s="28">
        <f t="shared" ref="I17:I18" si="14">5-H17</f>
        <v>0</v>
      </c>
      <c r="J17" s="27">
        <v>3</v>
      </c>
      <c r="K17" s="28">
        <f t="shared" ref="K17:K18" si="15">J17-1</f>
        <v>2</v>
      </c>
      <c r="L17" s="27">
        <v>1</v>
      </c>
      <c r="M17" s="28">
        <f t="shared" ref="M17:M18" si="16">5-L17</f>
        <v>4</v>
      </c>
      <c r="N17" s="27">
        <v>2</v>
      </c>
      <c r="O17" s="28">
        <f t="shared" ref="O17:O18" si="17">N17-1</f>
        <v>1</v>
      </c>
      <c r="P17" s="27">
        <v>5</v>
      </c>
      <c r="Q17" s="28">
        <f t="shared" ref="Q17:Q18" si="18">5-P17</f>
        <v>0</v>
      </c>
      <c r="R17" s="27">
        <v>2</v>
      </c>
      <c r="S17" s="28">
        <f t="shared" ref="S17:S18" si="19">R17-1</f>
        <v>1</v>
      </c>
      <c r="T17" s="27">
        <v>4</v>
      </c>
      <c r="U17" s="28">
        <f t="shared" ref="U17:U18" si="20">5-T17</f>
        <v>1</v>
      </c>
      <c r="V17" s="29">
        <f t="shared" ref="V17" si="21">SUM(C17+E17+G17+I17+K17+M17+O17+Q17+S17+U17)*2.5</f>
        <v>35</v>
      </c>
      <c r="W17" t="s">
        <v>65</v>
      </c>
    </row>
    <row r="18" spans="1:23" ht="13" x14ac:dyDescent="0.3">
      <c r="A18" s="27" t="s">
        <v>54</v>
      </c>
      <c r="B18" s="38">
        <v>4</v>
      </c>
      <c r="C18" s="28">
        <f t="shared" si="11"/>
        <v>3</v>
      </c>
      <c r="D18" s="27">
        <v>3</v>
      </c>
      <c r="E18" s="28">
        <f t="shared" si="12"/>
        <v>2</v>
      </c>
      <c r="F18" s="27">
        <v>4</v>
      </c>
      <c r="G18" s="28">
        <f t="shared" si="13"/>
        <v>3</v>
      </c>
      <c r="H18" s="27">
        <v>1</v>
      </c>
      <c r="I18" s="28">
        <f t="shared" si="14"/>
        <v>4</v>
      </c>
      <c r="J18" s="27">
        <v>5</v>
      </c>
      <c r="K18" s="28">
        <f t="shared" si="15"/>
        <v>4</v>
      </c>
      <c r="L18" s="27">
        <v>1</v>
      </c>
      <c r="M18" s="28">
        <f t="shared" si="16"/>
        <v>4</v>
      </c>
      <c r="N18" s="27">
        <v>5</v>
      </c>
      <c r="O18" s="28">
        <f t="shared" si="17"/>
        <v>4</v>
      </c>
      <c r="P18" s="27">
        <v>1</v>
      </c>
      <c r="Q18" s="28">
        <f t="shared" si="18"/>
        <v>4</v>
      </c>
      <c r="R18" s="27">
        <v>4</v>
      </c>
      <c r="S18" s="28">
        <f t="shared" si="19"/>
        <v>3</v>
      </c>
      <c r="T18" s="27">
        <v>2</v>
      </c>
      <c r="U18" s="28">
        <f t="shared" si="20"/>
        <v>3</v>
      </c>
      <c r="V18" s="29">
        <f>SUM(C18+E18+G18+I18+K18+M18+O18+Q18+S18+U18)*2.5</f>
        <v>85</v>
      </c>
      <c r="W18" t="s">
        <v>66</v>
      </c>
    </row>
    <row r="20" spans="1:23" x14ac:dyDescent="0.25">
      <c r="U20" t="s">
        <v>67</v>
      </c>
      <c r="V20" s="24">
        <f>AVERAGE(V7:V18)</f>
        <v>57.916666666666664</v>
      </c>
    </row>
    <row r="21" spans="1:23" x14ac:dyDescent="0.25">
      <c r="U21" t="s">
        <v>68</v>
      </c>
      <c r="V21">
        <f>STDEV(V7:V18)</f>
        <v>18.611864902569945</v>
      </c>
    </row>
    <row r="22" spans="1:23" x14ac:dyDescent="0.25">
      <c r="B22" s="25"/>
      <c r="C22" s="23" t="s">
        <v>51</v>
      </c>
      <c r="D22" s="20"/>
    </row>
    <row r="23" spans="1:23" x14ac:dyDescent="0.25">
      <c r="B23" s="20">
        <v>1</v>
      </c>
      <c r="C23" s="26" t="s">
        <v>35</v>
      </c>
      <c r="D23" s="20"/>
    </row>
    <row r="24" spans="1:23" x14ac:dyDescent="0.25">
      <c r="B24" s="20">
        <v>2</v>
      </c>
      <c r="C24" s="26" t="s">
        <v>36</v>
      </c>
    </row>
    <row r="25" spans="1:23" x14ac:dyDescent="0.25">
      <c r="B25" s="20">
        <v>3</v>
      </c>
      <c r="C25" s="26" t="s">
        <v>37</v>
      </c>
    </row>
    <row r="26" spans="1:23" x14ac:dyDescent="0.25">
      <c r="B26" s="20">
        <v>4</v>
      </c>
      <c r="C26" s="26" t="s">
        <v>38</v>
      </c>
    </row>
    <row r="27" spans="1:23" x14ac:dyDescent="0.25">
      <c r="B27" s="20">
        <v>5</v>
      </c>
      <c r="C27" s="26" t="s">
        <v>39</v>
      </c>
    </row>
  </sheetData>
  <dataValidations count="1">
    <dataValidation type="list" allowBlank="1" showInputMessage="1" showErrorMessage="1" sqref="J7:J18 R7:R18 P8 N7:N18 D7:D18 F7:F18 H7:H18 L7:L18 B7:B13 T7:T18" xr:uid="{E6CF430A-83D0-4888-9486-FA5FC3D59278}">
      <formula1>$B$23:$B$27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W27"/>
  <sheetViews>
    <sheetView topLeftCell="A6" workbookViewId="0">
      <selection activeCell="V22" sqref="V22"/>
    </sheetView>
  </sheetViews>
  <sheetFormatPr defaultRowHeight="12.5" x14ac:dyDescent="0.25"/>
  <cols>
    <col min="1" max="1" width="5.81640625" customWidth="1"/>
    <col min="2" max="2" width="9.81640625" customWidth="1"/>
    <col min="3" max="3" width="5.81640625" customWidth="1"/>
    <col min="4" max="4" width="10.54296875" customWidth="1"/>
    <col min="5" max="5" width="5.81640625" customWidth="1"/>
    <col min="6" max="6" width="10.54296875" customWidth="1"/>
    <col min="7" max="7" width="5.81640625" customWidth="1"/>
    <col min="8" max="8" width="10.54296875" customWidth="1"/>
    <col min="9" max="9" width="5.81640625" customWidth="1"/>
    <col min="10" max="10" width="10" customWidth="1"/>
    <col min="11" max="11" width="5.81640625" customWidth="1"/>
    <col min="12" max="12" width="10.54296875" customWidth="1"/>
    <col min="13" max="13" width="5.81640625" customWidth="1"/>
    <col min="14" max="14" width="10.54296875" customWidth="1"/>
    <col min="15" max="15" width="5.81640625" customWidth="1"/>
    <col min="16" max="16" width="10.54296875" customWidth="1"/>
    <col min="17" max="17" width="5.81640625" customWidth="1"/>
    <col min="18" max="18" width="9.54296875" customWidth="1"/>
    <col min="19" max="19" width="5.81640625" customWidth="1"/>
    <col min="20" max="20" width="10" customWidth="1"/>
    <col min="21" max="21" width="5.81640625" customWidth="1"/>
    <col min="22" max="22" width="9" customWidth="1"/>
  </cols>
  <sheetData>
    <row r="1" spans="1:23" ht="28" x14ac:dyDescent="0.6">
      <c r="A1" s="22" t="s">
        <v>32</v>
      </c>
    </row>
    <row r="2" spans="1:23" x14ac:dyDescent="0.25">
      <c r="A2" t="s">
        <v>52</v>
      </c>
    </row>
    <row r="3" spans="1:23" ht="13" x14ac:dyDescent="0.3">
      <c r="A3" s="37" t="s">
        <v>53</v>
      </c>
    </row>
    <row r="5" spans="1:23" x14ac:dyDescent="0.25">
      <c r="A5" s="30"/>
      <c r="B5" s="31">
        <v>1</v>
      </c>
      <c r="C5" s="32"/>
      <c r="D5" s="31">
        <v>2</v>
      </c>
      <c r="E5" s="32"/>
      <c r="F5" s="31">
        <v>3</v>
      </c>
      <c r="G5" s="32"/>
      <c r="H5" s="31">
        <v>4</v>
      </c>
      <c r="I5" s="32"/>
      <c r="J5" s="31">
        <v>5</v>
      </c>
      <c r="K5" s="32"/>
      <c r="L5" s="31">
        <v>6</v>
      </c>
      <c r="M5" s="32"/>
      <c r="N5" s="31">
        <v>7</v>
      </c>
      <c r="O5" s="32"/>
      <c r="P5" s="31">
        <v>8</v>
      </c>
      <c r="Q5" s="32"/>
      <c r="R5" s="31">
        <v>9</v>
      </c>
      <c r="S5" s="32"/>
      <c r="T5" s="31">
        <v>10</v>
      </c>
      <c r="U5" s="32"/>
      <c r="V5" s="33"/>
    </row>
    <row r="6" spans="1:23" ht="81.75" customHeight="1" x14ac:dyDescent="0.25">
      <c r="A6" s="34" t="s">
        <v>33</v>
      </c>
      <c r="B6" s="35" t="s">
        <v>47</v>
      </c>
      <c r="C6" s="36" t="s">
        <v>34</v>
      </c>
      <c r="D6" s="35" t="s">
        <v>46</v>
      </c>
      <c r="E6" s="35" t="s">
        <v>34</v>
      </c>
      <c r="F6" s="35" t="s">
        <v>45</v>
      </c>
      <c r="G6" s="35" t="s">
        <v>34</v>
      </c>
      <c r="H6" s="35" t="s">
        <v>44</v>
      </c>
      <c r="I6" s="35" t="s">
        <v>34</v>
      </c>
      <c r="J6" s="35" t="s">
        <v>43</v>
      </c>
      <c r="K6" s="35" t="s">
        <v>34</v>
      </c>
      <c r="L6" s="35" t="s">
        <v>42</v>
      </c>
      <c r="M6" s="36" t="s">
        <v>34</v>
      </c>
      <c r="N6" s="35" t="s">
        <v>48</v>
      </c>
      <c r="O6" s="36" t="s">
        <v>34</v>
      </c>
      <c r="P6" s="35" t="s">
        <v>49</v>
      </c>
      <c r="Q6" s="35" t="s">
        <v>34</v>
      </c>
      <c r="R6" s="35" t="s">
        <v>50</v>
      </c>
      <c r="S6" s="35" t="s">
        <v>34</v>
      </c>
      <c r="T6" s="35" t="s">
        <v>41</v>
      </c>
      <c r="U6" s="36" t="s">
        <v>34</v>
      </c>
      <c r="V6" s="34" t="s">
        <v>40</v>
      </c>
    </row>
    <row r="7" spans="1:23" ht="13" x14ac:dyDescent="0.3">
      <c r="A7" s="27" t="s">
        <v>7</v>
      </c>
      <c r="B7" s="27">
        <v>4</v>
      </c>
      <c r="C7" s="28">
        <f t="shared" ref="C7:C16" si="0">B7-1</f>
        <v>3</v>
      </c>
      <c r="D7" s="27">
        <v>2</v>
      </c>
      <c r="E7" s="28">
        <f t="shared" ref="E7:E16" si="1">5-D7</f>
        <v>3</v>
      </c>
      <c r="F7" s="27">
        <v>1</v>
      </c>
      <c r="G7" s="28">
        <f t="shared" ref="G7:G16" si="2">F7-1</f>
        <v>0</v>
      </c>
      <c r="H7" s="27">
        <v>5</v>
      </c>
      <c r="I7" s="28">
        <f t="shared" ref="I7:I16" si="3">5-H7</f>
        <v>0</v>
      </c>
      <c r="J7" s="27">
        <v>4</v>
      </c>
      <c r="K7" s="28">
        <f t="shared" ref="K7:K16" si="4">J7-1</f>
        <v>3</v>
      </c>
      <c r="L7" s="27">
        <v>2</v>
      </c>
      <c r="M7" s="28">
        <f t="shared" ref="M7:M16" si="5">5-L7</f>
        <v>3</v>
      </c>
      <c r="N7" s="27">
        <v>3</v>
      </c>
      <c r="O7" s="28">
        <f t="shared" ref="O7:O16" si="6">N7-1</f>
        <v>2</v>
      </c>
      <c r="P7" s="27">
        <v>2</v>
      </c>
      <c r="Q7" s="28">
        <f t="shared" ref="Q7:Q16" si="7">5-P7</f>
        <v>3</v>
      </c>
      <c r="R7" s="27">
        <v>4</v>
      </c>
      <c r="S7" s="28">
        <f t="shared" ref="S7:S16" si="8">R7-1</f>
        <v>3</v>
      </c>
      <c r="T7" s="27">
        <v>4</v>
      </c>
      <c r="U7" s="28">
        <f t="shared" ref="U7:U16" si="9">5-T7</f>
        <v>1</v>
      </c>
      <c r="V7" s="29">
        <f t="shared" ref="V7:V16" si="10">SUM(C7+E7+G7+I7+K7+M7+O7+Q7+S7+U7)*2.5</f>
        <v>52.5</v>
      </c>
      <c r="W7" t="s">
        <v>55</v>
      </c>
    </row>
    <row r="8" spans="1:23" ht="13" x14ac:dyDescent="0.3">
      <c r="A8" s="27" t="s">
        <v>8</v>
      </c>
      <c r="B8" s="27">
        <v>4</v>
      </c>
      <c r="C8" s="28">
        <f t="shared" si="0"/>
        <v>3</v>
      </c>
      <c r="D8" s="27">
        <v>2</v>
      </c>
      <c r="E8" s="28">
        <f t="shared" si="1"/>
        <v>3</v>
      </c>
      <c r="F8" s="27">
        <v>4</v>
      </c>
      <c r="G8" s="28">
        <f t="shared" si="2"/>
        <v>3</v>
      </c>
      <c r="H8" s="27">
        <v>4</v>
      </c>
      <c r="I8" s="28">
        <f t="shared" si="3"/>
        <v>1</v>
      </c>
      <c r="J8" s="27">
        <v>3</v>
      </c>
      <c r="K8" s="28">
        <f t="shared" si="4"/>
        <v>2</v>
      </c>
      <c r="L8" s="27">
        <v>4</v>
      </c>
      <c r="M8" s="28">
        <f t="shared" si="5"/>
        <v>1</v>
      </c>
      <c r="N8" s="27">
        <v>3</v>
      </c>
      <c r="O8" s="28">
        <f t="shared" si="6"/>
        <v>2</v>
      </c>
      <c r="P8" s="27">
        <v>3</v>
      </c>
      <c r="Q8" s="28">
        <f t="shared" si="7"/>
        <v>2</v>
      </c>
      <c r="R8" s="27">
        <v>4</v>
      </c>
      <c r="S8" s="28">
        <f t="shared" si="8"/>
        <v>3</v>
      </c>
      <c r="T8" s="27">
        <v>2</v>
      </c>
      <c r="U8" s="28">
        <f t="shared" si="9"/>
        <v>3</v>
      </c>
      <c r="V8" s="29">
        <f t="shared" si="10"/>
        <v>57.5</v>
      </c>
      <c r="W8" t="s">
        <v>56</v>
      </c>
    </row>
    <row r="9" spans="1:23" ht="13" x14ac:dyDescent="0.3">
      <c r="A9" s="27" t="s">
        <v>9</v>
      </c>
      <c r="B9" s="27">
        <v>4</v>
      </c>
      <c r="C9" s="28">
        <f t="shared" si="0"/>
        <v>3</v>
      </c>
      <c r="D9" s="27">
        <v>3</v>
      </c>
      <c r="E9" s="28">
        <f t="shared" si="1"/>
        <v>2</v>
      </c>
      <c r="F9" s="27">
        <v>2</v>
      </c>
      <c r="G9" s="28">
        <f t="shared" si="2"/>
        <v>1</v>
      </c>
      <c r="H9" s="27">
        <v>2</v>
      </c>
      <c r="I9" s="28">
        <f t="shared" si="3"/>
        <v>3</v>
      </c>
      <c r="J9" s="27">
        <v>3</v>
      </c>
      <c r="K9" s="28">
        <f t="shared" si="4"/>
        <v>2</v>
      </c>
      <c r="L9" s="27">
        <v>1</v>
      </c>
      <c r="M9" s="28">
        <f t="shared" si="5"/>
        <v>4</v>
      </c>
      <c r="N9" s="27">
        <v>4</v>
      </c>
      <c r="O9" s="28">
        <f t="shared" si="6"/>
        <v>3</v>
      </c>
      <c r="P9" s="27">
        <v>3</v>
      </c>
      <c r="Q9" s="28">
        <f t="shared" si="7"/>
        <v>2</v>
      </c>
      <c r="R9" s="27">
        <v>4</v>
      </c>
      <c r="S9" s="28">
        <f t="shared" si="8"/>
        <v>3</v>
      </c>
      <c r="T9" s="27">
        <v>2</v>
      </c>
      <c r="U9" s="28">
        <f t="shared" si="9"/>
        <v>3</v>
      </c>
      <c r="V9" s="29">
        <f t="shared" si="10"/>
        <v>65</v>
      </c>
      <c r="W9" t="s">
        <v>57</v>
      </c>
    </row>
    <row r="10" spans="1:23" ht="13" x14ac:dyDescent="0.3">
      <c r="A10" s="27" t="s">
        <v>10</v>
      </c>
      <c r="B10" s="27">
        <v>5</v>
      </c>
      <c r="C10" s="28">
        <f t="shared" si="0"/>
        <v>4</v>
      </c>
      <c r="D10" s="27">
        <v>1</v>
      </c>
      <c r="E10" s="28">
        <f t="shared" si="1"/>
        <v>4</v>
      </c>
      <c r="F10" s="27">
        <v>5</v>
      </c>
      <c r="G10" s="28">
        <f t="shared" si="2"/>
        <v>4</v>
      </c>
      <c r="H10" s="27">
        <v>2</v>
      </c>
      <c r="I10" s="28">
        <f t="shared" si="3"/>
        <v>3</v>
      </c>
      <c r="J10" s="27">
        <v>5</v>
      </c>
      <c r="K10" s="28">
        <f t="shared" si="4"/>
        <v>4</v>
      </c>
      <c r="L10" s="27">
        <v>1</v>
      </c>
      <c r="M10" s="28">
        <f t="shared" si="5"/>
        <v>4</v>
      </c>
      <c r="N10" s="27">
        <v>5</v>
      </c>
      <c r="O10" s="28">
        <f t="shared" si="6"/>
        <v>4</v>
      </c>
      <c r="P10" s="27">
        <v>1</v>
      </c>
      <c r="Q10" s="28">
        <f t="shared" si="7"/>
        <v>4</v>
      </c>
      <c r="R10" s="27">
        <v>5</v>
      </c>
      <c r="S10" s="28">
        <f t="shared" si="8"/>
        <v>4</v>
      </c>
      <c r="T10" s="27">
        <v>4</v>
      </c>
      <c r="U10" s="28">
        <f t="shared" si="9"/>
        <v>1</v>
      </c>
      <c r="V10" s="29">
        <f t="shared" si="10"/>
        <v>90</v>
      </c>
      <c r="W10" t="s">
        <v>58</v>
      </c>
    </row>
    <row r="11" spans="1:23" ht="13" x14ac:dyDescent="0.3">
      <c r="A11" s="27" t="s">
        <v>11</v>
      </c>
      <c r="B11" s="27">
        <v>3</v>
      </c>
      <c r="C11" s="28">
        <f t="shared" si="0"/>
        <v>2</v>
      </c>
      <c r="D11" s="27">
        <v>1</v>
      </c>
      <c r="E11" s="28">
        <f t="shared" si="1"/>
        <v>4</v>
      </c>
      <c r="F11" s="27">
        <v>4</v>
      </c>
      <c r="G11" s="28">
        <f t="shared" si="2"/>
        <v>3</v>
      </c>
      <c r="H11" s="27">
        <v>2</v>
      </c>
      <c r="I11" s="28">
        <f t="shared" si="3"/>
        <v>3</v>
      </c>
      <c r="J11" s="27">
        <v>4</v>
      </c>
      <c r="K11" s="28">
        <f t="shared" si="4"/>
        <v>3</v>
      </c>
      <c r="L11" s="27">
        <v>2</v>
      </c>
      <c r="M11" s="28">
        <f t="shared" si="5"/>
        <v>3</v>
      </c>
      <c r="N11" s="27">
        <v>4</v>
      </c>
      <c r="O11" s="28">
        <f t="shared" si="6"/>
        <v>3</v>
      </c>
      <c r="P11" s="27">
        <v>1</v>
      </c>
      <c r="Q11" s="28">
        <f t="shared" si="7"/>
        <v>4</v>
      </c>
      <c r="R11" s="27">
        <v>4</v>
      </c>
      <c r="S11" s="28">
        <f t="shared" si="8"/>
        <v>3</v>
      </c>
      <c r="T11" s="27">
        <v>2</v>
      </c>
      <c r="U11" s="28">
        <f t="shared" si="9"/>
        <v>3</v>
      </c>
      <c r="V11" s="29">
        <f t="shared" si="10"/>
        <v>77.5</v>
      </c>
      <c r="W11" t="s">
        <v>59</v>
      </c>
    </row>
    <row r="12" spans="1:23" ht="13" x14ac:dyDescent="0.3">
      <c r="A12" s="27" t="s">
        <v>12</v>
      </c>
      <c r="B12" s="27">
        <v>4</v>
      </c>
      <c r="C12" s="28">
        <f t="shared" si="0"/>
        <v>3</v>
      </c>
      <c r="D12" s="27">
        <v>1</v>
      </c>
      <c r="E12" s="28">
        <f t="shared" si="1"/>
        <v>4</v>
      </c>
      <c r="F12" s="27">
        <v>3</v>
      </c>
      <c r="G12" s="28">
        <f t="shared" si="2"/>
        <v>2</v>
      </c>
      <c r="H12" s="27">
        <v>2</v>
      </c>
      <c r="I12" s="28">
        <f t="shared" si="3"/>
        <v>3</v>
      </c>
      <c r="J12" s="27">
        <v>5</v>
      </c>
      <c r="K12" s="28">
        <f t="shared" si="4"/>
        <v>4</v>
      </c>
      <c r="L12" s="27">
        <v>2</v>
      </c>
      <c r="M12" s="28">
        <f t="shared" si="5"/>
        <v>3</v>
      </c>
      <c r="N12" s="27">
        <v>3</v>
      </c>
      <c r="O12" s="28">
        <f t="shared" si="6"/>
        <v>2</v>
      </c>
      <c r="P12" s="27">
        <v>2</v>
      </c>
      <c r="Q12" s="28">
        <f t="shared" si="7"/>
        <v>3</v>
      </c>
      <c r="R12" s="27">
        <v>2</v>
      </c>
      <c r="S12" s="28">
        <f t="shared" si="8"/>
        <v>1</v>
      </c>
      <c r="T12" s="27">
        <v>3</v>
      </c>
      <c r="U12" s="28">
        <f t="shared" si="9"/>
        <v>2</v>
      </c>
      <c r="V12" s="29">
        <f t="shared" si="10"/>
        <v>67.5</v>
      </c>
      <c r="W12" t="s">
        <v>60</v>
      </c>
    </row>
    <row r="13" spans="1:23" ht="13" x14ac:dyDescent="0.3">
      <c r="A13" s="27" t="s">
        <v>13</v>
      </c>
      <c r="B13" s="27">
        <v>4</v>
      </c>
      <c r="C13" s="28">
        <f t="shared" si="0"/>
        <v>3</v>
      </c>
      <c r="D13" s="27">
        <v>1</v>
      </c>
      <c r="E13" s="28">
        <f t="shared" si="1"/>
        <v>4</v>
      </c>
      <c r="F13" s="27">
        <v>4</v>
      </c>
      <c r="G13" s="28">
        <f t="shared" si="2"/>
        <v>3</v>
      </c>
      <c r="H13" s="27">
        <v>1</v>
      </c>
      <c r="I13" s="28">
        <f t="shared" si="3"/>
        <v>4</v>
      </c>
      <c r="J13" s="27">
        <v>4</v>
      </c>
      <c r="K13" s="28">
        <f t="shared" si="4"/>
        <v>3</v>
      </c>
      <c r="L13" s="27">
        <v>3</v>
      </c>
      <c r="M13" s="28">
        <f t="shared" si="5"/>
        <v>2</v>
      </c>
      <c r="N13" s="27">
        <v>4</v>
      </c>
      <c r="O13" s="28">
        <f t="shared" si="6"/>
        <v>3</v>
      </c>
      <c r="P13" s="27">
        <v>1</v>
      </c>
      <c r="Q13" s="28">
        <f t="shared" si="7"/>
        <v>4</v>
      </c>
      <c r="R13" s="27">
        <v>4</v>
      </c>
      <c r="S13" s="28">
        <f t="shared" si="8"/>
        <v>3</v>
      </c>
      <c r="T13" s="27">
        <v>1</v>
      </c>
      <c r="U13" s="28">
        <f t="shared" si="9"/>
        <v>4</v>
      </c>
      <c r="V13" s="29">
        <f t="shared" si="10"/>
        <v>82.5</v>
      </c>
      <c r="W13" t="s">
        <v>61</v>
      </c>
    </row>
    <row r="14" spans="1:23" ht="13" x14ac:dyDescent="0.3">
      <c r="A14" s="27" t="s">
        <v>14</v>
      </c>
      <c r="B14" s="38">
        <v>2</v>
      </c>
      <c r="C14" s="28">
        <f t="shared" si="0"/>
        <v>1</v>
      </c>
      <c r="D14" s="27">
        <v>1</v>
      </c>
      <c r="E14" s="28">
        <f t="shared" si="1"/>
        <v>4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5</v>
      </c>
      <c r="K14" s="28">
        <f t="shared" si="4"/>
        <v>4</v>
      </c>
      <c r="L14" s="27">
        <v>1</v>
      </c>
      <c r="M14" s="28">
        <f t="shared" si="5"/>
        <v>4</v>
      </c>
      <c r="N14" s="27">
        <v>5</v>
      </c>
      <c r="O14" s="28">
        <f t="shared" si="6"/>
        <v>4</v>
      </c>
      <c r="P14" s="27">
        <v>3</v>
      </c>
      <c r="Q14" s="28">
        <f t="shared" si="7"/>
        <v>2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72.5</v>
      </c>
      <c r="W14" t="s">
        <v>62</v>
      </c>
    </row>
    <row r="15" spans="1:23" ht="13" x14ac:dyDescent="0.3">
      <c r="A15" s="27" t="s">
        <v>29</v>
      </c>
      <c r="B15" s="38">
        <v>2</v>
      </c>
      <c r="C15" s="28">
        <f t="shared" si="0"/>
        <v>1</v>
      </c>
      <c r="D15" s="27">
        <v>1</v>
      </c>
      <c r="E15" s="28">
        <f t="shared" si="1"/>
        <v>4</v>
      </c>
      <c r="F15" s="27">
        <v>3</v>
      </c>
      <c r="G15" s="28">
        <f t="shared" si="2"/>
        <v>2</v>
      </c>
      <c r="H15" s="27">
        <v>2</v>
      </c>
      <c r="I15" s="28">
        <f t="shared" si="3"/>
        <v>3</v>
      </c>
      <c r="J15" s="27">
        <v>2</v>
      </c>
      <c r="K15" s="28">
        <f t="shared" si="4"/>
        <v>1</v>
      </c>
      <c r="L15" s="27">
        <v>1</v>
      </c>
      <c r="M15" s="28">
        <f t="shared" si="5"/>
        <v>4</v>
      </c>
      <c r="N15" s="27">
        <v>2</v>
      </c>
      <c r="O15" s="28">
        <f t="shared" si="6"/>
        <v>1</v>
      </c>
      <c r="P15" s="27">
        <v>4</v>
      </c>
      <c r="Q15" s="28">
        <f t="shared" si="7"/>
        <v>1</v>
      </c>
      <c r="R15" s="27">
        <v>3</v>
      </c>
      <c r="S15" s="28">
        <f t="shared" si="8"/>
        <v>2</v>
      </c>
      <c r="T15" s="27">
        <v>3</v>
      </c>
      <c r="U15" s="28">
        <f t="shared" si="9"/>
        <v>2</v>
      </c>
      <c r="V15" s="29">
        <f t="shared" si="10"/>
        <v>52.5</v>
      </c>
      <c r="W15" t="s">
        <v>64</v>
      </c>
    </row>
    <row r="16" spans="1:23" ht="13" x14ac:dyDescent="0.3">
      <c r="A16" s="27" t="s">
        <v>30</v>
      </c>
      <c r="B16" s="38">
        <v>4</v>
      </c>
      <c r="C16" s="28">
        <f t="shared" si="0"/>
        <v>3</v>
      </c>
      <c r="D16" s="27">
        <v>1</v>
      </c>
      <c r="E16" s="28">
        <f t="shared" si="1"/>
        <v>4</v>
      </c>
      <c r="F16" s="27">
        <v>5</v>
      </c>
      <c r="G16" s="28">
        <f t="shared" si="2"/>
        <v>4</v>
      </c>
      <c r="H16" s="27">
        <v>1</v>
      </c>
      <c r="I16" s="28">
        <f t="shared" si="3"/>
        <v>4</v>
      </c>
      <c r="J16" s="27">
        <v>4</v>
      </c>
      <c r="K16" s="28">
        <f t="shared" si="4"/>
        <v>3</v>
      </c>
      <c r="L16" s="27">
        <v>1</v>
      </c>
      <c r="M16" s="28">
        <f t="shared" si="5"/>
        <v>4</v>
      </c>
      <c r="N16" s="27">
        <v>4</v>
      </c>
      <c r="O16" s="28">
        <f t="shared" si="6"/>
        <v>3</v>
      </c>
      <c r="P16" s="27">
        <v>1</v>
      </c>
      <c r="Q16" s="28">
        <f t="shared" si="7"/>
        <v>4</v>
      </c>
      <c r="R16" s="27">
        <v>5</v>
      </c>
      <c r="S16" s="28">
        <f t="shared" si="8"/>
        <v>4</v>
      </c>
      <c r="T16" s="27">
        <v>2</v>
      </c>
      <c r="U16" s="28">
        <f t="shared" si="9"/>
        <v>3</v>
      </c>
      <c r="V16" s="29">
        <f t="shared" si="10"/>
        <v>90</v>
      </c>
      <c r="W16" t="s">
        <v>63</v>
      </c>
    </row>
    <row r="17" spans="1:23" ht="13" x14ac:dyDescent="0.3">
      <c r="A17" s="27" t="s">
        <v>31</v>
      </c>
      <c r="B17" s="38">
        <v>4</v>
      </c>
      <c r="C17" s="28">
        <f t="shared" ref="C17:C18" si="11">B17-1</f>
        <v>3</v>
      </c>
      <c r="D17" s="27">
        <v>2</v>
      </c>
      <c r="E17" s="28">
        <f t="shared" ref="E17:E18" si="12">5-D17</f>
        <v>3</v>
      </c>
      <c r="F17" s="27">
        <v>4</v>
      </c>
      <c r="G17" s="28">
        <f t="shared" ref="G17:G18" si="13">F17-1</f>
        <v>3</v>
      </c>
      <c r="H17" s="27">
        <v>4</v>
      </c>
      <c r="I17" s="28">
        <f t="shared" ref="I17:I18" si="14">5-H17</f>
        <v>1</v>
      </c>
      <c r="J17" s="27">
        <v>4</v>
      </c>
      <c r="K17" s="28">
        <f t="shared" ref="K17:K18" si="15">J17-1</f>
        <v>3</v>
      </c>
      <c r="L17" s="27">
        <v>1</v>
      </c>
      <c r="M17" s="28">
        <f t="shared" ref="M17:M18" si="16">5-L17</f>
        <v>4</v>
      </c>
      <c r="N17" s="27">
        <v>5</v>
      </c>
      <c r="O17" s="28">
        <f t="shared" ref="O17:O18" si="17">N17-1</f>
        <v>4</v>
      </c>
      <c r="P17" s="27">
        <v>1</v>
      </c>
      <c r="Q17" s="28">
        <f t="shared" ref="Q17:Q18" si="18">5-P17</f>
        <v>4</v>
      </c>
      <c r="R17" s="27">
        <v>4</v>
      </c>
      <c r="S17" s="28">
        <f t="shared" ref="S17:S18" si="19">R17-1</f>
        <v>3</v>
      </c>
      <c r="T17" s="27">
        <v>2</v>
      </c>
      <c r="U17" s="28">
        <f t="shared" ref="U17:U18" si="20">5-T17</f>
        <v>3</v>
      </c>
      <c r="V17" s="29">
        <f t="shared" ref="V17:V18" si="21">SUM(C17+E17+G17+I17+K17+M17+O17+Q17+S17+U17)*2.5</f>
        <v>77.5</v>
      </c>
      <c r="W17" t="s">
        <v>65</v>
      </c>
    </row>
    <row r="18" spans="1:23" ht="13" x14ac:dyDescent="0.3">
      <c r="A18" s="27" t="s">
        <v>54</v>
      </c>
      <c r="B18" s="38">
        <v>5</v>
      </c>
      <c r="C18" s="28">
        <f t="shared" si="11"/>
        <v>4</v>
      </c>
      <c r="D18" s="27">
        <v>1</v>
      </c>
      <c r="E18" s="28">
        <f t="shared" si="12"/>
        <v>4</v>
      </c>
      <c r="F18" s="27">
        <v>5</v>
      </c>
      <c r="G18" s="28">
        <f t="shared" si="13"/>
        <v>4</v>
      </c>
      <c r="H18" s="27">
        <v>1</v>
      </c>
      <c r="I18" s="28">
        <f t="shared" si="14"/>
        <v>4</v>
      </c>
      <c r="J18" s="27">
        <v>5</v>
      </c>
      <c r="K18" s="28">
        <f t="shared" si="15"/>
        <v>4</v>
      </c>
      <c r="L18" s="27">
        <v>1</v>
      </c>
      <c r="M18" s="28">
        <f t="shared" si="16"/>
        <v>4</v>
      </c>
      <c r="N18" s="27">
        <v>5</v>
      </c>
      <c r="O18" s="28">
        <f t="shared" si="17"/>
        <v>4</v>
      </c>
      <c r="P18" s="27">
        <v>1</v>
      </c>
      <c r="Q18" s="28">
        <f t="shared" si="18"/>
        <v>4</v>
      </c>
      <c r="R18" s="27">
        <v>5</v>
      </c>
      <c r="S18" s="28">
        <f t="shared" si="19"/>
        <v>4</v>
      </c>
      <c r="T18" s="27">
        <v>1</v>
      </c>
      <c r="U18" s="28">
        <f t="shared" si="20"/>
        <v>4</v>
      </c>
      <c r="V18" s="29">
        <f t="shared" si="21"/>
        <v>100</v>
      </c>
      <c r="W18" t="s">
        <v>66</v>
      </c>
    </row>
    <row r="19" spans="1:23" x14ac:dyDescent="0.25">
      <c r="E19" s="21"/>
      <c r="F19" s="20"/>
      <c r="G19" s="21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21"/>
      <c r="T19" s="20"/>
      <c r="U19" s="21"/>
      <c r="V19" s="24"/>
    </row>
    <row r="20" spans="1:23" x14ac:dyDescent="0.25">
      <c r="A20" s="20"/>
      <c r="U20" t="s">
        <v>67</v>
      </c>
      <c r="V20" s="24">
        <f>AVERAGE(V7:V18)</f>
        <v>73.75</v>
      </c>
    </row>
    <row r="21" spans="1:23" x14ac:dyDescent="0.25">
      <c r="U21" t="s">
        <v>68</v>
      </c>
      <c r="V21">
        <f>STDEV(V7:V18)</f>
        <v>15.392589716542769</v>
      </c>
    </row>
    <row r="22" spans="1:23" x14ac:dyDescent="0.25">
      <c r="B22" s="25"/>
      <c r="C22" s="23" t="s">
        <v>51</v>
      </c>
      <c r="D22" s="20"/>
    </row>
    <row r="23" spans="1:23" x14ac:dyDescent="0.25">
      <c r="B23" s="20">
        <v>1</v>
      </c>
      <c r="C23" s="26" t="s">
        <v>35</v>
      </c>
      <c r="D23" s="20"/>
    </row>
    <row r="24" spans="1:23" x14ac:dyDescent="0.25">
      <c r="B24" s="20">
        <v>2</v>
      </c>
      <c r="C24" s="26" t="s">
        <v>36</v>
      </c>
    </row>
    <row r="25" spans="1:23" x14ac:dyDescent="0.25">
      <c r="B25" s="20">
        <v>3</v>
      </c>
      <c r="C25" s="26" t="s">
        <v>37</v>
      </c>
    </row>
    <row r="26" spans="1:23" x14ac:dyDescent="0.25">
      <c r="B26" s="20">
        <v>4</v>
      </c>
      <c r="C26" s="26" t="s">
        <v>38</v>
      </c>
    </row>
    <row r="27" spans="1:23" x14ac:dyDescent="0.25">
      <c r="B27" s="20">
        <v>5</v>
      </c>
      <c r="C27" s="26" t="s">
        <v>39</v>
      </c>
    </row>
  </sheetData>
  <dataValidations count="1">
    <dataValidation type="list" allowBlank="1" showInputMessage="1" showErrorMessage="1" sqref="J7:J18 T7:T18 B7:B13 L7:L18 H7:H18 F7:F18 D7:D18 N7:N18 P8 R7:R18" xr:uid="{00000000-0002-0000-0700-000000000000}">
      <formula1>$B$23:$B$27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8334-B3F7-46BB-B078-AD41485562AB}">
  <sheetPr>
    <tabColor rgb="FF0070C0"/>
  </sheetPr>
  <dimension ref="O54"/>
  <sheetViews>
    <sheetView tabSelected="1" workbookViewId="0">
      <selection activeCell="N10" sqref="N10"/>
    </sheetView>
  </sheetViews>
  <sheetFormatPr defaultRowHeight="12.5" x14ac:dyDescent="0.25"/>
  <sheetData>
    <row r="54" spans="15:15" x14ac:dyDescent="0.25">
      <c r="O54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Completion_Simple</vt:lpstr>
      <vt:lpstr>Pull-Down Menu Definitions</vt:lpstr>
      <vt:lpstr>SUS_Hover</vt:lpstr>
      <vt:lpstr>SUS_Drone</vt:lpstr>
      <vt:lpstr>analysis</vt:lpstr>
    </vt:vector>
  </TitlesOfParts>
  <Manager>Rhonda Polidori</Manager>
  <Company>DIS Interactive Technologies, Website Services Usability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Note Taking Spreadsheet</dc:title>
  <dc:subject>Example template for note takers to use during usability tests.</dc:subject>
  <dc:creator>Suzanne Boyd</dc:creator>
  <cp:lastModifiedBy>David Märzendorfer</cp:lastModifiedBy>
  <cp:lastPrinted>2009-11-25T23:22:27Z</cp:lastPrinted>
  <dcterms:created xsi:type="dcterms:W3CDTF">2005-02-21T20:57:43Z</dcterms:created>
  <dcterms:modified xsi:type="dcterms:W3CDTF">2024-11-10T13:07:13Z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