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mathew/Documents/JHU | Spring '21/Decision Analytics/"/>
    </mc:Choice>
  </mc:AlternateContent>
  <xr:revisionPtr revIDLastSave="0" documentId="8_{103F08DE-60F8-FF4C-8AD4-7A3E3E054BD7}" xr6:coauthVersionLast="46" xr6:coauthVersionMax="46" xr10:uidLastSave="{00000000-0000-0000-0000-000000000000}"/>
  <bookViews>
    <workbookView xWindow="0" yWindow="460" windowWidth="28800" windowHeight="16520" xr2:uid="{00000000-000D-0000-FFFF-FFFF00000000}"/>
  </bookViews>
  <sheets>
    <sheet name="mini_project_2_data" sheetId="1" r:id="rId1"/>
    <sheet name="endogenous_var_regression" sheetId="3" r:id="rId2"/>
    <sheet name="multicollinearity" sheetId="4" r:id="rId3"/>
    <sheet name="endogenous_var_regression_rerun" sheetId="10" r:id="rId4"/>
    <sheet name="exogenous_var_regression" sheetId="2" r:id="rId5"/>
  </sheets>
  <definedNames>
    <definedName name="__xlchart.v1.0" hidden="1">mini_project_2_data!$B$30:$B$44</definedName>
    <definedName name="__xlchart.v1.1" hidden="1">mini_project_2_data!$C$30:$C$44</definedName>
    <definedName name="__xlchart.v1.2" hidden="1">mini_project_2_data!$B$30:$B$44</definedName>
    <definedName name="__xlchart.v1.3" hidden="1">mini_project_2_data!$C$30:$C$44</definedName>
    <definedName name="__xlchart.v1.4" hidden="1">mini_project_2_data!$B$30:$B$44</definedName>
    <definedName name="__xlchart.v1.5" hidden="1">mini_project_2_data!$C$30:$C$44</definedName>
    <definedName name="__xlchart.v1.6" hidden="1">mini_project_2_data!$B$30:$B$44</definedName>
    <definedName name="__xlchart.v1.7" hidden="1">mini_project_2_data!$C$30:$C$44</definedName>
    <definedName name="_xlchart.v1.0" hidden="1">mini_project_2_data!$A$64:$A$78</definedName>
    <definedName name="_xlchart.v1.1" hidden="1">mini_project_2_data!$B$63</definedName>
    <definedName name="_xlchart.v1.2" hidden="1">mini_project_2_data!$B$64:$B$78</definedName>
    <definedName name="_xlchart.v1.3" hidden="1">mini_project_2_data!$A$63</definedName>
    <definedName name="_xlchart.v1.4" hidden="1">mini_project_2_data!$A$64:$A$78</definedName>
    <definedName name="_xlchart.v1.5" hidden="1">mini_project_2_data!$B$63</definedName>
    <definedName name="_xlchart.v1.6" hidden="1">mini_project_2_data!$B$64:$B$78</definedName>
    <definedName name="_xlchart.v2.10" hidden="1">mini_project_2_data!$B$64:$B$78</definedName>
    <definedName name="_xlchart.v2.7" hidden="1">mini_project_2_data!$A$63</definedName>
    <definedName name="_xlchart.v2.8" hidden="1">mini_project_2_data!$A$64:$A$78</definedName>
    <definedName name="_xlchart.v2.9" hidden="1">mini_project_2_data!$B$63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J15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12" i="1"/>
  <c r="J26" i="1"/>
  <c r="J14" i="1"/>
  <c r="J16" i="1"/>
  <c r="J17" i="1"/>
  <c r="J18" i="1"/>
  <c r="K18" i="1" s="1"/>
  <c r="J19" i="1"/>
  <c r="J20" i="1"/>
  <c r="J21" i="1"/>
  <c r="J22" i="1"/>
  <c r="J23" i="1"/>
  <c r="J24" i="1"/>
  <c r="J25" i="1"/>
  <c r="J13" i="1"/>
  <c r="J12" i="1"/>
  <c r="I13" i="1"/>
  <c r="I14" i="1"/>
  <c r="K15" i="1"/>
  <c r="I16" i="1"/>
  <c r="I17" i="1"/>
  <c r="I18" i="1"/>
  <c r="I19" i="1"/>
  <c r="I20" i="1"/>
  <c r="I21" i="1"/>
  <c r="I22" i="1"/>
  <c r="I23" i="1"/>
  <c r="I24" i="1"/>
  <c r="I25" i="1"/>
  <c r="I26" i="1"/>
  <c r="I12" i="1"/>
  <c r="K23" i="1" l="1"/>
  <c r="K26" i="1"/>
  <c r="M26" i="1" s="1"/>
  <c r="K12" i="1"/>
  <c r="K19" i="1"/>
  <c r="M19" i="1" s="1"/>
  <c r="K24" i="1"/>
  <c r="M24" i="1" s="1"/>
  <c r="K20" i="1"/>
  <c r="K16" i="1"/>
  <c r="M12" i="1"/>
  <c r="M23" i="1"/>
  <c r="M15" i="1"/>
  <c r="K22" i="1"/>
  <c r="M22" i="1" s="1"/>
  <c r="K14" i="1"/>
  <c r="M14" i="1" s="1"/>
  <c r="K25" i="1"/>
  <c r="M25" i="1" s="1"/>
  <c r="K21" i="1"/>
  <c r="M21" i="1" s="1"/>
  <c r="K17" i="1"/>
  <c r="M17" i="1" s="1"/>
  <c r="K13" i="1"/>
  <c r="M13" i="1" s="1"/>
  <c r="M18" i="1"/>
  <c r="M20" i="1"/>
  <c r="M16" i="1"/>
</calcChain>
</file>

<file path=xl/sharedStrings.xml><?xml version="1.0" encoding="utf-8"?>
<sst xmlns="http://schemas.openxmlformats.org/spreadsheetml/2006/main" count="132" uniqueCount="47">
  <si>
    <t>Link: https://fred.stlouisfed.org</t>
  </si>
  <si>
    <t>Real government consumption expenditures and gross investment: Federal: National defense, Billions of Chained 2012 Dollars, Annual, Seasonally Adjusted Annual Rate</t>
  </si>
  <si>
    <t>Frequency: Annual</t>
  </si>
  <si>
    <t>Gross Domestic Product, Billions of Dollars, Annual, Seasonally Adjusted Annual Rate</t>
  </si>
  <si>
    <t>General Dynamics Corporation Net Income (Dollars in millions)</t>
  </si>
  <si>
    <t>Revenue (Dollars in millions)</t>
  </si>
  <si>
    <t>Total Assets (Dollars in millions)</t>
  </si>
  <si>
    <t>Shareholders' Equity (Dollars in Millions)</t>
  </si>
  <si>
    <t>Profitability (Net Profit Margin)</t>
  </si>
  <si>
    <t>Efficiency (Total Asset Turnover)</t>
  </si>
  <si>
    <t>Return on Assets</t>
  </si>
  <si>
    <t>Return on Equity</t>
  </si>
  <si>
    <t>Effective Federal Funds Rate, Percent, Annual, Not Seasonally Adjusted</t>
  </si>
  <si>
    <t>Sources: FRED Graph Observations and General Dynamics Corporations' Form 10-K Annual Reports</t>
  </si>
  <si>
    <t>Link: https://www.google.com/url?sa=t&amp;rct=j&amp;q=&amp;esrc=s&amp;source=web&amp;cd=&amp;ved=2ahUKEwi385DW6ZHvAhVjD1kFHVL6CUEQFjAAegQIAhAD&amp;url=https%3A%2F%2Finvestorrelations.gd.com%2Ffinancial-reports%2Fsec-filings%2Fdefault.aspx&amp;usg=AOvVaw0S2cr0KDewIAFhlLm4sYvC</t>
  </si>
  <si>
    <t>Time Period: 2004-2020</t>
  </si>
  <si>
    <t>Observation Year</t>
  </si>
  <si>
    <t>Financial Leverage Ratio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</si>
  <si>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</si>
  <si>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</si>
  <si>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</si>
  <si>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</si>
  <si>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</si>
  <si>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</si>
  <si>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</si>
  <si>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</si>
  <si>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</si>
  <si>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</si>
  <si>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</si>
  <si>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</si>
  <si>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</si>
  <si>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</si>
  <si>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</si>
  <si>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</si>
  <si>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</si>
  <si>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</si>
  <si>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</si>
  <si>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</si>
  <si>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</si>
  <si>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</si>
  <si>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</si>
  <si>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</si>
  <si>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</si>
  <si>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</si>
  <si>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General Dynamics Corporation Net Income (Dollars in millions)</t>
  </si>
  <si>
    <t>Residuals</t>
  </si>
  <si>
    <t>Profitablity x Efficiency = ROA
ROA x Financal Leverage Ratio =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</si>
</sst>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"/>
    <numFmt numFmtId="165" formatCode="0.00_);\(0.00\)"/>
    <numFmt numFmtId="166" formatCode="&quot;$&quot;#,##0.00"/>
    <numFmt numFmtId="167" formatCode="0.0000_);\(0.0000\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1" fillId="0" borderId="0" xfId="0" applyNumberFormat="1" applyFont="1" applyAlignment="1">
      <alignment vertical="top"/>
    </xf>
    <xf numFmtId="165" fontId="0" fillId="0" borderId="0" xfId="0" applyNumberForma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167" fontId="0" fillId="0" borderId="0" xfId="0" applyNumberFormat="1"/>
    <xf numFmtId="164" fontId="0" fillId="3" borderId="0" xfId="0" applyNumberFormat="1" applyFill="1"/>
    <xf numFmtId="165" fontId="1" fillId="3" borderId="0" xfId="0" applyNumberFormat="1" applyFont="1" applyFill="1" applyAlignment="1">
      <alignment vertical="top"/>
    </xf>
    <xf numFmtId="165" fontId="0" fillId="3" borderId="0" xfId="0" applyNumberFormat="1" applyFill="1"/>
    <xf numFmtId="167" fontId="0" fillId="3" borderId="0" xfId="0" applyNumberFormat="1" applyFill="1"/>
    <xf numFmtId="166" fontId="0" fillId="0" borderId="0" xfId="0" applyNumberFormat="1" applyAlignment="1"/>
    <xf numFmtId="0" fontId="0" fillId="0" borderId="0" xfId="0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GDC Net Income Based</a:t>
            </a:r>
            <a:r>
              <a:rPr lang="en-US" baseline="0"/>
              <a:t> on Financial Leverage, 2006-2020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mini_project_2_data!$B$29</c:f>
              <c:strCache>
                <c:ptCount val="1"/>
                <c:pt idx="0">
                  <c:v>General Dynamics Corporation Net Income (Dollars in millions)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3657699037620297E-2"/>
                  <c:y val="-1.1746500437445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mini_project_2_data!$A$30:$A$43</c:f>
              <c:numCache>
                <c:formatCode>0.0000_);\(0.0000\)</c:formatCode>
                <c:ptCount val="14"/>
                <c:pt idx="0">
                  <c:v>2.22778420930771</c:v>
                </c:pt>
                <c:pt idx="1">
                  <c:v>2.3299706878830562</c:v>
                </c:pt>
                <c:pt idx="2">
                  <c:v>2.4717723963749814</c:v>
                </c:pt>
                <c:pt idx="3">
                  <c:v>2.6450436020644243</c:v>
                </c:pt>
                <c:pt idx="4">
                  <c:v>2.7196478419583423</c:v>
                </c:pt>
                <c:pt idx="5">
                  <c:v>2.8047962970352338</c:v>
                </c:pt>
                <c:pt idx="6">
                  <c:v>3.0762378010564957</c:v>
                </c:pt>
                <c:pt idx="7">
                  <c:v>2.7670514165792235</c:v>
                </c:pt>
                <c:pt idx="8">
                  <c:v>2.7078870884261654</c:v>
                </c:pt>
                <c:pt idx="9">
                  <c:v>2.9933005013532101</c:v>
                </c:pt>
                <c:pt idx="10">
                  <c:v>3.1556119549982955</c:v>
                </c:pt>
                <c:pt idx="11">
                  <c:v>3.4998739692484966</c:v>
                </c:pt>
                <c:pt idx="12">
                  <c:v>3.6505673106409078</c:v>
                </c:pt>
                <c:pt idx="13">
                  <c:v>3.5304764630133065</c:v>
                </c:pt>
              </c:numCache>
            </c:numRef>
          </c:xVal>
          <c:yVal>
            <c:numRef>
              <c:f>mini_project_2_data!$B$30:$B$43</c:f>
              <c:numCache>
                <c:formatCode>0.00_);\(0.00\)</c:formatCode>
                <c:ptCount val="14"/>
                <c:pt idx="0">
                  <c:v>1856</c:v>
                </c:pt>
                <c:pt idx="1">
                  <c:v>2072</c:v>
                </c:pt>
                <c:pt idx="2">
                  <c:v>2357</c:v>
                </c:pt>
                <c:pt idx="3">
                  <c:v>2394</c:v>
                </c:pt>
                <c:pt idx="4">
                  <c:v>2459</c:v>
                </c:pt>
                <c:pt idx="5">
                  <c:v>2526</c:v>
                </c:pt>
                <c:pt idx="6">
                  <c:v>2533</c:v>
                </c:pt>
                <c:pt idx="7">
                  <c:v>2572</c:v>
                </c:pt>
                <c:pt idx="8">
                  <c:v>2624</c:v>
                </c:pt>
                <c:pt idx="9">
                  <c:v>2912</c:v>
                </c:pt>
                <c:pt idx="10">
                  <c:v>3036</c:v>
                </c:pt>
                <c:pt idx="11">
                  <c:v>3167</c:v>
                </c:pt>
                <c:pt idx="12">
                  <c:v>3345</c:v>
                </c:pt>
                <c:pt idx="13">
                  <c:v>3484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14-DE49-8B03-5322C9790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203727"/>
        <c:axId val="1608880175"/>
      </c:scatterChart>
      <c:valAx>
        <c:axId val="160920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Financial</a:t>
                </a:r>
                <a:r>
                  <a:rPr lang="en-US" baseline="0"/>
                  <a:t> Leverage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_);\(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880175"/>
        <c:crosses val="autoZero"/>
        <c:crossBetween val="midCat"/>
      </c:valAx>
      <c:valAx>
        <c:axId val="160888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Income (Dollars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_);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20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GDC Net Income Based</a:t>
            </a:r>
            <a:r>
              <a:rPr lang="en-US" baseline="0"/>
              <a:t> on ROA, 2006-2020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mini_project_2_data!$B$46</c:f>
              <c:strCache>
                <c:ptCount val="1"/>
                <c:pt idx="0">
                  <c:v>General Dynamics Corporation Net Income (Dollars in millions)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194444444444446E-2"/>
                  <c:y val="-1.91119860017497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mini_project_2_data!$A$47:$A$60</c:f>
              <c:numCache>
                <c:formatCode>0.0000_);\(0.0000\)</c:formatCode>
                <c:ptCount val="14"/>
                <c:pt idx="0">
                  <c:v>7.715812010226776E-2</c:v>
                </c:pt>
                <c:pt idx="1">
                  <c:v>6.7705780479037997E-2</c:v>
                </c:pt>
                <c:pt idx="2">
                  <c:v>7.0833959429000753E-2</c:v>
                </c:pt>
                <c:pt idx="3">
                  <c:v>8.0538267451640042E-2</c:v>
                </c:pt>
                <c:pt idx="4">
                  <c:v>7.7660397618709229E-2</c:v>
                </c:pt>
                <c:pt idx="5">
                  <c:v>7.1872643723947596E-2</c:v>
                </c:pt>
                <c:pt idx="6">
                  <c:v>7.3722659603882579E-2</c:v>
                </c:pt>
                <c:pt idx="7">
                  <c:v>7.8028062191884726E-2</c:v>
                </c:pt>
                <c:pt idx="8">
                  <c:v>7.716058458552652E-2</c:v>
                </c:pt>
                <c:pt idx="9">
                  <c:v>8.6324963685411912E-2</c:v>
                </c:pt>
                <c:pt idx="10">
                  <c:v>7.2888782185943232E-2</c:v>
                </c:pt>
                <c:pt idx="11">
                  <c:v>6.516796131488245E-2</c:v>
                </c:pt>
                <c:pt idx="12">
                  <c:v>7.0246545423999329E-2</c:v>
                </c:pt>
                <c:pt idx="13">
                  <c:v>0.14119840320979149</c:v>
                </c:pt>
              </c:numCache>
            </c:numRef>
          </c:xVal>
          <c:yVal>
            <c:numRef>
              <c:f>mini_project_2_data!$B$47:$B$60</c:f>
              <c:numCache>
                <c:formatCode>0.00_);\(0.00\)</c:formatCode>
                <c:ptCount val="14"/>
                <c:pt idx="0">
                  <c:v>1856</c:v>
                </c:pt>
                <c:pt idx="1">
                  <c:v>2072</c:v>
                </c:pt>
                <c:pt idx="2">
                  <c:v>2357</c:v>
                </c:pt>
                <c:pt idx="3">
                  <c:v>2394</c:v>
                </c:pt>
                <c:pt idx="4">
                  <c:v>2459</c:v>
                </c:pt>
                <c:pt idx="5">
                  <c:v>2526</c:v>
                </c:pt>
                <c:pt idx="6">
                  <c:v>2533</c:v>
                </c:pt>
                <c:pt idx="7">
                  <c:v>2572</c:v>
                </c:pt>
                <c:pt idx="8">
                  <c:v>2624</c:v>
                </c:pt>
                <c:pt idx="9">
                  <c:v>2912</c:v>
                </c:pt>
                <c:pt idx="10">
                  <c:v>3036</c:v>
                </c:pt>
                <c:pt idx="11">
                  <c:v>3167</c:v>
                </c:pt>
                <c:pt idx="12">
                  <c:v>3345</c:v>
                </c:pt>
                <c:pt idx="13">
                  <c:v>3484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5B-2345-A3D0-AA378287E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865455"/>
        <c:axId val="1663780335"/>
      </c:scatterChart>
      <c:valAx>
        <c:axId val="170386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_);\(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780335"/>
        <c:crosses val="autoZero"/>
        <c:crossBetween val="midCat"/>
      </c:valAx>
      <c:valAx>
        <c:axId val="166378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Income</a:t>
                </a:r>
                <a:r>
                  <a:rPr lang="en-US" baseline="0"/>
                  <a:t> (Dollars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_);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86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GDC Net Income Based</a:t>
            </a:r>
            <a:r>
              <a:rPr lang="en-US" baseline="0"/>
              <a:t> on National Defense Expenditures and Investment, 2006-2020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mini_project_2_data!$B$63</c:f>
              <c:strCache>
                <c:ptCount val="1"/>
                <c:pt idx="0">
                  <c:v>General Dynamics Corporation Net Income (Dollars in millions)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555402449693789"/>
                  <c:y val="-6.10739282589676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mini_project_2_data!$A$64:$A$77</c:f>
              <c:numCache>
                <c:formatCode>0.00_);\(0.00\)</c:formatCode>
                <c:ptCount val="14"/>
                <c:pt idx="0">
                  <c:v>807.64374999999995</c:v>
                </c:pt>
                <c:pt idx="1">
                  <c:v>780.18724999999995</c:v>
                </c:pt>
                <c:pt idx="2">
                  <c:v>739.08275000000003</c:v>
                </c:pt>
                <c:pt idx="3">
                  <c:v>715.3845</c:v>
                </c:pt>
                <c:pt idx="4">
                  <c:v>709.55274999999995</c:v>
                </c:pt>
                <c:pt idx="5">
                  <c:v>713.10225000000003</c:v>
                </c:pt>
                <c:pt idx="6">
                  <c:v>728.43875000000003</c:v>
                </c:pt>
                <c:pt idx="7">
                  <c:v>759.59349999999995</c:v>
                </c:pt>
                <c:pt idx="8">
                  <c:v>842.85850000000005</c:v>
                </c:pt>
                <c:pt idx="9">
                  <c:v>861.32225000000005</c:v>
                </c:pt>
                <c:pt idx="10">
                  <c:v>836.71424999999999</c:v>
                </c:pt>
                <c:pt idx="11">
                  <c:v>791.48749999999995</c:v>
                </c:pt>
                <c:pt idx="12">
                  <c:v>740.33849999999995</c:v>
                </c:pt>
                <c:pt idx="13">
                  <c:v>719.83699999999999</c:v>
                </c:pt>
              </c:numCache>
            </c:numRef>
          </c:xVal>
          <c:yVal>
            <c:numRef>
              <c:f>mini_project_2_data!$B$64:$B$77</c:f>
              <c:numCache>
                <c:formatCode>0.00_);\(0.00\)</c:formatCode>
                <c:ptCount val="14"/>
                <c:pt idx="0">
                  <c:v>3167</c:v>
                </c:pt>
                <c:pt idx="1">
                  <c:v>3484</c:v>
                </c:pt>
                <c:pt idx="2">
                  <c:v>3345</c:v>
                </c:pt>
                <c:pt idx="3">
                  <c:v>2912</c:v>
                </c:pt>
                <c:pt idx="4">
                  <c:v>2572</c:v>
                </c:pt>
                <c:pt idx="5">
                  <c:v>3036</c:v>
                </c:pt>
                <c:pt idx="6">
                  <c:v>2533</c:v>
                </c:pt>
                <c:pt idx="7">
                  <c:v>2357</c:v>
                </c:pt>
                <c:pt idx="8">
                  <c:v>2526</c:v>
                </c:pt>
                <c:pt idx="9">
                  <c:v>2624</c:v>
                </c:pt>
                <c:pt idx="10">
                  <c:v>2394</c:v>
                </c:pt>
                <c:pt idx="11">
                  <c:v>2459</c:v>
                </c:pt>
                <c:pt idx="12">
                  <c:v>2072</c:v>
                </c:pt>
                <c:pt idx="13">
                  <c:v>1856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44-1D47-95F8-F70C387A5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121567"/>
        <c:axId val="1109123215"/>
      </c:scatterChart>
      <c:valAx>
        <c:axId val="110912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Expenditures &amp; Investment (Billions of Chained 2012 Dollars)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_);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123215"/>
        <c:crosses val="autoZero"/>
        <c:crossBetween val="midCat"/>
      </c:valAx>
      <c:valAx>
        <c:axId val="110912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Income (Dollars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_);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12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27</xdr:row>
      <xdr:rowOff>36442</xdr:rowOff>
    </xdr:from>
    <xdr:to>
      <xdr:col>6</xdr:col>
      <xdr:colOff>1413566</xdr:colOff>
      <xdr:row>43</xdr:row>
      <xdr:rowOff>129208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298D1B-48D6-F84A-996C-BF0D0DB21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11042</xdr:colOff>
      <xdr:row>44</xdr:row>
      <xdr:rowOff>69572</xdr:rowOff>
    </xdr:from>
    <xdr:to>
      <xdr:col>6</xdr:col>
      <xdr:colOff>1424608</xdr:colOff>
      <xdr:row>60</xdr:row>
      <xdr:rowOff>162338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223EEF-220A-5E47-8A2F-B70092508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5522</xdr:colOff>
      <xdr:row>61</xdr:row>
      <xdr:rowOff>108226</xdr:rowOff>
    </xdr:from>
    <xdr:to>
      <xdr:col>6</xdr:col>
      <xdr:colOff>1419088</xdr:colOff>
      <xdr:row>78</xdr:row>
      <xdr:rowOff>35339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1CE6F9-619B-D747-86AB-391602C93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6" zoomScale="115" workbookViewId="0">
      <selection activeCell="C80" sqref="C80"/>
    </sheetView>
  </sheetViews>
  <sheetFormatPr baseColWidth="10" defaultRowHeight="13" x14ac:dyDescent="0.15"/>
  <cols>
    <col min="1" max="256" width="20.6640625" customWidth="1"/>
  </cols>
  <sheetData>
    <row r="1" spans="1:15" x14ac:dyDescent="0.15">
      <c r="A1" s="18" t="s">
        <v>13</v>
      </c>
      <c r="B1" s="18"/>
      <c r="C1" s="18"/>
      <c r="D1" s="18"/>
      <c r="E1" s="18"/>
      <c r="F1" s="18"/>
      <c r="G1" s="18"/>
    </row>
    <row r="2" spans="1:15" x14ac:dyDescent="0.15">
      <c r="A2" s="18" t="s">
        <v>14</v>
      </c>
      <c r="B2" s="18"/>
      <c r="C2" s="18"/>
      <c r="D2" s="18"/>
      <c r="E2" s="18"/>
      <c r="F2" s="18"/>
      <c r="G2" s="18"/>
    </row>
    <row r="3" spans="1:15" x14ac:dyDescent="0.15">
      <c r="A3" s="18" t="s">
        <v>0</v>
      </c>
      <c r="B3" s="18"/>
      <c r="C3" s="18"/>
      <c r="D3" s="18"/>
      <c r="E3" s="18"/>
      <c r="F3" s="18"/>
      <c r="G3" s="18"/>
    </row>
    <row r="4" spans="1:15" x14ac:dyDescent="0.15">
      <c r="A4" s="19" t="s">
        <v>15</v>
      </c>
      <c r="B4" s="19"/>
      <c r="C4" s="19"/>
      <c r="D4" s="19"/>
      <c r="E4" s="19"/>
      <c r="F4" s="19"/>
      <c r="G4" s="19"/>
    </row>
    <row r="5" spans="1:15" x14ac:dyDescent="0.15">
      <c r="A5" s="17"/>
      <c r="B5" s="17"/>
      <c r="C5" s="17"/>
      <c r="D5" s="17"/>
      <c r="E5" s="17"/>
      <c r="F5" s="17"/>
      <c r="G5" s="17"/>
    </row>
    <row r="6" spans="1:15" x14ac:dyDescent="0.15">
      <c r="A6" s="17"/>
      <c r="B6" s="17"/>
      <c r="C6" s="17"/>
      <c r="D6" s="17"/>
      <c r="E6" s="17"/>
      <c r="F6" s="17"/>
      <c r="G6" s="17"/>
    </row>
    <row r="7" spans="1:15" x14ac:dyDescent="0.15">
      <c r="A7" s="16"/>
      <c r="B7" s="16"/>
      <c r="C7" s="16"/>
      <c r="D7" s="16"/>
      <c r="E7" s="16"/>
      <c r="F7" s="16"/>
      <c r="G7" s="16"/>
    </row>
    <row r="8" spans="1:15" x14ac:dyDescent="0.15">
      <c r="A8" s="17"/>
      <c r="B8" s="17"/>
      <c r="C8" s="17"/>
      <c r="D8" s="17"/>
      <c r="E8" s="17"/>
      <c r="F8" s="17"/>
      <c r="G8" s="17"/>
    </row>
    <row r="10" spans="1:15" x14ac:dyDescent="0.15">
      <c r="A10" t="s">
        <v>2</v>
      </c>
    </row>
    <row r="11" spans="1:15" x14ac:dyDescent="0.15">
      <c r="A11" s="4" t="s">
        <v>16</v>
      </c>
      <c r="B11" s="4" t="s">
        <v>4</v>
      </c>
      <c r="C11" s="4" t="s">
        <v>1</v>
      </c>
      <c r="D11" s="4" t="s">
        <v>3</v>
      </c>
      <c r="E11" s="4" t="s">
        <v>12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17</v>
      </c>
      <c r="M11" s="4" t="s">
        <v>11</v>
      </c>
      <c r="N11" s="4"/>
      <c r="O11" s="4"/>
    </row>
    <row r="12" spans="1:15" x14ac:dyDescent="0.15">
      <c r="A12" s="1">
        <v>43831</v>
      </c>
      <c r="B12" s="2">
        <v>3167</v>
      </c>
      <c r="C12" s="3">
        <v>807.64374999999995</v>
      </c>
      <c r="D12" s="3">
        <v>20934.85025</v>
      </c>
      <c r="E12" s="3">
        <v>0.37224043715846994</v>
      </c>
      <c r="F12" s="2">
        <v>37925</v>
      </c>
      <c r="G12" s="2">
        <v>51308</v>
      </c>
      <c r="H12" s="2">
        <v>15661</v>
      </c>
      <c r="I12" s="11">
        <f t="shared" ref="I12:I26" si="0">B12/F12</f>
        <v>8.3506921555702038E-2</v>
      </c>
      <c r="J12" s="11">
        <f t="shared" ref="J12:J26" si="1">F12/((G12+G13)/2)</f>
        <v>0.75354918187508069</v>
      </c>
      <c r="K12" s="11">
        <f t="shared" ref="K12:K26" si="2">I12*J12</f>
        <v>6.2926572419205809E-2</v>
      </c>
      <c r="L12" s="11">
        <f t="shared" ref="L12:L26" si="3">((G12+G13)/2)/((H12+H13)/2)</f>
        <v>3.3960997334592933</v>
      </c>
      <c r="M12" s="11">
        <f t="shared" ref="M12:M26" si="4">K12*L12</f>
        <v>0.21370491582037177</v>
      </c>
      <c r="N12" s="3"/>
      <c r="O12" s="3"/>
    </row>
    <row r="13" spans="1:15" x14ac:dyDescent="0.15">
      <c r="A13" s="1">
        <v>43466</v>
      </c>
      <c r="B13" s="2">
        <v>3484</v>
      </c>
      <c r="C13" s="3">
        <v>780.18724999999995</v>
      </c>
      <c r="D13" s="3">
        <v>21433.22625</v>
      </c>
      <c r="E13" s="3">
        <v>2.1572602739726028</v>
      </c>
      <c r="F13" s="2">
        <v>39350</v>
      </c>
      <c r="G13" s="2">
        <v>49349</v>
      </c>
      <c r="H13" s="2">
        <v>13978</v>
      </c>
      <c r="I13" s="11">
        <f t="shared" si="0"/>
        <v>8.8538754764930117E-2</v>
      </c>
      <c r="J13" s="11">
        <f t="shared" si="1"/>
        <v>0.82636818009996216</v>
      </c>
      <c r="K13" s="11">
        <f t="shared" si="2"/>
        <v>7.3165609643412149E-2</v>
      </c>
      <c r="L13" s="11">
        <f t="shared" si="3"/>
        <v>3.6505673106409078</v>
      </c>
      <c r="M13" s="11">
        <f t="shared" si="4"/>
        <v>0.26709598282735358</v>
      </c>
      <c r="N13" s="3"/>
      <c r="O13" s="3"/>
    </row>
    <row r="14" spans="1:15" x14ac:dyDescent="0.15">
      <c r="A14" s="1">
        <v>43101</v>
      </c>
      <c r="B14" s="2">
        <v>3345</v>
      </c>
      <c r="C14" s="3">
        <v>739.08275000000003</v>
      </c>
      <c r="D14" s="3">
        <v>20611.861000000001</v>
      </c>
      <c r="E14" s="3">
        <v>1.8349315068493151</v>
      </c>
      <c r="F14" s="2">
        <v>36193</v>
      </c>
      <c r="G14" s="2">
        <v>45887</v>
      </c>
      <c r="H14" s="2">
        <v>12110</v>
      </c>
      <c r="I14" s="11">
        <f t="shared" si="0"/>
        <v>9.2421186417263004E-2</v>
      </c>
      <c r="J14" s="11">
        <f t="shared" si="1"/>
        <v>0.88974384188013178</v>
      </c>
      <c r="K14" s="11">
        <f t="shared" si="2"/>
        <v>8.2231181474015438E-2</v>
      </c>
      <c r="L14" s="11">
        <f t="shared" si="3"/>
        <v>3.4024507548826901</v>
      </c>
      <c r="M14" s="11">
        <f t="shared" si="4"/>
        <v>0.27978754548115931</v>
      </c>
      <c r="N14" s="3"/>
      <c r="O14" s="3"/>
    </row>
    <row r="15" spans="1:15" x14ac:dyDescent="0.15">
      <c r="A15" s="1">
        <v>42736</v>
      </c>
      <c r="B15" s="2">
        <v>2912</v>
      </c>
      <c r="C15" s="3">
        <v>715.3845</v>
      </c>
      <c r="D15" s="3">
        <v>19542.979500000001</v>
      </c>
      <c r="E15" s="3">
        <v>1.002958904109589</v>
      </c>
      <c r="F15" s="2">
        <v>30973</v>
      </c>
      <c r="G15" s="2">
        <v>35469</v>
      </c>
      <c r="H15" s="2">
        <v>11801</v>
      </c>
      <c r="I15" s="11">
        <f t="shared" si="0"/>
        <v>9.4017369967390949E-2</v>
      </c>
      <c r="J15" s="11">
        <f t="shared" si="1"/>
        <v>0.89973710584031719</v>
      </c>
      <c r="K15" s="11">
        <f t="shared" si="2"/>
        <v>8.4590916353178683E-2</v>
      </c>
      <c r="L15" s="11">
        <f t="shared" si="3"/>
        <v>3.0860152398027791</v>
      </c>
      <c r="M15" s="11">
        <f t="shared" si="4"/>
        <v>0.26104885701479152</v>
      </c>
      <c r="N15" s="3"/>
      <c r="O15" s="3"/>
    </row>
    <row r="16" spans="1:15" x14ac:dyDescent="0.15">
      <c r="A16" s="1">
        <v>42370</v>
      </c>
      <c r="B16" s="2">
        <v>2572</v>
      </c>
      <c r="C16" s="3">
        <v>709.55274999999995</v>
      </c>
      <c r="D16" s="3">
        <v>18745.075499999999</v>
      </c>
      <c r="E16" s="3">
        <v>0.39319672131147543</v>
      </c>
      <c r="F16" s="2">
        <v>30561</v>
      </c>
      <c r="G16" s="2">
        <v>33380</v>
      </c>
      <c r="H16" s="2">
        <v>10509</v>
      </c>
      <c r="I16" s="11">
        <f t="shared" si="0"/>
        <v>8.4159549752953117E-2</v>
      </c>
      <c r="J16" s="11">
        <f t="shared" si="1"/>
        <v>0.93491594903406394</v>
      </c>
      <c r="K16" s="11">
        <f t="shared" si="2"/>
        <v>7.8682105327561688E-2</v>
      </c>
      <c r="L16" s="11">
        <f t="shared" si="3"/>
        <v>3.0769991057561068</v>
      </c>
      <c r="M16" s="11">
        <f t="shared" si="4"/>
        <v>0.24210476773191511</v>
      </c>
      <c r="N16" s="3"/>
      <c r="O16" s="3"/>
    </row>
    <row r="17" spans="1:15" x14ac:dyDescent="0.15">
      <c r="A17" s="1">
        <v>42005</v>
      </c>
      <c r="B17" s="2">
        <v>3036</v>
      </c>
      <c r="C17" s="3">
        <v>713.10225000000003</v>
      </c>
      <c r="D17" s="3">
        <v>18238.300999999999</v>
      </c>
      <c r="E17" s="3">
        <v>0.13372602739726028</v>
      </c>
      <c r="F17" s="2">
        <v>31469</v>
      </c>
      <c r="G17" s="2">
        <v>31997</v>
      </c>
      <c r="H17" s="2">
        <v>10738</v>
      </c>
      <c r="I17" s="11">
        <f t="shared" si="0"/>
        <v>9.6475896914423723E-2</v>
      </c>
      <c r="J17" s="11">
        <f t="shared" si="1"/>
        <v>0.93471351768794364</v>
      </c>
      <c r="K17" s="11">
        <f t="shared" si="2"/>
        <v>9.017732497698043E-2</v>
      </c>
      <c r="L17" s="11">
        <f t="shared" si="3"/>
        <v>2.9837373155492535</v>
      </c>
      <c r="M17" s="11">
        <f t="shared" si="4"/>
        <v>0.26906544955022821</v>
      </c>
      <c r="N17" s="3"/>
      <c r="O17" s="3"/>
    </row>
    <row r="18" spans="1:15" x14ac:dyDescent="0.15">
      <c r="A18" s="1">
        <v>41640</v>
      </c>
      <c r="B18" s="2">
        <v>2533</v>
      </c>
      <c r="C18" s="3">
        <v>728.43875000000003</v>
      </c>
      <c r="D18" s="3">
        <v>17527.258249999999</v>
      </c>
      <c r="E18" s="3">
        <v>8.8493150684931507E-2</v>
      </c>
      <c r="F18" s="2">
        <v>30852</v>
      </c>
      <c r="G18" s="2">
        <v>35337</v>
      </c>
      <c r="H18" s="2">
        <v>11829</v>
      </c>
      <c r="I18" s="11">
        <f t="shared" si="0"/>
        <v>8.2101646570724746E-2</v>
      </c>
      <c r="J18" s="11">
        <f t="shared" si="1"/>
        <v>0.87140234430165231</v>
      </c>
      <c r="K18" s="11">
        <f t="shared" si="2"/>
        <v>7.1543567292755253E-2</v>
      </c>
      <c r="L18" s="11">
        <f t="shared" si="3"/>
        <v>2.6893277630079755</v>
      </c>
      <c r="M18" s="11">
        <f t="shared" si="4"/>
        <v>0.19240410178503606</v>
      </c>
      <c r="N18" s="3"/>
      <c r="O18" s="3"/>
    </row>
    <row r="19" spans="1:15" x14ac:dyDescent="0.15">
      <c r="A19" s="1">
        <v>41275</v>
      </c>
      <c r="B19" s="2">
        <v>2357</v>
      </c>
      <c r="C19" s="3">
        <v>759.59349999999995</v>
      </c>
      <c r="D19" s="3">
        <v>16784.8505</v>
      </c>
      <c r="E19" s="3">
        <v>0.10734246575342465</v>
      </c>
      <c r="F19" s="2">
        <v>30930</v>
      </c>
      <c r="G19" s="2">
        <v>35473</v>
      </c>
      <c r="H19" s="2">
        <v>14501</v>
      </c>
      <c r="I19" s="11">
        <f t="shared" si="0"/>
        <v>7.6204332363401225E-2</v>
      </c>
      <c r="J19" s="11">
        <f t="shared" si="1"/>
        <v>0.88678001089480774</v>
      </c>
      <c r="K19" s="11">
        <f t="shared" si="2"/>
        <v>6.7576478683448488E-2</v>
      </c>
      <c r="L19" s="11">
        <f t="shared" si="3"/>
        <v>2.6942953149743154</v>
      </c>
      <c r="M19" s="11">
        <f t="shared" si="4"/>
        <v>0.18207098991927695</v>
      </c>
      <c r="N19" s="3"/>
      <c r="O19" s="3"/>
    </row>
    <row r="20" spans="1:15" x14ac:dyDescent="0.15">
      <c r="A20" s="12">
        <v>40909</v>
      </c>
      <c r="B20" s="13">
        <v>-332</v>
      </c>
      <c r="C20" s="14">
        <v>814.17525000000001</v>
      </c>
      <c r="D20" s="14">
        <v>16197.007250000001</v>
      </c>
      <c r="E20" s="14">
        <v>0.14057377049180328</v>
      </c>
      <c r="F20" s="13">
        <v>30992</v>
      </c>
      <c r="G20" s="13">
        <v>34285</v>
      </c>
      <c r="H20" s="13">
        <v>11390</v>
      </c>
      <c r="I20" s="15">
        <f t="shared" si="0"/>
        <v>-1.0712441920495612E-2</v>
      </c>
      <c r="J20" s="15">
        <f t="shared" si="1"/>
        <v>0.89521801296956915</v>
      </c>
      <c r="K20" s="15">
        <f t="shared" si="2"/>
        <v>-9.5899709701179961E-3</v>
      </c>
      <c r="L20" s="15">
        <f t="shared" si="3"/>
        <v>2.8120786288684916</v>
      </c>
      <c r="M20" s="15">
        <f t="shared" si="4"/>
        <v>-2.6967752416538052E-2</v>
      </c>
      <c r="N20" s="3"/>
      <c r="O20" s="3"/>
    </row>
    <row r="21" spans="1:15" x14ac:dyDescent="0.15">
      <c r="A21" s="1">
        <v>40544</v>
      </c>
      <c r="B21" s="2">
        <v>2526</v>
      </c>
      <c r="C21" s="3">
        <v>842.85850000000005</v>
      </c>
      <c r="D21" s="3">
        <v>15542.581749999999</v>
      </c>
      <c r="E21" s="3">
        <v>0.1015068493150685</v>
      </c>
      <c r="F21" s="2">
        <v>32122</v>
      </c>
      <c r="G21" s="2">
        <v>34954</v>
      </c>
      <c r="H21" s="2">
        <v>13232</v>
      </c>
      <c r="I21" s="11">
        <f t="shared" si="0"/>
        <v>7.8637693792416419E-2</v>
      </c>
      <c r="J21" s="11">
        <f t="shared" si="1"/>
        <v>0.95177706336390167</v>
      </c>
      <c r="K21" s="11">
        <f t="shared" si="2"/>
        <v>7.4845553267455817E-2</v>
      </c>
      <c r="L21" s="11">
        <f t="shared" si="3"/>
        <v>2.5425267440108481</v>
      </c>
      <c r="M21" s="11">
        <f t="shared" si="4"/>
        <v>0.19029682085279492</v>
      </c>
      <c r="N21" s="3"/>
      <c r="O21" s="3"/>
    </row>
    <row r="22" spans="1:15" x14ac:dyDescent="0.15">
      <c r="A22" s="1">
        <v>40179</v>
      </c>
      <c r="B22" s="2">
        <v>2624</v>
      </c>
      <c r="C22" s="3">
        <v>861.32225000000005</v>
      </c>
      <c r="D22" s="3">
        <v>14992.052</v>
      </c>
      <c r="E22" s="3">
        <v>0.17624657534246577</v>
      </c>
      <c r="F22" s="2">
        <v>32466</v>
      </c>
      <c r="G22" s="2">
        <v>32545</v>
      </c>
      <c r="H22" s="2">
        <v>13316</v>
      </c>
      <c r="I22" s="11">
        <f t="shared" si="0"/>
        <v>8.082301484630075E-2</v>
      </c>
      <c r="J22" s="11">
        <f t="shared" si="1"/>
        <v>1.020590361824526</v>
      </c>
      <c r="K22" s="11">
        <f t="shared" si="2"/>
        <v>8.2487189965735119E-2</v>
      </c>
      <c r="L22" s="11">
        <f t="shared" si="3"/>
        <v>2.4718132017560901</v>
      </c>
      <c r="M22" s="11">
        <f t="shared" si="4"/>
        <v>0.20389292513306656</v>
      </c>
      <c r="N22" s="3"/>
      <c r="O22" s="3"/>
    </row>
    <row r="23" spans="1:15" x14ac:dyDescent="0.15">
      <c r="A23" s="1">
        <v>39814</v>
      </c>
      <c r="B23" s="2">
        <v>2394</v>
      </c>
      <c r="C23" s="3">
        <v>836.71424999999999</v>
      </c>
      <c r="D23" s="3">
        <v>14448.932500000001</v>
      </c>
      <c r="E23" s="3">
        <v>0.1586027397260274</v>
      </c>
      <c r="F23" s="2">
        <v>31981</v>
      </c>
      <c r="G23" s="2">
        <v>31077</v>
      </c>
      <c r="H23" s="2">
        <v>12423</v>
      </c>
      <c r="I23" s="11">
        <f t="shared" si="0"/>
        <v>7.4856946311872674E-2</v>
      </c>
      <c r="J23" s="11">
        <f t="shared" si="1"/>
        <v>1.0758957106812448</v>
      </c>
      <c r="K23" s="11">
        <f t="shared" si="2"/>
        <v>8.0538267451640042E-2</v>
      </c>
      <c r="L23" s="11">
        <f t="shared" si="3"/>
        <v>2.6450436020644243</v>
      </c>
      <c r="M23" s="11">
        <f t="shared" si="4"/>
        <v>0.21302722904431395</v>
      </c>
      <c r="N23" s="3"/>
      <c r="O23" s="3"/>
    </row>
    <row r="24" spans="1:15" x14ac:dyDescent="0.15">
      <c r="A24" s="1">
        <v>39448</v>
      </c>
      <c r="B24" s="2">
        <v>2459</v>
      </c>
      <c r="C24" s="3">
        <v>791.48749999999995</v>
      </c>
      <c r="D24" s="3">
        <v>14712.844999999999</v>
      </c>
      <c r="E24" s="3">
        <v>1.9241803278688525</v>
      </c>
      <c r="F24" s="2">
        <v>29300</v>
      </c>
      <c r="G24" s="2">
        <v>28373</v>
      </c>
      <c r="H24" s="2">
        <v>10053</v>
      </c>
      <c r="I24" s="11">
        <f t="shared" si="0"/>
        <v>8.3924914675767917E-2</v>
      </c>
      <c r="J24" s="11">
        <f t="shared" si="1"/>
        <v>1.083059180127897</v>
      </c>
      <c r="K24" s="11">
        <f t="shared" si="2"/>
        <v>9.0895649281040908E-2</v>
      </c>
      <c r="L24" s="11">
        <f t="shared" si="3"/>
        <v>2.4795380596672931</v>
      </c>
      <c r="M24" s="11">
        <f t="shared" si="4"/>
        <v>0.22537922185051096</v>
      </c>
      <c r="N24" s="3"/>
      <c r="O24" s="3"/>
    </row>
    <row r="25" spans="1:15" x14ac:dyDescent="0.15">
      <c r="A25" s="1">
        <v>39083</v>
      </c>
      <c r="B25" s="2">
        <v>2072</v>
      </c>
      <c r="C25" s="3">
        <v>740.33849999999995</v>
      </c>
      <c r="D25" s="3">
        <v>14451.859</v>
      </c>
      <c r="E25" s="3">
        <v>5.0173150684931507</v>
      </c>
      <c r="F25" s="2">
        <v>27240</v>
      </c>
      <c r="G25" s="2">
        <v>25733</v>
      </c>
      <c r="H25" s="2">
        <v>11768</v>
      </c>
      <c r="I25" s="11">
        <f t="shared" si="0"/>
        <v>7.6064610866372978E-2</v>
      </c>
      <c r="J25" s="11">
        <f t="shared" si="1"/>
        <v>1.1324284437423351</v>
      </c>
      <c r="K25" s="11">
        <f t="shared" si="2"/>
        <v>8.6137728907273059E-2</v>
      </c>
      <c r="L25" s="11">
        <f t="shared" si="3"/>
        <v>2.22778420930771</v>
      </c>
      <c r="M25" s="11">
        <f t="shared" si="4"/>
        <v>0.19189627228525119</v>
      </c>
      <c r="N25" s="3"/>
      <c r="O25" s="3"/>
    </row>
    <row r="26" spans="1:15" x14ac:dyDescent="0.15">
      <c r="A26" s="1">
        <v>38718</v>
      </c>
      <c r="B26" s="2">
        <v>1856</v>
      </c>
      <c r="C26" s="3">
        <v>719.83699999999999</v>
      </c>
      <c r="D26" s="3">
        <v>13814.609</v>
      </c>
      <c r="E26" s="3">
        <v>4.9654246575342462</v>
      </c>
      <c r="F26" s="2">
        <v>24063</v>
      </c>
      <c r="G26" s="2">
        <v>22376</v>
      </c>
      <c r="H26" s="2">
        <v>9827</v>
      </c>
      <c r="I26" s="11">
        <f t="shared" si="0"/>
        <v>7.7130864813198682E-2</v>
      </c>
      <c r="J26" s="11">
        <f t="shared" si="1"/>
        <v>2.1507865570253841</v>
      </c>
      <c r="K26" s="11">
        <f t="shared" si="2"/>
        <v>0.16589202717196994</v>
      </c>
      <c r="L26" s="11">
        <f t="shared" si="3"/>
        <v>2.276991960923985</v>
      </c>
      <c r="M26" s="11">
        <f t="shared" si="4"/>
        <v>0.37773481225195882</v>
      </c>
      <c r="N26" s="3"/>
      <c r="O26" s="3"/>
    </row>
    <row r="27" spans="1:15" x14ac:dyDescent="0.15">
      <c r="A27" s="1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5" x14ac:dyDescent="0.15">
      <c r="A28" s="1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5" x14ac:dyDescent="0.15">
      <c r="A29" s="4" t="s">
        <v>17</v>
      </c>
      <c r="B29" s="4" t="s">
        <v>4</v>
      </c>
      <c r="C29" s="4"/>
      <c r="L29" s="4"/>
    </row>
    <row r="30" spans="1:15" x14ac:dyDescent="0.15">
      <c r="A30" s="11">
        <v>2.22778420930771</v>
      </c>
      <c r="B30" s="2">
        <v>1856</v>
      </c>
      <c r="C30" s="2"/>
      <c r="L30" s="3"/>
    </row>
    <row r="31" spans="1:15" x14ac:dyDescent="0.15">
      <c r="A31" s="11">
        <v>2.3299706878830562</v>
      </c>
      <c r="B31" s="2">
        <v>2072</v>
      </c>
      <c r="C31" s="2"/>
      <c r="L31" s="3"/>
    </row>
    <row r="32" spans="1:15" x14ac:dyDescent="0.15">
      <c r="A32" s="11">
        <v>2.4717723963749814</v>
      </c>
      <c r="B32" s="2">
        <v>2357</v>
      </c>
      <c r="C32" s="2"/>
      <c r="L32" s="3"/>
    </row>
    <row r="33" spans="1:12" x14ac:dyDescent="0.15">
      <c r="A33" s="11">
        <v>2.6450436020644243</v>
      </c>
      <c r="B33" s="2">
        <v>2394</v>
      </c>
      <c r="C33" s="2"/>
      <c r="L33" s="3"/>
    </row>
    <row r="34" spans="1:12" x14ac:dyDescent="0.15">
      <c r="A34" s="11">
        <v>2.7196478419583423</v>
      </c>
      <c r="B34" s="2">
        <v>2459</v>
      </c>
      <c r="C34" s="2"/>
      <c r="L34" s="3"/>
    </row>
    <row r="35" spans="1:12" x14ac:dyDescent="0.15">
      <c r="A35" s="11">
        <v>2.8047962970352338</v>
      </c>
      <c r="B35" s="2">
        <v>2526</v>
      </c>
      <c r="C35" s="2"/>
      <c r="L35" s="3"/>
    </row>
    <row r="36" spans="1:12" x14ac:dyDescent="0.15">
      <c r="A36" s="11">
        <v>3.0762378010564957</v>
      </c>
      <c r="B36" s="2">
        <v>2533</v>
      </c>
      <c r="C36" s="2"/>
      <c r="L36" s="3"/>
    </row>
    <row r="37" spans="1:12" x14ac:dyDescent="0.15">
      <c r="A37" s="11">
        <v>2.7670514165792235</v>
      </c>
      <c r="B37" s="2">
        <v>2572</v>
      </c>
      <c r="C37" s="2"/>
      <c r="L37" s="3"/>
    </row>
    <row r="38" spans="1:12" x14ac:dyDescent="0.15">
      <c r="A38" s="11">
        <v>2.7078870884261654</v>
      </c>
      <c r="B38" s="2">
        <v>2624</v>
      </c>
      <c r="C38" s="2"/>
      <c r="L38" s="3"/>
    </row>
    <row r="39" spans="1:12" x14ac:dyDescent="0.15">
      <c r="A39" s="11">
        <v>2.9933005013532101</v>
      </c>
      <c r="B39" s="2">
        <v>2912</v>
      </c>
      <c r="C39" s="2"/>
      <c r="L39" s="3"/>
    </row>
    <row r="40" spans="1:12" x14ac:dyDescent="0.15">
      <c r="A40" s="11">
        <v>3.1556119549982955</v>
      </c>
      <c r="B40" s="2">
        <v>3036</v>
      </c>
      <c r="C40" s="2"/>
      <c r="L40" s="3"/>
    </row>
    <row r="41" spans="1:12" x14ac:dyDescent="0.15">
      <c r="A41" s="11">
        <v>3.4998739692484966</v>
      </c>
      <c r="B41" s="2">
        <v>3167</v>
      </c>
      <c r="C41" s="2"/>
      <c r="L41" s="3"/>
    </row>
    <row r="42" spans="1:12" x14ac:dyDescent="0.15">
      <c r="A42" s="11">
        <v>3.6505673106409078</v>
      </c>
      <c r="B42" s="2">
        <v>3345</v>
      </c>
      <c r="C42" s="2"/>
      <c r="L42" s="3"/>
    </row>
    <row r="43" spans="1:12" x14ac:dyDescent="0.15">
      <c r="A43" s="11">
        <v>3.5304764630133065</v>
      </c>
      <c r="B43" s="2">
        <v>3484</v>
      </c>
      <c r="C43" s="2"/>
      <c r="L43" s="3"/>
    </row>
    <row r="44" spans="1:12" x14ac:dyDescent="0.15">
      <c r="A44" s="11"/>
      <c r="B44" s="11"/>
      <c r="C44" s="2"/>
      <c r="L44" s="3"/>
    </row>
    <row r="46" spans="1:12" x14ac:dyDescent="0.15">
      <c r="A46" s="4" t="s">
        <v>10</v>
      </c>
      <c r="B46" s="4" t="s">
        <v>4</v>
      </c>
    </row>
    <row r="47" spans="1:12" x14ac:dyDescent="0.15">
      <c r="A47" s="11">
        <v>7.715812010226776E-2</v>
      </c>
      <c r="B47" s="2">
        <v>1856</v>
      </c>
    </row>
    <row r="48" spans="1:12" x14ac:dyDescent="0.15">
      <c r="A48" s="11">
        <v>6.7705780479037997E-2</v>
      </c>
      <c r="B48" s="2">
        <v>2072</v>
      </c>
    </row>
    <row r="49" spans="1:2" x14ac:dyDescent="0.15">
      <c r="A49" s="11">
        <v>7.0833959429000753E-2</v>
      </c>
      <c r="B49" s="2">
        <v>2357</v>
      </c>
    </row>
    <row r="50" spans="1:2" x14ac:dyDescent="0.15">
      <c r="A50" s="11">
        <v>8.0538267451640042E-2</v>
      </c>
      <c r="B50" s="2">
        <v>2394</v>
      </c>
    </row>
    <row r="51" spans="1:2" x14ac:dyDescent="0.15">
      <c r="A51" s="11">
        <v>7.7660397618709229E-2</v>
      </c>
      <c r="B51" s="2">
        <v>2459</v>
      </c>
    </row>
    <row r="52" spans="1:2" x14ac:dyDescent="0.15">
      <c r="A52" s="11">
        <v>7.1872643723947596E-2</v>
      </c>
      <c r="B52" s="2">
        <v>2526</v>
      </c>
    </row>
    <row r="53" spans="1:2" x14ac:dyDescent="0.15">
      <c r="A53" s="11">
        <v>7.3722659603882579E-2</v>
      </c>
      <c r="B53" s="2">
        <v>2533</v>
      </c>
    </row>
    <row r="54" spans="1:2" x14ac:dyDescent="0.15">
      <c r="A54" s="11">
        <v>7.8028062191884726E-2</v>
      </c>
      <c r="B54" s="2">
        <v>2572</v>
      </c>
    </row>
    <row r="55" spans="1:2" x14ac:dyDescent="0.15">
      <c r="A55" s="11">
        <v>7.716058458552652E-2</v>
      </c>
      <c r="B55" s="2">
        <v>2624</v>
      </c>
    </row>
    <row r="56" spans="1:2" x14ac:dyDescent="0.15">
      <c r="A56" s="11">
        <v>8.6324963685411912E-2</v>
      </c>
      <c r="B56" s="2">
        <v>2912</v>
      </c>
    </row>
    <row r="57" spans="1:2" x14ac:dyDescent="0.15">
      <c r="A57" s="11">
        <v>7.2888782185943232E-2</v>
      </c>
      <c r="B57" s="2">
        <v>3036</v>
      </c>
    </row>
    <row r="58" spans="1:2" x14ac:dyDescent="0.15">
      <c r="A58" s="11">
        <v>6.516796131488245E-2</v>
      </c>
      <c r="B58" s="2">
        <v>3167</v>
      </c>
    </row>
    <row r="59" spans="1:2" x14ac:dyDescent="0.15">
      <c r="A59" s="11">
        <v>7.0246545423999329E-2</v>
      </c>
      <c r="B59" s="2">
        <v>3345</v>
      </c>
    </row>
    <row r="60" spans="1:2" x14ac:dyDescent="0.15">
      <c r="A60" s="11">
        <v>0.14119840320979149</v>
      </c>
      <c r="B60" s="2">
        <v>3484</v>
      </c>
    </row>
    <row r="63" spans="1:2" x14ac:dyDescent="0.15">
      <c r="A63" s="4" t="s">
        <v>1</v>
      </c>
      <c r="B63" s="4" t="s">
        <v>4</v>
      </c>
    </row>
    <row r="64" spans="1:2" x14ac:dyDescent="0.15">
      <c r="A64" s="3">
        <v>807.64374999999995</v>
      </c>
      <c r="B64" s="2">
        <v>3167</v>
      </c>
    </row>
    <row r="65" spans="1:2" x14ac:dyDescent="0.15">
      <c r="A65" s="3">
        <v>780.18724999999995</v>
      </c>
      <c r="B65" s="2">
        <v>3484</v>
      </c>
    </row>
    <row r="66" spans="1:2" x14ac:dyDescent="0.15">
      <c r="A66" s="3">
        <v>739.08275000000003</v>
      </c>
      <c r="B66" s="2">
        <v>3345</v>
      </c>
    </row>
    <row r="67" spans="1:2" x14ac:dyDescent="0.15">
      <c r="A67" s="3">
        <v>715.3845</v>
      </c>
      <c r="B67" s="2">
        <v>2912</v>
      </c>
    </row>
    <row r="68" spans="1:2" x14ac:dyDescent="0.15">
      <c r="A68" s="3">
        <v>709.55274999999995</v>
      </c>
      <c r="B68" s="2">
        <v>2572</v>
      </c>
    </row>
    <row r="69" spans="1:2" x14ac:dyDescent="0.15">
      <c r="A69" s="3">
        <v>713.10225000000003</v>
      </c>
      <c r="B69" s="2">
        <v>3036</v>
      </c>
    </row>
    <row r="70" spans="1:2" x14ac:dyDescent="0.15">
      <c r="A70" s="3">
        <v>728.43875000000003</v>
      </c>
      <c r="B70" s="2">
        <v>2533</v>
      </c>
    </row>
    <row r="71" spans="1:2" x14ac:dyDescent="0.15">
      <c r="A71" s="3">
        <v>759.59349999999995</v>
      </c>
      <c r="B71" s="2">
        <v>2357</v>
      </c>
    </row>
    <row r="72" spans="1:2" x14ac:dyDescent="0.15">
      <c r="A72" s="3">
        <v>842.85850000000005</v>
      </c>
      <c r="B72" s="2">
        <v>2526</v>
      </c>
    </row>
    <row r="73" spans="1:2" x14ac:dyDescent="0.15">
      <c r="A73" s="3">
        <v>861.32225000000005</v>
      </c>
      <c r="B73" s="2">
        <v>2624</v>
      </c>
    </row>
    <row r="74" spans="1:2" x14ac:dyDescent="0.15">
      <c r="A74" s="3">
        <v>836.71424999999999</v>
      </c>
      <c r="B74" s="2">
        <v>2394</v>
      </c>
    </row>
    <row r="75" spans="1:2" x14ac:dyDescent="0.15">
      <c r="A75" s="3">
        <v>791.48749999999995</v>
      </c>
      <c r="B75" s="2">
        <v>2459</v>
      </c>
    </row>
    <row r="76" spans="1:2" x14ac:dyDescent="0.15">
      <c r="A76" s="3">
        <v>740.33849999999995</v>
      </c>
      <c r="B76" s="2">
        <v>2072</v>
      </c>
    </row>
    <row r="77" spans="1:2" x14ac:dyDescent="0.15">
      <c r="A77" s="3">
        <v>719.83699999999999</v>
      </c>
      <c r="B77" s="2">
        <v>1856</v>
      </c>
    </row>
    <row r="78" spans="1:2" x14ac:dyDescent="0.15">
      <c r="A78" s="3"/>
      <c r="B78" s="2"/>
    </row>
  </sheetData>
  <sortState xmlns:xlrd2="http://schemas.microsoft.com/office/spreadsheetml/2017/richdata2" ref="A12:M26">
    <sortCondition descending="1" ref="A12:A26"/>
  </sortState>
  <mergeCells count="8">
    <mergeCell ref="A7:G7"/>
    <mergeCell ref="A8:G8"/>
    <mergeCell ref="A1:G1"/>
    <mergeCell ref="A2:G2"/>
    <mergeCell ref="A3:G3"/>
    <mergeCell ref="A4:G4"/>
    <mergeCell ref="A5:G5"/>
    <mergeCell ref="A6:G6"/>
  </mergeCells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workbookViewId="0">
      <selection activeCell="E43" sqref="E43"/>
    </sheetView>
  </sheetViews>
  <sheetFormatPr baseColWidth="10" defaultRowHeight="13" x14ac:dyDescent="0.15"/>
  <sheetData>
    <row r="1" spans="1:9" x14ac:dyDescent="0.15">
      <c r="A1" t="s">
        <v>18</v>
      </c>
    </row>
    <row r="2" spans="1:9" ht="14" thickBot="1" x14ac:dyDescent="0.2"/>
    <row r="3" spans="1:9" x14ac:dyDescent="0.15">
      <c r="A3" s="8" t="s">
        <v>19</v>
      </c>
      <c r="B3" s="8"/>
    </row>
    <row r="4" spans="1:9" x14ac:dyDescent="0.15">
      <c r="A4" s="5" t="s">
        <v>20</v>
      </c>
      <c r="B4" s="5">
        <v>0.98922520720393814</v>
      </c>
    </row>
    <row r="5" spans="1:9" x14ac:dyDescent="0.15">
      <c r="A5" s="5" t="s">
        <v>21</v>
      </c>
      <c r="B5" s="5">
        <v>0.97856651056767441</v>
      </c>
    </row>
    <row r="6" spans="1:9" x14ac:dyDescent="0.15">
      <c r="A6" s="5" t="s">
        <v>22</v>
      </c>
      <c r="B6" s="5">
        <v>0.96665901643860463</v>
      </c>
    </row>
    <row r="7" spans="1:9" x14ac:dyDescent="0.15">
      <c r="A7" s="5" t="s">
        <v>23</v>
      </c>
      <c r="B7" s="5">
        <v>163.62187862612075</v>
      </c>
    </row>
    <row r="8" spans="1:9" ht="14" thickBot="1" x14ac:dyDescent="0.2">
      <c r="A8" s="6" t="s">
        <v>24</v>
      </c>
      <c r="B8" s="6">
        <v>15</v>
      </c>
    </row>
    <row r="10" spans="1:9" ht="14" thickBot="1" x14ac:dyDescent="0.2">
      <c r="A10" t="s">
        <v>25</v>
      </c>
    </row>
    <row r="11" spans="1:9" x14ac:dyDescent="0.15">
      <c r="A11" s="7"/>
      <c r="B11" s="7" t="s">
        <v>30</v>
      </c>
      <c r="C11" s="7" t="s">
        <v>31</v>
      </c>
      <c r="D11" s="7" t="s">
        <v>32</v>
      </c>
      <c r="E11" s="7" t="s">
        <v>33</v>
      </c>
      <c r="F11" s="7" t="s">
        <v>34</v>
      </c>
    </row>
    <row r="12" spans="1:9" x14ac:dyDescent="0.15">
      <c r="A12" s="5" t="s">
        <v>26</v>
      </c>
      <c r="B12" s="5">
        <v>5</v>
      </c>
      <c r="C12" s="5">
        <v>11000760.927513732</v>
      </c>
      <c r="D12" s="5">
        <v>2200152.1855027461</v>
      </c>
      <c r="E12" s="5">
        <v>82.180725848833262</v>
      </c>
      <c r="F12" s="5">
        <v>3.1133927585249726E-7</v>
      </c>
    </row>
    <row r="13" spans="1:9" x14ac:dyDescent="0.15">
      <c r="A13" s="5" t="s">
        <v>27</v>
      </c>
      <c r="B13" s="5">
        <v>9</v>
      </c>
      <c r="C13" s="5">
        <v>240949.07248626888</v>
      </c>
      <c r="D13" s="5">
        <v>26772.119165140986</v>
      </c>
      <c r="E13" s="5"/>
      <c r="F13" s="5"/>
    </row>
    <row r="14" spans="1:9" ht="14" thickBot="1" x14ac:dyDescent="0.2">
      <c r="A14" s="6" t="s">
        <v>28</v>
      </c>
      <c r="B14" s="6">
        <v>14</v>
      </c>
      <c r="C14" s="6">
        <v>11241710</v>
      </c>
      <c r="D14" s="6"/>
      <c r="E14" s="6"/>
      <c r="F14" s="6"/>
    </row>
    <row r="15" spans="1:9" ht="14" thickBot="1" x14ac:dyDescent="0.2"/>
    <row r="16" spans="1:9" x14ac:dyDescent="0.15">
      <c r="A16" s="7"/>
      <c r="B16" s="7" t="s">
        <v>35</v>
      </c>
      <c r="C16" s="7" t="s">
        <v>23</v>
      </c>
      <c r="D16" s="7" t="s">
        <v>36</v>
      </c>
      <c r="E16" s="7" t="s">
        <v>37</v>
      </c>
      <c r="F16" s="7" t="s">
        <v>38</v>
      </c>
      <c r="G16" s="7" t="s">
        <v>39</v>
      </c>
      <c r="H16" s="7" t="s">
        <v>40</v>
      </c>
      <c r="I16" s="7" t="s">
        <v>41</v>
      </c>
    </row>
    <row r="17" spans="1:9" x14ac:dyDescent="0.15">
      <c r="A17" s="5" t="s">
        <v>29</v>
      </c>
      <c r="B17" s="5">
        <v>-9196.5072050005347</v>
      </c>
      <c r="C17" s="5">
        <v>6170.4991434843032</v>
      </c>
      <c r="D17" s="5">
        <v>-1.4903992353214284</v>
      </c>
      <c r="E17" s="5">
        <v>0.1703078285602331</v>
      </c>
      <c r="F17" s="5">
        <v>-23155.146040473745</v>
      </c>
      <c r="G17" s="5">
        <v>4762.1316304726734</v>
      </c>
      <c r="H17" s="5">
        <v>-23155.146040473745</v>
      </c>
      <c r="I17" s="5">
        <v>4762.1316304726734</v>
      </c>
    </row>
    <row r="18" spans="1:9" x14ac:dyDescent="0.15">
      <c r="A18" s="5" t="s">
        <v>8</v>
      </c>
      <c r="B18" s="5">
        <v>124757.95345559683</v>
      </c>
      <c r="C18" s="5">
        <v>90389.982944665375</v>
      </c>
      <c r="D18" s="5">
        <v>1.380218796279348</v>
      </c>
      <c r="E18" s="5">
        <v>0.20083350688871773</v>
      </c>
      <c r="F18" s="5">
        <v>-79718.393907885576</v>
      </c>
      <c r="G18" s="5">
        <v>329234.30081907922</v>
      </c>
      <c r="H18" s="5">
        <v>-79718.393907885576</v>
      </c>
      <c r="I18" s="5">
        <v>329234.30081907922</v>
      </c>
    </row>
    <row r="19" spans="1:9" x14ac:dyDescent="0.15">
      <c r="A19" s="5" t="s">
        <v>9</v>
      </c>
      <c r="B19" s="5">
        <v>7375.7199783151018</v>
      </c>
      <c r="C19" s="5">
        <v>7966.5985283393438</v>
      </c>
      <c r="D19" s="5">
        <v>0.92583050998210503</v>
      </c>
      <c r="E19" s="5">
        <v>0.37869098053787931</v>
      </c>
      <c r="F19" s="5">
        <v>-10645.977945705388</v>
      </c>
      <c r="G19" s="5">
        <v>25397.41790233559</v>
      </c>
      <c r="H19" s="5">
        <v>-10645.977945705388</v>
      </c>
      <c r="I19" s="5">
        <v>25397.41790233559</v>
      </c>
    </row>
    <row r="20" spans="1:9" x14ac:dyDescent="0.15">
      <c r="A20" s="5" t="s">
        <v>10</v>
      </c>
      <c r="B20" s="5">
        <v>-83556.150899934626</v>
      </c>
      <c r="C20" s="5">
        <v>119896.29921498112</v>
      </c>
      <c r="D20" s="5">
        <v>-0.69690350283550895</v>
      </c>
      <c r="E20" s="5">
        <v>0.50346468508476394</v>
      </c>
      <c r="F20" s="5">
        <v>-354780.422962101</v>
      </c>
      <c r="G20" s="5">
        <v>187668.12116223172</v>
      </c>
      <c r="H20" s="5">
        <v>-354780.422962101</v>
      </c>
      <c r="I20" s="5">
        <v>187668.12116223172</v>
      </c>
    </row>
    <row r="21" spans="1:9" x14ac:dyDescent="0.15">
      <c r="A21" s="5" t="s">
        <v>17</v>
      </c>
      <c r="B21" s="5">
        <v>932.56731886950354</v>
      </c>
      <c r="C21" s="5">
        <v>903.74968551743507</v>
      </c>
      <c r="D21" s="5">
        <v>1.0318867423290656</v>
      </c>
      <c r="E21" s="5">
        <v>0.32905637011977618</v>
      </c>
      <c r="F21" s="5">
        <v>-1111.8565056003877</v>
      </c>
      <c r="G21" s="5">
        <v>2976.991143339395</v>
      </c>
      <c r="H21" s="5">
        <v>-1111.8565056003877</v>
      </c>
      <c r="I21" s="5">
        <v>2976.991143339395</v>
      </c>
    </row>
    <row r="22" spans="1:9" ht="14" thickBot="1" x14ac:dyDescent="0.2">
      <c r="A22" s="6" t="s">
        <v>11</v>
      </c>
      <c r="B22" s="6">
        <v>-7079.2286260342325</v>
      </c>
      <c r="C22" s="6">
        <v>12384.668557514751</v>
      </c>
      <c r="D22" s="6">
        <v>-0.57161227958246075</v>
      </c>
      <c r="E22" s="6">
        <v>0.58157714890038437</v>
      </c>
      <c r="F22" s="6">
        <v>-35095.295312297945</v>
      </c>
      <c r="G22" s="6">
        <v>20936.838060229478</v>
      </c>
      <c r="H22" s="6">
        <v>-35095.295312297945</v>
      </c>
      <c r="I22" s="6">
        <v>20936.838060229478</v>
      </c>
    </row>
    <row r="26" spans="1:9" x14ac:dyDescent="0.15">
      <c r="A26" t="s">
        <v>42</v>
      </c>
    </row>
    <row r="27" spans="1:9" ht="14" thickBot="1" x14ac:dyDescent="0.2"/>
    <row r="28" spans="1:9" x14ac:dyDescent="0.15">
      <c r="A28" s="7" t="s">
        <v>43</v>
      </c>
      <c r="B28" s="7" t="s">
        <v>44</v>
      </c>
      <c r="C28" s="7" t="s">
        <v>45</v>
      </c>
    </row>
    <row r="29" spans="1:9" x14ac:dyDescent="0.15">
      <c r="A29" s="5">
        <v>1</v>
      </c>
      <c r="B29" s="5">
        <v>3175.9366678358801</v>
      </c>
      <c r="C29" s="5">
        <v>-8.9366678358801437</v>
      </c>
    </row>
    <row r="30" spans="1:9" x14ac:dyDescent="0.15">
      <c r="A30" s="5">
        <v>2</v>
      </c>
      <c r="B30" s="5">
        <v>3344.5964580425402</v>
      </c>
      <c r="C30" s="5">
        <v>139.40354195745977</v>
      </c>
    </row>
    <row r="31" spans="1:9" x14ac:dyDescent="0.15">
      <c r="A31" s="5">
        <v>3</v>
      </c>
      <c r="B31" s="5">
        <v>3217.6856674591691</v>
      </c>
      <c r="C31" s="5">
        <v>127.31433254083095</v>
      </c>
    </row>
    <row r="32" spans="1:9" x14ac:dyDescent="0.15">
      <c r="A32" s="5">
        <v>4</v>
      </c>
      <c r="B32" s="5">
        <v>3130.9174534174208</v>
      </c>
      <c r="C32" s="5">
        <v>-218.9174534174208</v>
      </c>
    </row>
    <row r="33" spans="1:3" x14ac:dyDescent="0.15">
      <c r="A33" s="5">
        <v>5</v>
      </c>
      <c r="B33" s="5">
        <v>2779.9641673757387</v>
      </c>
      <c r="C33" s="5">
        <v>-207.96416737573873</v>
      </c>
    </row>
    <row r="34" spans="1:3" x14ac:dyDescent="0.15">
      <c r="A34" s="5">
        <v>6</v>
      </c>
      <c r="B34" s="5">
        <v>3076.703320559141</v>
      </c>
      <c r="C34" s="5">
        <v>-40.703320559141048</v>
      </c>
    </row>
    <row r="35" spans="1:3" x14ac:dyDescent="0.15">
      <c r="A35" s="5">
        <v>7</v>
      </c>
      <c r="B35" s="5">
        <v>2641.5473282676676</v>
      </c>
      <c r="C35" s="5">
        <v>-108.54732826766758</v>
      </c>
    </row>
    <row r="36" spans="1:3" x14ac:dyDescent="0.15">
      <c r="A36" s="5">
        <v>8</v>
      </c>
      <c r="B36" s="5">
        <v>2428.4895319957122</v>
      </c>
      <c r="C36" s="5">
        <v>-71.489531995712241</v>
      </c>
    </row>
    <row r="37" spans="1:3" x14ac:dyDescent="0.15">
      <c r="A37" s="5">
        <v>9</v>
      </c>
      <c r="B37" s="5">
        <v>-315.42757854006004</v>
      </c>
      <c r="C37" s="5">
        <v>-16.57242145993996</v>
      </c>
    </row>
    <row r="38" spans="1:3" x14ac:dyDescent="0.15">
      <c r="A38" s="5">
        <v>10</v>
      </c>
      <c r="B38" s="5">
        <v>2404.3279423515937</v>
      </c>
      <c r="C38" s="5">
        <v>121.67205764840628</v>
      </c>
    </row>
    <row r="39" spans="1:3" x14ac:dyDescent="0.15">
      <c r="A39" s="5">
        <v>11</v>
      </c>
      <c r="B39" s="5">
        <v>2383.8109266917841</v>
      </c>
      <c r="C39" s="5">
        <v>240.18907330821594</v>
      </c>
    </row>
    <row r="40" spans="1:3" x14ac:dyDescent="0.15">
      <c r="A40" s="5">
        <v>12</v>
      </c>
      <c r="B40" s="5">
        <v>2307.1428405457364</v>
      </c>
      <c r="C40" s="5">
        <v>86.857159454263638</v>
      </c>
    </row>
    <row r="41" spans="1:3" x14ac:dyDescent="0.15">
      <c r="A41" s="5">
        <v>13</v>
      </c>
      <c r="B41" s="5">
        <v>2384.069160277932</v>
      </c>
      <c r="C41" s="5">
        <v>74.930839722067958</v>
      </c>
    </row>
    <row r="42" spans="1:3" x14ac:dyDescent="0.15">
      <c r="A42" s="5">
        <v>14</v>
      </c>
      <c r="B42" s="5">
        <v>2167.3771619562585</v>
      </c>
      <c r="C42" s="5">
        <v>-95.377161956258533</v>
      </c>
    </row>
    <row r="43" spans="1:3" ht="14" thickBot="1" x14ac:dyDescent="0.2">
      <c r="A43" s="6">
        <v>15</v>
      </c>
      <c r="B43" s="6">
        <v>1877.8589517635005</v>
      </c>
      <c r="C43" s="6">
        <v>-21.8589517635005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D25" sqref="D25"/>
    </sheetView>
  </sheetViews>
  <sheetFormatPr baseColWidth="10" defaultRowHeight="13" x14ac:dyDescent="0.15"/>
  <sheetData>
    <row r="1" spans="1:6" x14ac:dyDescent="0.15">
      <c r="A1" s="7"/>
      <c r="B1" s="7" t="s">
        <v>8</v>
      </c>
      <c r="C1" s="7" t="s">
        <v>9</v>
      </c>
      <c r="D1" s="7" t="s">
        <v>10</v>
      </c>
      <c r="E1" s="7" t="s">
        <v>17</v>
      </c>
      <c r="F1" s="7" t="s">
        <v>11</v>
      </c>
    </row>
    <row r="2" spans="1:6" x14ac:dyDescent="0.15">
      <c r="A2" s="5" t="s">
        <v>8</v>
      </c>
      <c r="B2" s="5">
        <v>1</v>
      </c>
      <c r="C2" s="5"/>
      <c r="D2" s="5"/>
      <c r="E2" s="5"/>
      <c r="F2" s="5"/>
    </row>
    <row r="3" spans="1:6" x14ac:dyDescent="0.15">
      <c r="A3" s="5" t="s">
        <v>9</v>
      </c>
      <c r="B3" s="5">
        <v>2.1353449859682658E-3</v>
      </c>
      <c r="C3" s="5">
        <v>1</v>
      </c>
      <c r="D3" s="5"/>
      <c r="E3" s="5"/>
      <c r="F3" s="5"/>
    </row>
    <row r="4" spans="1:6" x14ac:dyDescent="0.15">
      <c r="A4" s="5" t="s">
        <v>10</v>
      </c>
      <c r="B4" s="9">
        <v>0.66572121592339362</v>
      </c>
      <c r="C4" s="9">
        <v>0.74745166573324784</v>
      </c>
      <c r="D4" s="5">
        <v>1</v>
      </c>
      <c r="E4" s="5"/>
      <c r="F4" s="5"/>
    </row>
    <row r="5" spans="1:6" x14ac:dyDescent="0.15">
      <c r="A5" s="5" t="s">
        <v>17</v>
      </c>
      <c r="B5" s="5">
        <v>0.19027986181116183</v>
      </c>
      <c r="C5" s="5">
        <v>-0.56756855733439171</v>
      </c>
      <c r="D5" s="5">
        <v>-0.30284732793506935</v>
      </c>
      <c r="E5" s="5">
        <v>1</v>
      </c>
      <c r="F5" s="5"/>
    </row>
    <row r="6" spans="1:6" ht="14" thickBot="1" x14ac:dyDescent="0.2">
      <c r="A6" s="6" t="s">
        <v>11</v>
      </c>
      <c r="B6" s="10">
        <v>0.82759249347682318</v>
      </c>
      <c r="C6" s="6">
        <v>0.48967952127903469</v>
      </c>
      <c r="D6" s="10">
        <v>0.91348410301875105</v>
      </c>
      <c r="E6" s="6">
        <v>9.8184639223928741E-2</v>
      </c>
      <c r="F6" s="6">
        <v>1</v>
      </c>
    </row>
    <row r="10" spans="1:6" x14ac:dyDescent="0.15">
      <c r="A10" s="20" t="s">
        <v>46</v>
      </c>
      <c r="B10" s="21"/>
      <c r="C10" s="21"/>
      <c r="D10" s="21"/>
      <c r="E10" s="21"/>
    </row>
    <row r="11" spans="1:6" x14ac:dyDescent="0.15">
      <c r="A11" s="21"/>
      <c r="B11" s="21"/>
      <c r="C11" s="21"/>
      <c r="D11" s="21"/>
      <c r="E11" s="21"/>
    </row>
  </sheetData>
  <mergeCells count="1">
    <mergeCell ref="A10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0"/>
  <sheetViews>
    <sheetView workbookViewId="0">
      <selection activeCell="K24" sqref="K24"/>
    </sheetView>
  </sheetViews>
  <sheetFormatPr baseColWidth="10" defaultRowHeight="13" x14ac:dyDescent="0.15"/>
  <sheetData>
    <row r="1" spans="1:9" x14ac:dyDescent="0.15">
      <c r="A1" t="s">
        <v>18</v>
      </c>
    </row>
    <row r="2" spans="1:9" ht="14" thickBot="1" x14ac:dyDescent="0.2"/>
    <row r="3" spans="1:9" x14ac:dyDescent="0.15">
      <c r="A3" s="8" t="s">
        <v>19</v>
      </c>
      <c r="B3" s="8"/>
    </row>
    <row r="4" spans="1:9" x14ac:dyDescent="0.15">
      <c r="A4" s="5" t="s">
        <v>20</v>
      </c>
      <c r="B4" s="5">
        <v>0.77269603717162205</v>
      </c>
    </row>
    <row r="5" spans="1:9" x14ac:dyDescent="0.15">
      <c r="A5" s="5" t="s">
        <v>21</v>
      </c>
      <c r="B5" s="5">
        <v>0.59705916586072871</v>
      </c>
    </row>
    <row r="6" spans="1:9" x14ac:dyDescent="0.15">
      <c r="A6" s="5" t="s">
        <v>22</v>
      </c>
      <c r="B6" s="5">
        <v>0.52990236017085024</v>
      </c>
    </row>
    <row r="7" spans="1:9" x14ac:dyDescent="0.15">
      <c r="A7" s="5" t="s">
        <v>23</v>
      </c>
      <c r="B7" s="5">
        <v>614.39292561518175</v>
      </c>
    </row>
    <row r="8" spans="1:9" ht="14" thickBot="1" x14ac:dyDescent="0.2">
      <c r="A8" s="6" t="s">
        <v>24</v>
      </c>
      <c r="B8" s="6">
        <v>15</v>
      </c>
    </row>
    <row r="10" spans="1:9" ht="14" thickBot="1" x14ac:dyDescent="0.2">
      <c r="A10" t="s">
        <v>25</v>
      </c>
    </row>
    <row r="11" spans="1:9" x14ac:dyDescent="0.15">
      <c r="A11" s="7"/>
      <c r="B11" s="7" t="s">
        <v>30</v>
      </c>
      <c r="C11" s="7" t="s">
        <v>31</v>
      </c>
      <c r="D11" s="7" t="s">
        <v>32</v>
      </c>
      <c r="E11" s="7" t="s">
        <v>33</v>
      </c>
      <c r="F11" s="7" t="s">
        <v>34</v>
      </c>
    </row>
    <row r="12" spans="1:9" x14ac:dyDescent="0.15">
      <c r="A12" s="5" t="s">
        <v>26</v>
      </c>
      <c r="B12" s="5">
        <v>2</v>
      </c>
      <c r="C12" s="5">
        <v>6711965.9954482131</v>
      </c>
      <c r="D12" s="5">
        <v>3355982.9977241065</v>
      </c>
      <c r="E12" s="5">
        <v>8.890523599616559</v>
      </c>
      <c r="F12" s="5">
        <v>4.2800386109339093E-3</v>
      </c>
    </row>
    <row r="13" spans="1:9" x14ac:dyDescent="0.15">
      <c r="A13" s="5" t="s">
        <v>27</v>
      </c>
      <c r="B13" s="5">
        <v>12</v>
      </c>
      <c r="C13" s="5">
        <v>4529744.0045517869</v>
      </c>
      <c r="D13" s="5">
        <v>377478.66704598226</v>
      </c>
      <c r="E13" s="5"/>
      <c r="F13" s="5"/>
    </row>
    <row r="14" spans="1:9" ht="14" thickBot="1" x14ac:dyDescent="0.2">
      <c r="A14" s="6" t="s">
        <v>28</v>
      </c>
      <c r="B14" s="6">
        <v>14</v>
      </c>
      <c r="C14" s="6">
        <v>11241710</v>
      </c>
      <c r="D14" s="6"/>
      <c r="E14" s="6"/>
      <c r="F14" s="6"/>
    </row>
    <row r="15" spans="1:9" ht="14" thickBot="1" x14ac:dyDescent="0.2"/>
    <row r="16" spans="1:9" x14ac:dyDescent="0.15">
      <c r="A16" s="7"/>
      <c r="B16" s="7" t="s">
        <v>35</v>
      </c>
      <c r="C16" s="7" t="s">
        <v>23</v>
      </c>
      <c r="D16" s="7" t="s">
        <v>36</v>
      </c>
      <c r="E16" s="7" t="s">
        <v>37</v>
      </c>
      <c r="F16" s="7" t="s">
        <v>38</v>
      </c>
      <c r="G16" s="7" t="s">
        <v>39</v>
      </c>
      <c r="H16" s="7" t="s">
        <v>40</v>
      </c>
      <c r="I16" s="7" t="s">
        <v>41</v>
      </c>
    </row>
    <row r="17" spans="1:9" x14ac:dyDescent="0.15">
      <c r="A17" s="5" t="s">
        <v>29</v>
      </c>
      <c r="B17" s="5">
        <v>-2829.0700683016876</v>
      </c>
      <c r="C17" s="5">
        <v>1328.7768349899211</v>
      </c>
      <c r="D17" s="5">
        <v>-2.1290784079052267</v>
      </c>
      <c r="E17" s="5">
        <v>5.4644515549158543E-2</v>
      </c>
      <c r="F17" s="5">
        <v>-5724.2260841423413</v>
      </c>
      <c r="G17" s="5">
        <v>66.085947538966138</v>
      </c>
      <c r="H17" s="5">
        <v>-5724.2260841423413</v>
      </c>
      <c r="I17" s="5">
        <v>66.085947538966138</v>
      </c>
    </row>
    <row r="18" spans="1:9" x14ac:dyDescent="0.15">
      <c r="A18" s="5" t="s">
        <v>10</v>
      </c>
      <c r="B18" s="5">
        <v>16835.314139785558</v>
      </c>
      <c r="C18" s="5">
        <v>5054.4933530205699</v>
      </c>
      <c r="D18" s="5">
        <v>3.3307619505968407</v>
      </c>
      <c r="E18" s="5">
        <v>5.9896458826184454E-3</v>
      </c>
      <c r="F18" s="5">
        <v>5822.5191747566132</v>
      </c>
      <c r="G18" s="5">
        <v>27848.109104814503</v>
      </c>
      <c r="H18" s="5">
        <v>5822.5191747566132</v>
      </c>
      <c r="I18" s="5">
        <v>27848.109104814503</v>
      </c>
    </row>
    <row r="19" spans="1:9" ht="14" thickBot="1" x14ac:dyDescent="0.2">
      <c r="A19" s="6" t="s">
        <v>17</v>
      </c>
      <c r="B19" s="6">
        <v>1403.0787190127623</v>
      </c>
      <c r="C19" s="6">
        <v>403.97154801749923</v>
      </c>
      <c r="D19" s="6">
        <v>3.4732117296339489</v>
      </c>
      <c r="E19" s="6">
        <v>4.6036172780529157E-3</v>
      </c>
      <c r="F19" s="6">
        <v>522.90032737170418</v>
      </c>
      <c r="G19" s="6">
        <v>2283.2571106538207</v>
      </c>
      <c r="H19" s="6">
        <v>522.90032737170418</v>
      </c>
      <c r="I19" s="6">
        <v>2283.2571106538207</v>
      </c>
    </row>
    <row r="23" spans="1:9" x14ac:dyDescent="0.15">
      <c r="A23" t="s">
        <v>42</v>
      </c>
    </row>
    <row r="24" spans="1:9" ht="14" thickBot="1" x14ac:dyDescent="0.2"/>
    <row r="25" spans="1:9" x14ac:dyDescent="0.15">
      <c r="A25" s="7" t="s">
        <v>43</v>
      </c>
      <c r="B25" s="7" t="s">
        <v>44</v>
      </c>
      <c r="C25" s="7" t="s">
        <v>45</v>
      </c>
    </row>
    <row r="26" spans="1:9" x14ac:dyDescent="0.15">
      <c r="A26" s="5">
        <v>1</v>
      </c>
      <c r="B26" s="5">
        <v>2995.3138097772571</v>
      </c>
      <c r="C26" s="5">
        <v>171.68619022274288</v>
      </c>
    </row>
    <row r="27" spans="1:9" x14ac:dyDescent="0.15">
      <c r="A27" s="5">
        <v>2</v>
      </c>
      <c r="B27" s="5">
        <v>3524.7292601579893</v>
      </c>
      <c r="C27" s="5">
        <v>-40.729260157989302</v>
      </c>
    </row>
    <row r="28" spans="1:9" x14ac:dyDescent="0.15">
      <c r="A28" s="5">
        <v>3</v>
      </c>
      <c r="B28" s="5">
        <v>3329.2239505638881</v>
      </c>
      <c r="C28" s="5">
        <v>15.776049436111862</v>
      </c>
    </row>
    <row r="29" spans="1:9" x14ac:dyDescent="0.15">
      <c r="A29" s="5">
        <v>4</v>
      </c>
      <c r="B29" s="5">
        <v>2924.9668913927453</v>
      </c>
      <c r="C29" s="5">
        <v>-12.96689139274531</v>
      </c>
    </row>
    <row r="30" spans="1:9" x14ac:dyDescent="0.15">
      <c r="A30" s="5">
        <v>5</v>
      </c>
      <c r="B30" s="5">
        <v>2812.8398557752016</v>
      </c>
      <c r="C30" s="5">
        <v>-240.83985577520161</v>
      </c>
    </row>
    <row r="31" spans="1:9" x14ac:dyDescent="0.15">
      <c r="A31" s="5">
        <v>6</v>
      </c>
      <c r="B31" s="5">
        <v>2875.5118565427338</v>
      </c>
      <c r="C31" s="5">
        <v>160.48814345726623</v>
      </c>
    </row>
    <row r="32" spans="1:9" x14ac:dyDescent="0.15">
      <c r="A32" s="5">
        <v>7</v>
      </c>
      <c r="B32" s="5">
        <v>2148.7269144794222</v>
      </c>
      <c r="C32" s="5">
        <v>384.27308552057775</v>
      </c>
    </row>
    <row r="33" spans="1:3" x14ac:dyDescent="0.15">
      <c r="A33" s="5">
        <v>8</v>
      </c>
      <c r="B33" s="5">
        <v>2088.9095979709396</v>
      </c>
      <c r="C33" s="5">
        <v>268.09040202906044</v>
      </c>
    </row>
    <row r="34" spans="1:3" x14ac:dyDescent="0.15">
      <c r="A34" s="5">
        <v>9</v>
      </c>
      <c r="B34" s="5">
        <v>955.04743818091993</v>
      </c>
      <c r="C34" s="5">
        <v>-1287.0474381809199</v>
      </c>
    </row>
    <row r="35" spans="1:3" x14ac:dyDescent="0.15">
      <c r="A35" s="5">
        <v>10</v>
      </c>
      <c r="B35" s="5">
        <v>1998.3434999644146</v>
      </c>
      <c r="C35" s="5">
        <v>527.6565000355854</v>
      </c>
    </row>
    <row r="36" spans="1:3" x14ac:dyDescent="0.15">
      <c r="A36" s="5">
        <v>11</v>
      </c>
      <c r="B36" s="5">
        <v>2027.7761880383996</v>
      </c>
      <c r="C36" s="5">
        <v>596.2238119616004</v>
      </c>
    </row>
    <row r="37" spans="1:3" x14ac:dyDescent="0.15">
      <c r="A37" s="5">
        <v>12</v>
      </c>
      <c r="B37" s="5">
        <v>2238.0213534381942</v>
      </c>
      <c r="C37" s="5">
        <v>155.97864656180582</v>
      </c>
    </row>
    <row r="38" spans="1:3" x14ac:dyDescent="0.15">
      <c r="A38" s="5">
        <v>13</v>
      </c>
      <c r="B38" s="5">
        <v>2180.1738257857855</v>
      </c>
      <c r="C38" s="5">
        <v>278.82617421421446</v>
      </c>
    </row>
    <row r="39" spans="1:3" x14ac:dyDescent="0.15">
      <c r="A39" s="5">
        <v>14</v>
      </c>
      <c r="B39" s="5">
        <v>1746.8422717722633</v>
      </c>
      <c r="C39" s="5">
        <v>325.1577282277367</v>
      </c>
    </row>
    <row r="40" spans="1:3" ht="14" thickBot="1" x14ac:dyDescent="0.2">
      <c r="A40" s="6">
        <v>15</v>
      </c>
      <c r="B40" s="6">
        <v>3158.5732861598503</v>
      </c>
      <c r="C40" s="6">
        <v>-1302.5732861598503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K40" sqref="K40"/>
    </sheetView>
  </sheetViews>
  <sheetFormatPr baseColWidth="10" defaultRowHeight="13" x14ac:dyDescent="0.15"/>
  <sheetData>
    <row r="1" spans="1:9" x14ac:dyDescent="0.15">
      <c r="A1" t="s">
        <v>18</v>
      </c>
    </row>
    <row r="2" spans="1:9" ht="14" thickBot="1" x14ac:dyDescent="0.2"/>
    <row r="3" spans="1:9" x14ac:dyDescent="0.15">
      <c r="A3" s="8" t="s">
        <v>19</v>
      </c>
      <c r="B3" s="8"/>
    </row>
    <row r="4" spans="1:9" x14ac:dyDescent="0.15">
      <c r="A4" s="5" t="s">
        <v>20</v>
      </c>
      <c r="B4" s="5">
        <v>0.55100408791416045</v>
      </c>
    </row>
    <row r="5" spans="1:9" x14ac:dyDescent="0.15">
      <c r="A5" s="5" t="s">
        <v>21</v>
      </c>
      <c r="B5" s="5">
        <v>0.30360550489811589</v>
      </c>
    </row>
    <row r="6" spans="1:9" x14ac:dyDescent="0.15">
      <c r="A6" s="5" t="s">
        <v>22</v>
      </c>
      <c r="B6" s="5">
        <v>0.11367973350669294</v>
      </c>
    </row>
    <row r="7" spans="1:9" x14ac:dyDescent="0.15">
      <c r="A7" s="5" t="s">
        <v>23</v>
      </c>
      <c r="B7" s="5">
        <v>843.62125062310463</v>
      </c>
    </row>
    <row r="8" spans="1:9" ht="14" thickBot="1" x14ac:dyDescent="0.2">
      <c r="A8" s="6" t="s">
        <v>24</v>
      </c>
      <c r="B8" s="6">
        <v>15</v>
      </c>
    </row>
    <row r="10" spans="1:9" ht="14" thickBot="1" x14ac:dyDescent="0.2">
      <c r="A10" t="s">
        <v>25</v>
      </c>
    </row>
    <row r="11" spans="1:9" x14ac:dyDescent="0.15">
      <c r="A11" s="7"/>
      <c r="B11" s="7" t="s">
        <v>30</v>
      </c>
      <c r="C11" s="7" t="s">
        <v>31</v>
      </c>
      <c r="D11" s="7" t="s">
        <v>32</v>
      </c>
      <c r="E11" s="7" t="s">
        <v>33</v>
      </c>
      <c r="F11" s="7" t="s">
        <v>34</v>
      </c>
    </row>
    <row r="12" spans="1:9" x14ac:dyDescent="0.15">
      <c r="A12" s="5" t="s">
        <v>26</v>
      </c>
      <c r="B12" s="5">
        <v>3</v>
      </c>
      <c r="C12" s="5">
        <v>3413045.0404681982</v>
      </c>
      <c r="D12" s="5">
        <v>1137681.6801560661</v>
      </c>
      <c r="E12" s="5">
        <v>1.5985482258350683</v>
      </c>
      <c r="F12" s="5">
        <v>0.24579978631684674</v>
      </c>
    </row>
    <row r="13" spans="1:9" x14ac:dyDescent="0.15">
      <c r="A13" s="5" t="s">
        <v>27</v>
      </c>
      <c r="B13" s="5">
        <v>11</v>
      </c>
      <c r="C13" s="5">
        <v>7828664.9595318018</v>
      </c>
      <c r="D13" s="5">
        <v>711696.81450289104</v>
      </c>
      <c r="E13" s="5"/>
      <c r="F13" s="5"/>
    </row>
    <row r="14" spans="1:9" ht="14" thickBot="1" x14ac:dyDescent="0.2">
      <c r="A14" s="6" t="s">
        <v>28</v>
      </c>
      <c r="B14" s="6">
        <v>14</v>
      </c>
      <c r="C14" s="6">
        <v>11241710</v>
      </c>
      <c r="D14" s="6"/>
      <c r="E14" s="6"/>
      <c r="F14" s="6"/>
    </row>
    <row r="15" spans="1:9" ht="14" thickBot="1" x14ac:dyDescent="0.2"/>
    <row r="16" spans="1:9" x14ac:dyDescent="0.15">
      <c r="A16" s="7"/>
      <c r="B16" s="7" t="s">
        <v>35</v>
      </c>
      <c r="C16" s="7" t="s">
        <v>23</v>
      </c>
      <c r="D16" s="7" t="s">
        <v>36</v>
      </c>
      <c r="E16" s="7" t="s">
        <v>37</v>
      </c>
      <c r="F16" s="7" t="s">
        <v>38</v>
      </c>
      <c r="G16" s="7" t="s">
        <v>39</v>
      </c>
      <c r="H16" s="7" t="s">
        <v>40</v>
      </c>
      <c r="I16" s="7" t="s">
        <v>41</v>
      </c>
    </row>
    <row r="17" spans="1:9" x14ac:dyDescent="0.15">
      <c r="A17" s="5" t="s">
        <v>29</v>
      </c>
      <c r="B17" s="5">
        <v>-1553.7200785065581</v>
      </c>
      <c r="C17" s="5">
        <v>5084.6697718040141</v>
      </c>
      <c r="D17" s="5">
        <v>-0.30556951547225186</v>
      </c>
      <c r="E17" s="5">
        <v>0.76563729015572668</v>
      </c>
      <c r="F17" s="5">
        <v>-12745.00279021373</v>
      </c>
      <c r="G17" s="5">
        <v>9637.5626332006141</v>
      </c>
      <c r="H17" s="5">
        <v>-12745.00279021373</v>
      </c>
      <c r="I17" s="5">
        <v>9637.5626332006141</v>
      </c>
    </row>
    <row r="18" spans="1:9" x14ac:dyDescent="0.15">
      <c r="A18" s="5" t="s">
        <v>1</v>
      </c>
      <c r="B18" s="5">
        <v>0.59139183556554309</v>
      </c>
      <c r="C18" s="5">
        <v>5.1483681325699084</v>
      </c>
      <c r="D18" s="5">
        <v>0.114869764620025</v>
      </c>
      <c r="E18" s="5">
        <v>0.91061834669235175</v>
      </c>
      <c r="F18" s="5">
        <v>-10.740090022909525</v>
      </c>
      <c r="G18" s="5">
        <v>11.922873694040613</v>
      </c>
      <c r="H18" s="5">
        <v>-10.740090022909525</v>
      </c>
      <c r="I18" s="5">
        <v>11.922873694040613</v>
      </c>
    </row>
    <row r="19" spans="1:9" x14ac:dyDescent="0.15">
      <c r="A19" s="5" t="s">
        <v>3</v>
      </c>
      <c r="B19" s="5">
        <v>0.20216310918256941</v>
      </c>
      <c r="C19" s="5">
        <v>0.10051219757633453</v>
      </c>
      <c r="D19" s="5">
        <v>2.0113291128575268</v>
      </c>
      <c r="E19" s="5">
        <v>6.9442027462395028E-2</v>
      </c>
      <c r="F19" s="5">
        <v>-1.9062746091141641E-2</v>
      </c>
      <c r="G19" s="5">
        <v>0.42338896445628049</v>
      </c>
      <c r="H19" s="5">
        <v>-1.9062746091141641E-2</v>
      </c>
      <c r="I19" s="5">
        <v>0.42338896445628049</v>
      </c>
    </row>
    <row r="20" spans="1:9" ht="14" thickBot="1" x14ac:dyDescent="0.2">
      <c r="A20" s="6" t="s">
        <v>12</v>
      </c>
      <c r="B20" s="6">
        <v>71.109344749460163</v>
      </c>
      <c r="C20" s="6">
        <v>157.60958917307238</v>
      </c>
      <c r="D20" s="6">
        <v>0.45117397439171297</v>
      </c>
      <c r="E20" s="6">
        <v>0.66062893325029481</v>
      </c>
      <c r="F20" s="6">
        <v>-275.78702210861189</v>
      </c>
      <c r="G20" s="6">
        <v>418.00571160753219</v>
      </c>
      <c r="H20" s="6">
        <v>-275.78702210861189</v>
      </c>
      <c r="I20" s="6">
        <v>418.00571160753219</v>
      </c>
    </row>
    <row r="24" spans="1:9" x14ac:dyDescent="0.15">
      <c r="A24" t="s">
        <v>42</v>
      </c>
    </row>
    <row r="25" spans="1:9" ht="14" thickBot="1" x14ac:dyDescent="0.2"/>
    <row r="26" spans="1:9" x14ac:dyDescent="0.15">
      <c r="A26" s="7" t="s">
        <v>43</v>
      </c>
      <c r="B26" s="7" t="s">
        <v>44</v>
      </c>
      <c r="C26" s="7" t="s">
        <v>45</v>
      </c>
    </row>
    <row r="27" spans="1:9" x14ac:dyDescent="0.15">
      <c r="A27" s="5">
        <v>1</v>
      </c>
      <c r="B27" s="5">
        <v>3182.6380316760619</v>
      </c>
      <c r="C27" s="5">
        <v>-15.638031676061928</v>
      </c>
    </row>
    <row r="28" spans="1:9" x14ac:dyDescent="0.15">
      <c r="A28" s="5">
        <v>2</v>
      </c>
      <c r="B28" s="5">
        <v>3394.0853144054709</v>
      </c>
      <c r="C28" s="5">
        <v>89.914685594529146</v>
      </c>
    </row>
    <row r="29" spans="1:9" x14ac:dyDescent="0.15">
      <c r="A29" s="5">
        <v>3</v>
      </c>
      <c r="B29" s="5">
        <v>3180.8061085619106</v>
      </c>
      <c r="C29" s="5">
        <v>164.19389143808939</v>
      </c>
    </row>
    <row r="30" spans="1:9" x14ac:dyDescent="0.15">
      <c r="A30" s="5">
        <v>4</v>
      </c>
      <c r="B30" s="5">
        <v>2891.5417229766658</v>
      </c>
      <c r="C30" s="5">
        <v>20.458277023334176</v>
      </c>
    </row>
    <row r="31" spans="1:9" x14ac:dyDescent="0.15">
      <c r="A31" s="5">
        <v>5</v>
      </c>
      <c r="B31" s="5">
        <v>2683.4263308986224</v>
      </c>
      <c r="C31" s="5">
        <v>-111.42633089862238</v>
      </c>
    </row>
    <row r="32" spans="1:9" x14ac:dyDescent="0.15">
      <c r="A32" s="5">
        <v>6</v>
      </c>
      <c r="B32" s="5">
        <v>2564.6235766185928</v>
      </c>
      <c r="C32" s="5">
        <v>471.37642338140722</v>
      </c>
    </row>
    <row r="33" spans="1:3" x14ac:dyDescent="0.15">
      <c r="A33" s="5">
        <v>7</v>
      </c>
      <c r="B33" s="5">
        <v>2426.7303641788722</v>
      </c>
      <c r="C33" s="5">
        <v>106.26963582112785</v>
      </c>
    </row>
    <row r="34" spans="1:3" x14ac:dyDescent="0.15">
      <c r="A34" s="5">
        <v>8</v>
      </c>
      <c r="B34" s="5">
        <v>2296.4079323902197</v>
      </c>
      <c r="C34" s="5">
        <v>60.592067609780315</v>
      </c>
    </row>
    <row r="35" spans="1:3" x14ac:dyDescent="0.15">
      <c r="A35" s="5">
        <v>9</v>
      </c>
      <c r="B35" s="5">
        <v>2212.2099708842284</v>
      </c>
      <c r="C35" s="5">
        <v>-2544.2099708842284</v>
      </c>
    </row>
    <row r="36" spans="1:3" x14ac:dyDescent="0.15">
      <c r="A36" s="5">
        <v>10</v>
      </c>
      <c r="B36" s="5">
        <v>2094.0942937770997</v>
      </c>
      <c r="C36" s="5">
        <v>431.90570622290033</v>
      </c>
    </row>
    <row r="37" spans="1:3" x14ac:dyDescent="0.15">
      <c r="A37" s="5">
        <v>11</v>
      </c>
      <c r="B37" s="5">
        <v>1999.0314917680826</v>
      </c>
      <c r="C37" s="5">
        <v>624.96850823191744</v>
      </c>
    </row>
    <row r="38" spans="1:3" x14ac:dyDescent="0.15">
      <c r="A38" s="5">
        <v>12</v>
      </c>
      <c r="B38" s="5">
        <v>1873.4251531112513</v>
      </c>
      <c r="C38" s="5">
        <v>520.57484688874865</v>
      </c>
    </row>
    <row r="39" spans="1:3" x14ac:dyDescent="0.15">
      <c r="A39" s="5">
        <v>13</v>
      </c>
      <c r="B39" s="5">
        <v>2025.5808593614004</v>
      </c>
      <c r="C39" s="5">
        <v>433.41914063859963</v>
      </c>
    </row>
    <row r="40" spans="1:3" x14ac:dyDescent="0.15">
      <c r="A40" s="5">
        <v>14</v>
      </c>
      <c r="B40" s="5">
        <v>2162.5208017785221</v>
      </c>
      <c r="C40" s="5">
        <v>-90.520801778522127</v>
      </c>
    </row>
    <row r="41" spans="1:3" ht="14" thickBot="1" x14ac:dyDescent="0.2">
      <c r="A41" s="6">
        <v>15</v>
      </c>
      <c r="B41" s="6">
        <v>2017.8780476130146</v>
      </c>
      <c r="C41" s="6">
        <v>-161.87804761301459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mini_project_2_data</vt:lpstr>
      <vt:lpstr>endogenous_var_regression</vt:lpstr>
      <vt:lpstr>multicollinearity</vt:lpstr>
      <vt:lpstr>endogenous_var_regression_rerun</vt:lpstr>
      <vt:lpstr>exogenous_var_regression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2021-03-02T20:29:13Z</dcterms:created>
  <dcterms:modified xsi:type="dcterms:W3CDTF">2021-03-04T14:10:42Z</dcterms:modified>
</cp:coreProperties>
</file>