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te/NetBeansProjects/Benchmaster/Benchmaster/"/>
    </mc:Choice>
  </mc:AlternateContent>
  <xr:revisionPtr revIDLastSave="0" documentId="13_ncr:1_{1D69B5C9-ECB8-884F-A690-06BC146AC056}" xr6:coauthVersionLast="28" xr6:coauthVersionMax="28" xr10:uidLastSave="{00000000-0000-0000-0000-000000000000}"/>
  <bookViews>
    <workbookView xWindow="0" yWindow="460" windowWidth="25600" windowHeight="14580" activeTab="1" xr2:uid="{746BCD86-2D5F-AF4F-81CA-B76E6819ED9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3" i="2"/>
  <c r="H21" i="2"/>
  <c r="H20" i="2"/>
  <c r="H18" i="2"/>
  <c r="H17" i="2"/>
  <c r="H15" i="2"/>
  <c r="H14" i="2"/>
  <c r="H12" i="2"/>
  <c r="H11" i="2"/>
  <c r="H9" i="2"/>
  <c r="H8" i="2"/>
  <c r="H6" i="2"/>
  <c r="H5" i="2"/>
  <c r="H3" i="2"/>
  <c r="H2" i="2"/>
  <c r="AB25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25" i="2"/>
  <c r="AA24" i="2"/>
  <c r="AB24" i="2" s="1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Q25" i="2" l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G25" i="2" l="1"/>
  <c r="R25" i="2" s="1"/>
  <c r="G24" i="2"/>
  <c r="R24" i="2" s="1"/>
  <c r="G23" i="2"/>
  <c r="R23" i="2" s="1"/>
  <c r="G22" i="2"/>
  <c r="R22" i="2" s="1"/>
  <c r="G21" i="2"/>
  <c r="R21" i="2" s="1"/>
  <c r="G20" i="2"/>
  <c r="R20" i="2" s="1"/>
  <c r="G19" i="2"/>
  <c r="R19" i="2" s="1"/>
  <c r="G18" i="2"/>
  <c r="R18" i="2" s="1"/>
  <c r="G17" i="2"/>
  <c r="R17" i="2" s="1"/>
  <c r="G16" i="2"/>
  <c r="R16" i="2" s="1"/>
  <c r="G15" i="2"/>
  <c r="R15" i="2" s="1"/>
  <c r="G14" i="2"/>
  <c r="R14" i="2" s="1"/>
  <c r="G13" i="2"/>
  <c r="R13" i="2" s="1"/>
  <c r="G12" i="2"/>
  <c r="R12" i="2" s="1"/>
  <c r="G11" i="2"/>
  <c r="R11" i="2" s="1"/>
  <c r="G10" i="2"/>
  <c r="R10" i="2" s="1"/>
  <c r="G9" i="2"/>
  <c r="R9" i="2" s="1"/>
  <c r="G8" i="2"/>
  <c r="R8" i="2" s="1"/>
  <c r="G7" i="2"/>
  <c r="R7" i="2" s="1"/>
  <c r="G6" i="2"/>
  <c r="R6" i="2" s="1"/>
  <c r="G5" i="2"/>
  <c r="R5" i="2" s="1"/>
  <c r="G4" i="2"/>
  <c r="R4" i="2" s="1"/>
  <c r="G3" i="2"/>
  <c r="R3" i="2" s="1"/>
  <c r="G2" i="2"/>
  <c r="R2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<sst xmlns="http://schemas.openxmlformats.org/spreadsheetml/2006/main" count="128" uniqueCount="37">
  <si>
    <t>cephfs</t>
  </si>
  <si>
    <t>aggregate</t>
  </si>
  <si>
    <t>node1</t>
  </si>
  <si>
    <t>node2</t>
  </si>
  <si>
    <t>rand 4k Write BW (MiB/s)</t>
  </si>
  <si>
    <t>rand 4k Write IOPS</t>
  </si>
  <si>
    <t>rand 4k Write Latency (ms)</t>
  </si>
  <si>
    <t>rand 4k Read BW (MiB/s)</t>
  </si>
  <si>
    <t>rand 4k Read IOPS</t>
  </si>
  <si>
    <t>rand 4k Read Latency (ms)</t>
  </si>
  <si>
    <t>seq 1024k Write BW (MiB/s)</t>
  </si>
  <si>
    <t>seq 1024k Write IOPS</t>
  </si>
  <si>
    <t>seq 1024k Write Latency (ms)</t>
  </si>
  <si>
    <t>seq 1024k Read BW (MiB/s)</t>
  </si>
  <si>
    <t>seq 1024k Read IOPS</t>
  </si>
  <si>
    <t>seq 1024k Read Latency (ms)</t>
  </si>
  <si>
    <t>seq 128k Write BW (MiB/s)</t>
  </si>
  <si>
    <t>seq 128k Write IOPS</t>
  </si>
  <si>
    <t>seq 128k Write Latency (ms)</t>
  </si>
  <si>
    <t>seq 128k Read BW (MiB/s)</t>
  </si>
  <si>
    <t>seq 128k Read IOPS</t>
  </si>
  <si>
    <t>seq 128k Read Latency (ms)</t>
  </si>
  <si>
    <t>seq 8k Write BW (MiB/s)</t>
  </si>
  <si>
    <t>seq 8k Write IOPS</t>
  </si>
  <si>
    <t>seq 8k Write Latency (ms)</t>
  </si>
  <si>
    <t>seq 8k Read BW (MiB/s)</t>
  </si>
  <si>
    <t>seq 8k Read IOPS</t>
  </si>
  <si>
    <t>seq 8k Read Latency (ms)</t>
  </si>
  <si>
    <t>node4</t>
  </si>
  <si>
    <t>node5</t>
  </si>
  <si>
    <t>node6</t>
  </si>
  <si>
    <t>With spectre/meltdown and minor tuning</t>
  </si>
  <si>
    <t>WARM cephfs pti=off spectre_v2=off w/darren tuning</t>
  </si>
  <si>
    <t>COLD cephfs pti=off spectre_v2=off w/darren tuning</t>
  </si>
  <si>
    <t>percentage change over default</t>
  </si>
  <si>
    <t>CephFS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</si>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</sst>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63500</xdr:rowOff>
    </xdr:from>
    <xdr:to>
      <xdr:col>8</xdr:col>
      <xdr:colOff>652663</xdr:colOff>
      <xdr:row>45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36C74-8DBD-1548-8C7E-0A2E54E25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99200"/>
          <a:ext cx="8983863" cy="3924300"/>
        </a:xfrm>
        <a:prstGeom prst="rect">
          <a:avLst/>
        </a:prstGeom>
      </xdr:spPr>
    </xdr:pic>
    <xdr:clientData/>
  </xdr:twoCellAnchor>
  <xdr:twoCellAnchor editAs="oneCell">
    <xdr:from>
      <xdr:col>9</xdr:col>
      <xdr:colOff>279400</xdr:colOff>
      <xdr:row>26</xdr:row>
      <xdr:rowOff>51240</xdr:rowOff>
    </xdr:from>
    <xdr:to>
      <xdr:col>19</xdr:col>
      <xdr:colOff>647700</xdr:colOff>
      <xdr:row>46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5D8873-4BE7-E64B-8FDC-D301C3B9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6100" y="6286940"/>
          <a:ext cx="10134600" cy="4177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B4DD-4FBE-6E4E-816B-4CE39803F8CE}">
  <dimension ref="A1:N26"/>
  <sheetViews>
    <sheetView workbookViewId="0">
      <selection activeCell="A2" sqref="A2:G26"/>
    </sheetView>
  </sheetViews>
  <sheetFormatPr baseColWidth="10" defaultRowHeight="16" x14ac:dyDescent="0.2"/>
  <cols>
    <col min="1" max="1" width="34.5" bestFit="1" customWidth="1"/>
    <col min="2" max="2" width="8.1640625" bestFit="1" customWidth="1"/>
    <col min="7" max="7" width="13" customWidth="1"/>
    <col min="14" max="14" width="9.5" bestFit="1" customWidth="1"/>
  </cols>
  <sheetData>
    <row r="1" spans="1:14" x14ac:dyDescent="0.2">
      <c r="A1" t="s">
        <v>31</v>
      </c>
      <c r="B1" s="2" t="s">
        <v>0</v>
      </c>
      <c r="I1" s="2"/>
      <c r="J1" s="2"/>
    </row>
    <row r="2" spans="1:14" ht="19" x14ac:dyDescent="0.25">
      <c r="B2" s="2" t="s">
        <v>2</v>
      </c>
      <c r="C2" s="2" t="s">
        <v>3</v>
      </c>
      <c r="D2" s="2" t="s">
        <v>28</v>
      </c>
      <c r="E2" s="2" t="s">
        <v>29</v>
      </c>
      <c r="F2" s="2" t="s">
        <v>30</v>
      </c>
      <c r="G2" s="3" t="s">
        <v>1</v>
      </c>
      <c r="I2" s="2"/>
      <c r="J2" s="2"/>
      <c r="N2" s="2"/>
    </row>
    <row r="3" spans="1:14" ht="19" x14ac:dyDescent="0.25">
      <c r="A3" s="1" t="s">
        <v>4</v>
      </c>
      <c r="B3" s="1">
        <v>4.12</v>
      </c>
      <c r="C3">
        <v>4.16</v>
      </c>
      <c r="D3">
        <v>4.13</v>
      </c>
      <c r="E3">
        <v>4.28</v>
      </c>
      <c r="F3">
        <v>4.1500000000000004</v>
      </c>
      <c r="G3" s="3">
        <f>+SUM(B3:F3)</f>
        <v>20.840000000000003</v>
      </c>
    </row>
    <row r="4" spans="1:14" ht="19" x14ac:dyDescent="0.25">
      <c r="A4" s="1" t="s">
        <v>5</v>
      </c>
      <c r="B4" s="1">
        <v>1031</v>
      </c>
      <c r="C4">
        <v>1041</v>
      </c>
      <c r="D4">
        <v>1034</v>
      </c>
      <c r="E4">
        <v>1071</v>
      </c>
      <c r="F4">
        <v>1039</v>
      </c>
      <c r="G4" s="3">
        <f>+SUM(B4:F4)</f>
        <v>5216</v>
      </c>
    </row>
    <row r="5" spans="1:14" ht="19" x14ac:dyDescent="0.25">
      <c r="A5" s="1" t="s">
        <v>6</v>
      </c>
      <c r="B5" s="1">
        <v>155.19999999999999</v>
      </c>
      <c r="C5">
        <v>153.72999999999999</v>
      </c>
      <c r="D5">
        <v>154.69999999999999</v>
      </c>
      <c r="E5">
        <v>149.41999999999999</v>
      </c>
      <c r="F5">
        <v>154.04</v>
      </c>
      <c r="G5" s="3">
        <f>+AVERAGE(B5:F5)</f>
        <v>153.41799999999998</v>
      </c>
    </row>
    <row r="6" spans="1:14" ht="19" x14ac:dyDescent="0.25">
      <c r="A6" s="1" t="s">
        <v>7</v>
      </c>
      <c r="B6" s="1">
        <v>3.37</v>
      </c>
      <c r="C6">
        <v>4.04</v>
      </c>
      <c r="D6">
        <v>3.83</v>
      </c>
      <c r="E6">
        <v>3.9</v>
      </c>
      <c r="F6">
        <v>4.17</v>
      </c>
      <c r="G6" s="3">
        <f>+SUM(B6:F6)</f>
        <v>19.310000000000002</v>
      </c>
    </row>
    <row r="7" spans="1:14" ht="19" x14ac:dyDescent="0.25">
      <c r="A7" s="1" t="s">
        <v>8</v>
      </c>
      <c r="B7" s="1">
        <v>842</v>
      </c>
      <c r="C7">
        <v>1012</v>
      </c>
      <c r="D7">
        <v>957</v>
      </c>
      <c r="E7">
        <v>975</v>
      </c>
      <c r="F7">
        <v>1043</v>
      </c>
      <c r="G7" s="3">
        <f>+SUM(B7:F7)</f>
        <v>4829</v>
      </c>
    </row>
    <row r="8" spans="1:14" ht="19" x14ac:dyDescent="0.25">
      <c r="A8" s="1" t="s">
        <v>9</v>
      </c>
      <c r="B8" s="1">
        <v>190.62</v>
      </c>
      <c r="C8">
        <v>158.25</v>
      </c>
      <c r="D8">
        <v>167.56</v>
      </c>
      <c r="E8">
        <v>164.4</v>
      </c>
      <c r="F8">
        <v>153.75</v>
      </c>
      <c r="G8" s="3">
        <f>+AVERAGE(B8:F8)</f>
        <v>166.916</v>
      </c>
    </row>
    <row r="9" spans="1:14" ht="19" x14ac:dyDescent="0.25">
      <c r="A9" s="1" t="s">
        <v>10</v>
      </c>
      <c r="B9" s="1">
        <v>501</v>
      </c>
      <c r="C9">
        <v>499</v>
      </c>
      <c r="D9">
        <v>498</v>
      </c>
      <c r="E9">
        <v>507</v>
      </c>
      <c r="F9">
        <v>502</v>
      </c>
      <c r="G9" s="3">
        <f>+SUM(B9:F9)</f>
        <v>2507</v>
      </c>
    </row>
    <row r="10" spans="1:14" ht="19" x14ac:dyDescent="0.25">
      <c r="A10" s="1" t="s">
        <v>11</v>
      </c>
      <c r="B10" s="1">
        <v>500</v>
      </c>
      <c r="C10">
        <v>498</v>
      </c>
      <c r="D10">
        <v>497</v>
      </c>
      <c r="E10">
        <v>506</v>
      </c>
      <c r="F10">
        <v>501</v>
      </c>
      <c r="G10" s="3">
        <f>+SUM(B10:F10)</f>
        <v>2502</v>
      </c>
    </row>
    <row r="11" spans="1:14" ht="19" x14ac:dyDescent="0.25">
      <c r="A11" s="1" t="s">
        <v>12</v>
      </c>
      <c r="B11" s="1">
        <v>319.76</v>
      </c>
      <c r="C11">
        <v>320.93</v>
      </c>
      <c r="D11">
        <v>320.82</v>
      </c>
      <c r="E11">
        <v>315.33999999999997</v>
      </c>
      <c r="F11">
        <v>318.54000000000002</v>
      </c>
      <c r="G11" s="3">
        <f>+AVERAGE(B11:F11)</f>
        <v>319.07799999999997</v>
      </c>
    </row>
    <row r="12" spans="1:14" ht="19" x14ac:dyDescent="0.25">
      <c r="A12" s="1" t="s">
        <v>13</v>
      </c>
      <c r="B12" s="1">
        <v>644</v>
      </c>
      <c r="C12">
        <v>698</v>
      </c>
      <c r="D12">
        <v>696</v>
      </c>
      <c r="E12">
        <v>653</v>
      </c>
      <c r="F12">
        <v>664</v>
      </c>
      <c r="G12" s="3">
        <f>+SUM(B12:F12)</f>
        <v>3355</v>
      </c>
    </row>
    <row r="13" spans="1:14" ht="19" x14ac:dyDescent="0.25">
      <c r="A13" s="1" t="s">
        <v>14</v>
      </c>
      <c r="B13" s="1">
        <v>644</v>
      </c>
      <c r="C13">
        <v>698</v>
      </c>
      <c r="D13">
        <v>695</v>
      </c>
      <c r="E13">
        <v>652</v>
      </c>
      <c r="F13">
        <v>663</v>
      </c>
      <c r="G13" s="3">
        <f>+SUM(B13:F13)</f>
        <v>3352</v>
      </c>
    </row>
    <row r="14" spans="1:14" ht="19" x14ac:dyDescent="0.25">
      <c r="A14" s="1" t="s">
        <v>15</v>
      </c>
      <c r="B14" s="1">
        <v>248.26</v>
      </c>
      <c r="C14">
        <v>228.92</v>
      </c>
      <c r="D14">
        <v>229.8</v>
      </c>
      <c r="E14">
        <v>244.96</v>
      </c>
      <c r="F14">
        <v>240.73</v>
      </c>
      <c r="G14" s="3">
        <f>+AVERAGE(B14:F14)</f>
        <v>238.53400000000002</v>
      </c>
    </row>
    <row r="15" spans="1:14" ht="19" x14ac:dyDescent="0.25">
      <c r="A15" s="1" t="s">
        <v>16</v>
      </c>
      <c r="B15" s="1">
        <v>493</v>
      </c>
      <c r="C15">
        <v>505</v>
      </c>
      <c r="D15">
        <v>494</v>
      </c>
      <c r="E15">
        <v>509</v>
      </c>
      <c r="F15">
        <v>497</v>
      </c>
      <c r="G15" s="3">
        <f>+SUM(B15:F15)</f>
        <v>2498</v>
      </c>
    </row>
    <row r="16" spans="1:14" ht="19" x14ac:dyDescent="0.25">
      <c r="A16" s="1" t="s">
        <v>17</v>
      </c>
      <c r="B16" s="1">
        <v>3942</v>
      </c>
      <c r="C16">
        <v>4041</v>
      </c>
      <c r="D16">
        <v>3953</v>
      </c>
      <c r="E16">
        <v>4068</v>
      </c>
      <c r="F16">
        <v>3975</v>
      </c>
      <c r="G16" s="3">
        <f>+SUM(B16:F16)</f>
        <v>19979</v>
      </c>
    </row>
    <row r="17" spans="1:7" ht="19" x14ac:dyDescent="0.25">
      <c r="A17" s="1" t="s">
        <v>18</v>
      </c>
      <c r="B17" s="1">
        <v>40.520000000000003</v>
      </c>
      <c r="C17">
        <v>39.520000000000003</v>
      </c>
      <c r="D17">
        <v>40.409999999999997</v>
      </c>
      <c r="E17">
        <v>39.270000000000003</v>
      </c>
      <c r="F17">
        <v>40.19</v>
      </c>
      <c r="G17" s="3">
        <f>+AVERAGE(B17:F17)</f>
        <v>39.981999999999999</v>
      </c>
    </row>
    <row r="18" spans="1:7" ht="19" x14ac:dyDescent="0.25">
      <c r="A18" s="1" t="s">
        <v>19</v>
      </c>
      <c r="B18" s="1">
        <v>733</v>
      </c>
      <c r="C18">
        <v>877</v>
      </c>
      <c r="D18">
        <v>890</v>
      </c>
      <c r="E18">
        <v>742</v>
      </c>
      <c r="F18">
        <v>884</v>
      </c>
      <c r="G18" s="3">
        <f>+SUM(B18:F18)</f>
        <v>4126</v>
      </c>
    </row>
    <row r="19" spans="1:7" ht="19" x14ac:dyDescent="0.25">
      <c r="A19" s="1" t="s">
        <v>20</v>
      </c>
      <c r="B19" s="1">
        <v>5866</v>
      </c>
      <c r="C19">
        <v>7015</v>
      </c>
      <c r="D19">
        <v>7116</v>
      </c>
      <c r="E19">
        <v>5937</v>
      </c>
      <c r="F19">
        <v>7075</v>
      </c>
      <c r="G19" s="3">
        <f>+SUM(B19:F19)</f>
        <v>33009</v>
      </c>
    </row>
    <row r="20" spans="1:7" ht="19" x14ac:dyDescent="0.25">
      <c r="A20" s="1" t="s">
        <v>21</v>
      </c>
      <c r="B20" s="1">
        <v>27.26</v>
      </c>
      <c r="C20">
        <v>22.8</v>
      </c>
      <c r="D20">
        <v>22.47</v>
      </c>
      <c r="E20">
        <v>26.94</v>
      </c>
      <c r="F20">
        <v>22.6</v>
      </c>
      <c r="G20" s="3">
        <f>+AVERAGE(B20:F20)</f>
        <v>24.413999999999998</v>
      </c>
    </row>
    <row r="21" spans="1:7" ht="19" x14ac:dyDescent="0.25">
      <c r="A21" s="1" t="s">
        <v>22</v>
      </c>
      <c r="B21" s="1">
        <v>39.299999999999997</v>
      </c>
      <c r="C21">
        <v>38.700000000000003</v>
      </c>
      <c r="D21">
        <v>40.299999999999997</v>
      </c>
      <c r="E21">
        <v>47.1</v>
      </c>
      <c r="F21">
        <v>34.1</v>
      </c>
      <c r="G21" s="3">
        <f>+SUM(B21:F21)</f>
        <v>199.5</v>
      </c>
    </row>
    <row r="22" spans="1:7" ht="19" x14ac:dyDescent="0.25">
      <c r="A22" s="1" t="s">
        <v>23</v>
      </c>
      <c r="B22" s="1">
        <v>5031</v>
      </c>
      <c r="C22">
        <v>4951</v>
      </c>
      <c r="D22">
        <v>5158</v>
      </c>
      <c r="E22">
        <v>6028</v>
      </c>
      <c r="F22">
        <v>4366</v>
      </c>
      <c r="G22" s="3">
        <f>+SUM(B22:F22)</f>
        <v>25534</v>
      </c>
    </row>
    <row r="23" spans="1:7" ht="19" x14ac:dyDescent="0.25">
      <c r="A23" s="1" t="s">
        <v>24</v>
      </c>
      <c r="B23" s="1">
        <v>31.78</v>
      </c>
      <c r="C23">
        <v>32.29</v>
      </c>
      <c r="D23">
        <v>31</v>
      </c>
      <c r="E23">
        <v>26.53</v>
      </c>
      <c r="F23">
        <v>36.630000000000003</v>
      </c>
      <c r="G23" s="3">
        <f>+AVERAGE(B23:F23)</f>
        <v>31.645999999999997</v>
      </c>
    </row>
    <row r="24" spans="1:7" ht="19" x14ac:dyDescent="0.25">
      <c r="A24" s="1" t="s">
        <v>25</v>
      </c>
      <c r="B24" s="1">
        <v>195</v>
      </c>
      <c r="C24">
        <v>138</v>
      </c>
      <c r="D24">
        <v>137</v>
      </c>
      <c r="E24">
        <v>195</v>
      </c>
      <c r="F24">
        <v>145</v>
      </c>
      <c r="G24" s="3">
        <f>+SUM(B24:F24)</f>
        <v>810</v>
      </c>
    </row>
    <row r="25" spans="1:7" ht="19" x14ac:dyDescent="0.25">
      <c r="A25" s="1" t="s">
        <v>26</v>
      </c>
      <c r="B25" s="1">
        <v>24900</v>
      </c>
      <c r="C25">
        <v>17700</v>
      </c>
      <c r="D25">
        <v>17500</v>
      </c>
      <c r="E25">
        <v>2500</v>
      </c>
      <c r="F25">
        <v>18600</v>
      </c>
      <c r="G25" s="3">
        <f>+SUM(B25:F25)</f>
        <v>81200</v>
      </c>
    </row>
    <row r="26" spans="1:7" ht="19" x14ac:dyDescent="0.25">
      <c r="A26" s="1" t="s">
        <v>27</v>
      </c>
      <c r="B26" s="1">
        <v>6.41</v>
      </c>
      <c r="C26">
        <v>9.0299999999999994</v>
      </c>
      <c r="D26">
        <v>9.15</v>
      </c>
      <c r="E26">
        <v>6.38</v>
      </c>
      <c r="F26">
        <v>8.58</v>
      </c>
      <c r="G26" s="3">
        <f>+AVERAGE(B26:F26)</f>
        <v>7.9099999999999993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A323-43E5-1B46-81A5-0A61688A9098}">
  <dimension ref="A1:AB25"/>
  <sheetViews>
    <sheetView tabSelected="1" workbookViewId="0">
      <selection activeCell="H13" sqref="H13"/>
    </sheetView>
  </sheetViews>
  <sheetFormatPr baseColWidth="10" defaultRowHeight="16" x14ac:dyDescent="0.2"/>
  <cols>
    <col min="1" max="1" width="33.6640625" customWidth="1"/>
    <col min="2" max="4" width="10.83203125" customWidth="1"/>
    <col min="5" max="5" width="14.33203125" customWidth="1"/>
    <col min="6" max="6" width="7.1640625" customWidth="1"/>
    <col min="11" max="11" width="30.6640625" customWidth="1"/>
    <col min="21" max="21" width="34.83203125" customWidth="1"/>
  </cols>
  <sheetData>
    <row r="1" spans="1:28" s="5" customFormat="1" ht="65" x14ac:dyDescent="0.25">
      <c r="A1" s="5" t="s">
        <v>35</v>
      </c>
      <c r="B1" s="6" t="s">
        <v>2</v>
      </c>
      <c r="C1" s="6" t="s">
        <v>3</v>
      </c>
      <c r="D1" s="6" t="s">
        <v>28</v>
      </c>
      <c r="E1" s="6" t="s">
        <v>29</v>
      </c>
      <c r="F1" s="6" t="s">
        <v>30</v>
      </c>
      <c r="G1" s="7" t="s">
        <v>1</v>
      </c>
      <c r="H1" s="5" t="s">
        <v>36</v>
      </c>
      <c r="K1" s="5" t="s">
        <v>33</v>
      </c>
      <c r="L1" s="6" t="s">
        <v>2</v>
      </c>
      <c r="M1" s="6" t="s">
        <v>3</v>
      </c>
      <c r="N1" s="6" t="s">
        <v>28</v>
      </c>
      <c r="O1" s="6" t="s">
        <v>29</v>
      </c>
      <c r="P1" s="6" t="s">
        <v>30</v>
      </c>
      <c r="Q1" s="7" t="s">
        <v>1</v>
      </c>
      <c r="R1" s="6" t="s">
        <v>34</v>
      </c>
      <c r="U1" s="5" t="s">
        <v>32</v>
      </c>
      <c r="V1" s="6" t="s">
        <v>2</v>
      </c>
      <c r="W1" s="6" t="s">
        <v>3</v>
      </c>
      <c r="X1" s="6" t="s">
        <v>28</v>
      </c>
      <c r="Y1" s="6" t="s">
        <v>29</v>
      </c>
      <c r="Z1" s="6" t="s">
        <v>30</v>
      </c>
      <c r="AA1" s="7" t="s">
        <v>1</v>
      </c>
      <c r="AB1" s="6" t="s">
        <v>34</v>
      </c>
    </row>
    <row r="2" spans="1:28" ht="19" x14ac:dyDescent="0.25">
      <c r="A2" s="1" t="s">
        <v>4</v>
      </c>
      <c r="B2" s="1">
        <v>4.12</v>
      </c>
      <c r="C2">
        <v>4.16</v>
      </c>
      <c r="D2">
        <v>4.13</v>
      </c>
      <c r="E2">
        <v>4.28</v>
      </c>
      <c r="F2">
        <v>4.1500000000000004</v>
      </c>
      <c r="G2" s="3">
        <f>+SUM(B2:F2)</f>
        <v>20.840000000000003</v>
      </c>
      <c r="H2">
        <f>+G2/144</f>
        <v>0.14472222222222225</v>
      </c>
      <c r="K2" s="1" t="s">
        <v>4</v>
      </c>
      <c r="L2">
        <v>5.15</v>
      </c>
      <c r="M2">
        <v>5.18</v>
      </c>
      <c r="N2">
        <v>5.08</v>
      </c>
      <c r="O2">
        <v>5.24</v>
      </c>
      <c r="P2">
        <v>5.2</v>
      </c>
      <c r="Q2" s="3">
        <f>+SUM(L2:P2)</f>
        <v>25.849999999999998</v>
      </c>
      <c r="R2" s="4">
        <f>+(Q2-G2)/Q2</f>
        <v>0.19381044487427446</v>
      </c>
      <c r="U2" s="1" t="s">
        <v>4</v>
      </c>
      <c r="V2">
        <v>4.2699999999999996</v>
      </c>
      <c r="W2">
        <v>4.21</v>
      </c>
      <c r="X2">
        <v>4.25</v>
      </c>
      <c r="Y2">
        <v>4.29</v>
      </c>
      <c r="Z2">
        <v>4.18</v>
      </c>
      <c r="AA2" s="3">
        <f>+SUM(V2:Z2)</f>
        <v>21.2</v>
      </c>
      <c r="AB2" s="4">
        <f>+(AA2-G2)/AA2</f>
        <v>1.6981132075471504E-2</v>
      </c>
    </row>
    <row r="3" spans="1:28" ht="19" x14ac:dyDescent="0.25">
      <c r="A3" s="1" t="s">
        <v>5</v>
      </c>
      <c r="B3" s="1">
        <v>1031</v>
      </c>
      <c r="C3">
        <v>1041</v>
      </c>
      <c r="D3">
        <v>1034</v>
      </c>
      <c r="E3">
        <v>1071</v>
      </c>
      <c r="F3">
        <v>1039</v>
      </c>
      <c r="G3" s="3">
        <f>+SUM(B3:F3)</f>
        <v>5216</v>
      </c>
      <c r="H3">
        <f t="shared" ref="H3:H25" si="0">+G3/144</f>
        <v>36.222222222222221</v>
      </c>
      <c r="K3" s="1" t="s">
        <v>5</v>
      </c>
      <c r="L3">
        <v>1288</v>
      </c>
      <c r="M3">
        <v>1294</v>
      </c>
      <c r="N3">
        <v>1270</v>
      </c>
      <c r="O3">
        <v>1309</v>
      </c>
      <c r="P3">
        <v>1300</v>
      </c>
      <c r="Q3" s="3">
        <f>+SUM(L3:P3)</f>
        <v>6461</v>
      </c>
      <c r="R3" s="4">
        <f t="shared" ref="R3:R25" si="1">+(Q3-G3)/Q3</f>
        <v>0.19269462931434764</v>
      </c>
      <c r="U3" s="1" t="s">
        <v>5</v>
      </c>
      <c r="V3">
        <v>1069</v>
      </c>
      <c r="W3">
        <v>1052</v>
      </c>
      <c r="X3">
        <v>1062</v>
      </c>
      <c r="Y3">
        <v>1074</v>
      </c>
      <c r="Z3">
        <v>1045</v>
      </c>
      <c r="AA3" s="3">
        <f>+SUM(V3:Z3)</f>
        <v>5302</v>
      </c>
      <c r="AB3" s="4">
        <f t="shared" ref="AB3:AB25" si="2">+(AA3-G3)/AA3</f>
        <v>1.6220294228592985E-2</v>
      </c>
    </row>
    <row r="4" spans="1:28" ht="19" x14ac:dyDescent="0.25">
      <c r="A4" s="1" t="s">
        <v>6</v>
      </c>
      <c r="B4" s="1">
        <v>155.19999999999999</v>
      </c>
      <c r="C4">
        <v>153.72999999999999</v>
      </c>
      <c r="D4">
        <v>154.69999999999999</v>
      </c>
      <c r="E4">
        <v>149.41999999999999</v>
      </c>
      <c r="F4">
        <v>154.04</v>
      </c>
      <c r="G4" s="3">
        <f>+AVERAGE(B4:F4)</f>
        <v>153.41799999999998</v>
      </c>
      <c r="K4" s="1" t="s">
        <v>6</v>
      </c>
      <c r="L4">
        <v>124.18</v>
      </c>
      <c r="M4">
        <v>123.6</v>
      </c>
      <c r="N4">
        <v>125.93</v>
      </c>
      <c r="O4">
        <v>122.18</v>
      </c>
      <c r="P4">
        <v>123.12</v>
      </c>
      <c r="Q4" s="3">
        <f>+AVERAGE(L4:P4)</f>
        <v>123.80199999999999</v>
      </c>
      <c r="R4" s="4">
        <f t="shared" si="1"/>
        <v>-0.23922069110353619</v>
      </c>
      <c r="U4" s="1" t="s">
        <v>6</v>
      </c>
      <c r="V4">
        <v>149.77000000000001</v>
      </c>
      <c r="W4">
        <v>152.11000000000001</v>
      </c>
      <c r="X4">
        <v>150.72</v>
      </c>
      <c r="Y4">
        <v>149.1</v>
      </c>
      <c r="Z4">
        <v>153.19</v>
      </c>
      <c r="AA4" s="3">
        <f>+AVERAGE(V4:Z4)</f>
        <v>150.97800000000001</v>
      </c>
      <c r="AB4" s="4">
        <f t="shared" si="2"/>
        <v>-1.6161295023115748E-2</v>
      </c>
    </row>
    <row r="5" spans="1:28" ht="19" x14ac:dyDescent="0.25">
      <c r="A5" s="1" t="s">
        <v>7</v>
      </c>
      <c r="B5" s="1">
        <v>3.37</v>
      </c>
      <c r="C5">
        <v>4.04</v>
      </c>
      <c r="D5">
        <v>3.83</v>
      </c>
      <c r="E5">
        <v>3.9</v>
      </c>
      <c r="F5">
        <v>4.17</v>
      </c>
      <c r="G5" s="3">
        <f>+SUM(B5:F5)</f>
        <v>19.310000000000002</v>
      </c>
      <c r="H5">
        <f t="shared" si="0"/>
        <v>0.13409722222222223</v>
      </c>
      <c r="K5" s="1" t="s">
        <v>7</v>
      </c>
      <c r="L5">
        <v>3.18</v>
      </c>
      <c r="M5">
        <v>3.81</v>
      </c>
      <c r="N5">
        <v>3.59</v>
      </c>
      <c r="O5">
        <v>3.74</v>
      </c>
      <c r="P5">
        <v>3.95</v>
      </c>
      <c r="Q5" s="3">
        <f>+SUM(L5:P5)</f>
        <v>18.27</v>
      </c>
      <c r="R5" s="4">
        <f t="shared" si="1"/>
        <v>-5.692391899288466E-2</v>
      </c>
      <c r="U5" s="1" t="s">
        <v>7</v>
      </c>
      <c r="V5">
        <v>3.08</v>
      </c>
      <c r="W5">
        <v>3.7</v>
      </c>
      <c r="X5">
        <v>3.53</v>
      </c>
      <c r="Y5">
        <v>3.55</v>
      </c>
      <c r="Z5">
        <v>3.79</v>
      </c>
      <c r="AA5" s="3">
        <f>+SUM(V5:Z5)</f>
        <v>17.649999999999999</v>
      </c>
      <c r="AB5" s="4">
        <f t="shared" si="2"/>
        <v>-9.4050991501416645E-2</v>
      </c>
    </row>
    <row r="6" spans="1:28" ht="19" x14ac:dyDescent="0.25">
      <c r="A6" s="1" t="s">
        <v>8</v>
      </c>
      <c r="B6" s="1">
        <v>842</v>
      </c>
      <c r="C6">
        <v>1012</v>
      </c>
      <c r="D6">
        <v>957</v>
      </c>
      <c r="E6">
        <v>975</v>
      </c>
      <c r="F6">
        <v>1043</v>
      </c>
      <c r="G6" s="3">
        <f>+SUM(B6:F6)</f>
        <v>4829</v>
      </c>
      <c r="H6">
        <f t="shared" si="0"/>
        <v>33.534722222222221</v>
      </c>
      <c r="K6" s="1" t="s">
        <v>8</v>
      </c>
      <c r="L6">
        <v>795</v>
      </c>
      <c r="M6">
        <v>953</v>
      </c>
      <c r="N6">
        <v>898</v>
      </c>
      <c r="O6">
        <v>936</v>
      </c>
      <c r="P6">
        <v>987</v>
      </c>
      <c r="Q6" s="3">
        <f>+SUM(L6:P6)</f>
        <v>4569</v>
      </c>
      <c r="R6" s="4">
        <f t="shared" si="1"/>
        <v>-5.6905230903917706E-2</v>
      </c>
      <c r="U6" s="1" t="s">
        <v>8</v>
      </c>
      <c r="V6">
        <v>770</v>
      </c>
      <c r="W6">
        <v>925</v>
      </c>
      <c r="X6">
        <v>884</v>
      </c>
      <c r="Y6">
        <v>889</v>
      </c>
      <c r="Z6">
        <v>948</v>
      </c>
      <c r="AA6" s="3">
        <f>+SUM(V6:Z6)</f>
        <v>4416</v>
      </c>
      <c r="AB6" s="4">
        <f t="shared" si="2"/>
        <v>-9.352355072463768E-2</v>
      </c>
    </row>
    <row r="7" spans="1:28" ht="19" x14ac:dyDescent="0.25">
      <c r="A7" s="1" t="s">
        <v>9</v>
      </c>
      <c r="B7" s="1">
        <v>190.62</v>
      </c>
      <c r="C7">
        <v>158.25</v>
      </c>
      <c r="D7">
        <v>167.56</v>
      </c>
      <c r="E7">
        <v>164.4</v>
      </c>
      <c r="F7">
        <v>153.75</v>
      </c>
      <c r="G7" s="3">
        <f>+AVERAGE(B7:F7)</f>
        <v>166.916</v>
      </c>
      <c r="K7" s="1" t="s">
        <v>9</v>
      </c>
      <c r="L7">
        <v>201.85</v>
      </c>
      <c r="M7">
        <v>168.13</v>
      </c>
      <c r="N7">
        <v>178.52</v>
      </c>
      <c r="O7">
        <v>171.18</v>
      </c>
      <c r="P7">
        <v>162.36000000000001</v>
      </c>
      <c r="Q7" s="3">
        <f>+AVERAGE(L7:P7)</f>
        <v>176.40800000000002</v>
      </c>
      <c r="R7" s="4">
        <f t="shared" si="1"/>
        <v>5.3807083578976109E-2</v>
      </c>
      <c r="U7" s="1" t="s">
        <v>9</v>
      </c>
      <c r="V7">
        <v>208.45</v>
      </c>
      <c r="W7">
        <v>173.2</v>
      </c>
      <c r="X7">
        <v>181.27</v>
      </c>
      <c r="Y7">
        <v>180.5</v>
      </c>
      <c r="Z7">
        <v>169.2</v>
      </c>
      <c r="AA7" s="3">
        <f>+AVERAGE(V7:Z7)</f>
        <v>182.52399999999997</v>
      </c>
      <c r="AB7" s="4">
        <f t="shared" si="2"/>
        <v>8.5512042251977699E-2</v>
      </c>
    </row>
    <row r="8" spans="1:28" ht="19" x14ac:dyDescent="0.25">
      <c r="A8" s="1" t="s">
        <v>10</v>
      </c>
      <c r="B8" s="1">
        <v>501</v>
      </c>
      <c r="C8">
        <v>499</v>
      </c>
      <c r="D8">
        <v>498</v>
      </c>
      <c r="E8">
        <v>507</v>
      </c>
      <c r="F8">
        <v>502</v>
      </c>
      <c r="G8" s="3">
        <f>+SUM(B8:F8)</f>
        <v>2507</v>
      </c>
      <c r="H8">
        <f t="shared" si="0"/>
        <v>17.409722222222221</v>
      </c>
      <c r="K8" s="1" t="s">
        <v>10</v>
      </c>
      <c r="L8">
        <v>410</v>
      </c>
      <c r="M8">
        <v>409</v>
      </c>
      <c r="N8">
        <v>392</v>
      </c>
      <c r="O8">
        <v>420</v>
      </c>
      <c r="P8">
        <v>417</v>
      </c>
      <c r="Q8" s="3">
        <f>+SUM(L8:P8)</f>
        <v>2048</v>
      </c>
      <c r="R8" s="4">
        <f t="shared" si="1"/>
        <v>-0.22412109375</v>
      </c>
      <c r="U8" s="1" t="s">
        <v>10</v>
      </c>
      <c r="V8">
        <v>482</v>
      </c>
      <c r="W8">
        <v>499</v>
      </c>
      <c r="X8">
        <v>493</v>
      </c>
      <c r="Y8">
        <v>510</v>
      </c>
      <c r="Z8">
        <v>511</v>
      </c>
      <c r="AA8" s="3">
        <f>+SUM(V8:Z8)</f>
        <v>2495</v>
      </c>
      <c r="AB8" s="4">
        <f t="shared" si="2"/>
        <v>-4.8096192384769537E-3</v>
      </c>
    </row>
    <row r="9" spans="1:28" ht="19" x14ac:dyDescent="0.25">
      <c r="A9" s="1" t="s">
        <v>11</v>
      </c>
      <c r="B9" s="1">
        <v>500</v>
      </c>
      <c r="C9">
        <v>498</v>
      </c>
      <c r="D9">
        <v>497</v>
      </c>
      <c r="E9">
        <v>506</v>
      </c>
      <c r="F9">
        <v>501</v>
      </c>
      <c r="G9" s="3">
        <f>+SUM(B9:F9)</f>
        <v>2502</v>
      </c>
      <c r="H9">
        <f t="shared" si="0"/>
        <v>17.375</v>
      </c>
      <c r="K9" s="1" t="s">
        <v>11</v>
      </c>
      <c r="L9">
        <v>409</v>
      </c>
      <c r="M9">
        <v>408</v>
      </c>
      <c r="N9">
        <v>392</v>
      </c>
      <c r="O9">
        <v>419</v>
      </c>
      <c r="P9">
        <v>417</v>
      </c>
      <c r="Q9" s="3">
        <f>+SUM(L9:P9)</f>
        <v>2045</v>
      </c>
      <c r="R9" s="4">
        <f t="shared" si="1"/>
        <v>-0.22347188264058679</v>
      </c>
      <c r="U9" s="1" t="s">
        <v>11</v>
      </c>
      <c r="V9">
        <v>482</v>
      </c>
      <c r="W9">
        <v>498</v>
      </c>
      <c r="X9">
        <v>492</v>
      </c>
      <c r="Y9">
        <v>510</v>
      </c>
      <c r="Z9">
        <v>511</v>
      </c>
      <c r="AA9" s="3">
        <f>+SUM(V9:Z9)</f>
        <v>2493</v>
      </c>
      <c r="AB9" s="4">
        <f t="shared" si="2"/>
        <v>-3.6101083032490976E-3</v>
      </c>
    </row>
    <row r="10" spans="1:28" ht="19" x14ac:dyDescent="0.25">
      <c r="A10" s="1" t="s">
        <v>12</v>
      </c>
      <c r="B10" s="1">
        <v>319.76</v>
      </c>
      <c r="C10">
        <v>320.93</v>
      </c>
      <c r="D10">
        <v>320.82</v>
      </c>
      <c r="E10">
        <v>315.33999999999997</v>
      </c>
      <c r="F10">
        <v>318.54000000000002</v>
      </c>
      <c r="G10" s="3">
        <f>+AVERAGE(B10:F10)</f>
        <v>319.07799999999997</v>
      </c>
      <c r="K10" s="1" t="s">
        <v>12</v>
      </c>
      <c r="L10">
        <v>390.86</v>
      </c>
      <c r="M10">
        <v>391.2</v>
      </c>
      <c r="N10">
        <v>407.72</v>
      </c>
      <c r="O10">
        <v>380.68</v>
      </c>
      <c r="P10">
        <v>383.66</v>
      </c>
      <c r="Q10" s="3">
        <f>+AVERAGE(L10:P10)</f>
        <v>390.82400000000001</v>
      </c>
      <c r="R10" s="4">
        <f t="shared" si="1"/>
        <v>0.18357623892084426</v>
      </c>
      <c r="U10" s="1" t="s">
        <v>12</v>
      </c>
      <c r="V10">
        <v>331.77</v>
      </c>
      <c r="W10">
        <v>321.06</v>
      </c>
      <c r="X10">
        <v>324.7</v>
      </c>
      <c r="Y10">
        <v>313.7</v>
      </c>
      <c r="Z10">
        <v>313.02999999999997</v>
      </c>
      <c r="AA10" s="3">
        <f>+AVERAGE(V10:Z10)</f>
        <v>320.85199999999998</v>
      </c>
      <c r="AB10" s="4">
        <f t="shared" si="2"/>
        <v>5.5290289603929571E-3</v>
      </c>
    </row>
    <row r="11" spans="1:28" ht="19" x14ac:dyDescent="0.25">
      <c r="A11" s="1" t="s">
        <v>13</v>
      </c>
      <c r="B11" s="1">
        <v>644</v>
      </c>
      <c r="C11">
        <v>698</v>
      </c>
      <c r="D11">
        <v>696</v>
      </c>
      <c r="E11">
        <v>653</v>
      </c>
      <c r="F11">
        <v>664</v>
      </c>
      <c r="G11" s="3">
        <f>+SUM(B11:F11)</f>
        <v>3355</v>
      </c>
      <c r="H11">
        <f t="shared" si="0"/>
        <v>23.298611111111111</v>
      </c>
      <c r="K11" s="1" t="s">
        <v>13</v>
      </c>
      <c r="L11">
        <v>810</v>
      </c>
      <c r="M11">
        <v>793</v>
      </c>
      <c r="N11">
        <v>824</v>
      </c>
      <c r="O11">
        <v>830</v>
      </c>
      <c r="P11">
        <v>803</v>
      </c>
      <c r="Q11" s="3">
        <f>+SUM(L11:P11)</f>
        <v>4060</v>
      </c>
      <c r="R11" s="4">
        <f t="shared" si="1"/>
        <v>0.17364532019704434</v>
      </c>
      <c r="U11" s="1" t="s">
        <v>13</v>
      </c>
      <c r="V11">
        <v>652</v>
      </c>
      <c r="W11">
        <v>684</v>
      </c>
      <c r="X11">
        <v>711</v>
      </c>
      <c r="Y11">
        <v>689</v>
      </c>
      <c r="Z11">
        <v>701</v>
      </c>
      <c r="AA11" s="3">
        <f>+SUM(V11:Z11)</f>
        <v>3437</v>
      </c>
      <c r="AB11" s="4">
        <f t="shared" si="2"/>
        <v>2.3858015711376201E-2</v>
      </c>
    </row>
    <row r="12" spans="1:28" ht="19" x14ac:dyDescent="0.25">
      <c r="A12" s="1" t="s">
        <v>14</v>
      </c>
      <c r="B12" s="1">
        <v>644</v>
      </c>
      <c r="C12">
        <v>698</v>
      </c>
      <c r="D12">
        <v>695</v>
      </c>
      <c r="E12">
        <v>652</v>
      </c>
      <c r="F12">
        <v>663</v>
      </c>
      <c r="G12" s="3">
        <f>+SUM(B12:F12)</f>
        <v>3352</v>
      </c>
      <c r="H12">
        <f t="shared" si="0"/>
        <v>23.277777777777779</v>
      </c>
      <c r="K12" s="1" t="s">
        <v>14</v>
      </c>
      <c r="L12">
        <v>810</v>
      </c>
      <c r="M12">
        <v>793</v>
      </c>
      <c r="N12">
        <v>824</v>
      </c>
      <c r="O12">
        <v>830</v>
      </c>
      <c r="P12">
        <v>802</v>
      </c>
      <c r="Q12" s="3">
        <f>+SUM(L12:P12)</f>
        <v>4059</v>
      </c>
      <c r="R12" s="4">
        <f t="shared" si="1"/>
        <v>0.17418083271741808</v>
      </c>
      <c r="U12" s="1" t="s">
        <v>14</v>
      </c>
      <c r="V12">
        <v>652</v>
      </c>
      <c r="W12">
        <v>683</v>
      </c>
      <c r="X12">
        <v>710</v>
      </c>
      <c r="Y12">
        <v>689</v>
      </c>
      <c r="Z12">
        <v>701</v>
      </c>
      <c r="AA12" s="3">
        <f>+SUM(V12:Z12)</f>
        <v>3435</v>
      </c>
      <c r="AB12" s="4">
        <f t="shared" si="2"/>
        <v>2.4163027656477438E-2</v>
      </c>
    </row>
    <row r="13" spans="1:28" ht="19" x14ac:dyDescent="0.25">
      <c r="A13" s="1" t="s">
        <v>15</v>
      </c>
      <c r="B13" s="1">
        <v>248.26</v>
      </c>
      <c r="C13">
        <v>228.92</v>
      </c>
      <c r="D13">
        <v>229.8</v>
      </c>
      <c r="E13">
        <v>244.96</v>
      </c>
      <c r="F13">
        <v>240.73</v>
      </c>
      <c r="G13" s="3">
        <f>+AVERAGE(B13:F13)</f>
        <v>238.53400000000002</v>
      </c>
      <c r="K13" s="1" t="s">
        <v>15</v>
      </c>
      <c r="L13">
        <v>197.36</v>
      </c>
      <c r="M13">
        <v>201.54</v>
      </c>
      <c r="N13">
        <v>193.93</v>
      </c>
      <c r="O13">
        <v>192.57</v>
      </c>
      <c r="P13">
        <v>199.03</v>
      </c>
      <c r="Q13" s="3">
        <f>+AVERAGE(L13:P13)</f>
        <v>196.88599999999997</v>
      </c>
      <c r="R13" s="4">
        <f t="shared" si="1"/>
        <v>-0.21153357780644669</v>
      </c>
      <c r="U13" s="1" t="s">
        <v>15</v>
      </c>
      <c r="V13">
        <v>245.11</v>
      </c>
      <c r="W13">
        <v>233.75</v>
      </c>
      <c r="X13">
        <v>224.95</v>
      </c>
      <c r="Y13">
        <v>231.87</v>
      </c>
      <c r="Z13">
        <v>228.02</v>
      </c>
      <c r="AA13" s="3">
        <f>+AVERAGE(V13:Z13)</f>
        <v>232.74</v>
      </c>
      <c r="AB13" s="4">
        <f t="shared" si="2"/>
        <v>-2.4894732319326332E-2</v>
      </c>
    </row>
    <row r="14" spans="1:28" ht="19" x14ac:dyDescent="0.25">
      <c r="A14" s="1" t="s">
        <v>16</v>
      </c>
      <c r="B14" s="1">
        <v>493</v>
      </c>
      <c r="C14">
        <v>505</v>
      </c>
      <c r="D14">
        <v>494</v>
      </c>
      <c r="E14">
        <v>509</v>
      </c>
      <c r="F14">
        <v>497</v>
      </c>
      <c r="G14" s="3">
        <f>+SUM(B14:F14)</f>
        <v>2498</v>
      </c>
      <c r="H14">
        <f t="shared" si="0"/>
        <v>17.347222222222221</v>
      </c>
      <c r="K14" s="1" t="s">
        <v>16</v>
      </c>
      <c r="L14">
        <v>499</v>
      </c>
      <c r="M14">
        <v>485</v>
      </c>
      <c r="N14">
        <v>490</v>
      </c>
      <c r="O14">
        <v>492</v>
      </c>
      <c r="P14">
        <v>489</v>
      </c>
      <c r="Q14" s="3">
        <f>+SUM(L14:P14)</f>
        <v>2455</v>
      </c>
      <c r="R14" s="4">
        <f t="shared" si="1"/>
        <v>-1.7515274949083504E-2</v>
      </c>
      <c r="U14" s="1" t="s">
        <v>16</v>
      </c>
      <c r="V14">
        <v>512</v>
      </c>
      <c r="W14">
        <v>492</v>
      </c>
      <c r="X14">
        <v>495</v>
      </c>
      <c r="Y14">
        <v>503</v>
      </c>
      <c r="Z14">
        <v>500</v>
      </c>
      <c r="AA14" s="3">
        <f>+SUM(V14:Z14)</f>
        <v>2502</v>
      </c>
      <c r="AB14" s="4">
        <f t="shared" si="2"/>
        <v>1.5987210231814548E-3</v>
      </c>
    </row>
    <row r="15" spans="1:28" ht="19" x14ac:dyDescent="0.25">
      <c r="A15" s="1" t="s">
        <v>17</v>
      </c>
      <c r="B15" s="1">
        <v>3942</v>
      </c>
      <c r="C15">
        <v>4041</v>
      </c>
      <c r="D15">
        <v>3953</v>
      </c>
      <c r="E15">
        <v>4068</v>
      </c>
      <c r="F15">
        <v>3975</v>
      </c>
      <c r="G15" s="3">
        <f>+SUM(B15:F15)</f>
        <v>19979</v>
      </c>
      <c r="H15">
        <f t="shared" si="0"/>
        <v>138.74305555555554</v>
      </c>
      <c r="K15" s="1" t="s">
        <v>17</v>
      </c>
      <c r="L15">
        <v>3990</v>
      </c>
      <c r="M15">
        <v>3880</v>
      </c>
      <c r="N15">
        <v>3923</v>
      </c>
      <c r="O15">
        <v>3933</v>
      </c>
      <c r="P15">
        <v>3914</v>
      </c>
      <c r="Q15" s="3">
        <f>+SUM(L15:P15)</f>
        <v>19640</v>
      </c>
      <c r="R15" s="4">
        <f t="shared" si="1"/>
        <v>-1.7260692464358452E-2</v>
      </c>
      <c r="U15" s="1" t="s">
        <v>17</v>
      </c>
      <c r="V15">
        <v>4093</v>
      </c>
      <c r="W15">
        <v>3936</v>
      </c>
      <c r="X15">
        <v>3962</v>
      </c>
      <c r="Y15">
        <v>4023</v>
      </c>
      <c r="Z15">
        <v>4002</v>
      </c>
      <c r="AA15" s="3">
        <f>+SUM(V15:Z15)</f>
        <v>20016</v>
      </c>
      <c r="AB15" s="4">
        <f t="shared" si="2"/>
        <v>1.8485211830535572E-3</v>
      </c>
    </row>
    <row r="16" spans="1:28" ht="19" x14ac:dyDescent="0.25">
      <c r="A16" s="1" t="s">
        <v>18</v>
      </c>
      <c r="B16" s="1">
        <v>40.520000000000003</v>
      </c>
      <c r="C16">
        <v>39.520000000000003</v>
      </c>
      <c r="D16">
        <v>40.409999999999997</v>
      </c>
      <c r="E16">
        <v>39.270000000000003</v>
      </c>
      <c r="F16">
        <v>40.19</v>
      </c>
      <c r="G16" s="3">
        <f>+AVERAGE(B16:F16)</f>
        <v>39.981999999999999</v>
      </c>
      <c r="K16" s="1" t="s">
        <v>18</v>
      </c>
      <c r="L16">
        <v>40.049999999999997</v>
      </c>
      <c r="M16">
        <v>41.17</v>
      </c>
      <c r="N16">
        <v>40.72</v>
      </c>
      <c r="O16">
        <v>40.619999999999997</v>
      </c>
      <c r="P16">
        <v>40.81</v>
      </c>
      <c r="Q16" s="3">
        <f>+AVERAGE(L16:P16)</f>
        <v>40.673999999999999</v>
      </c>
      <c r="R16" s="4">
        <f t="shared" si="1"/>
        <v>1.7013325465899596E-2</v>
      </c>
      <c r="U16" s="1" t="s">
        <v>18</v>
      </c>
      <c r="V16">
        <v>39.03</v>
      </c>
      <c r="W16">
        <v>40.58</v>
      </c>
      <c r="X16">
        <v>40.31</v>
      </c>
      <c r="Y16">
        <v>39.71</v>
      </c>
      <c r="Z16">
        <v>39.909999999999997</v>
      </c>
      <c r="AA16" s="3">
        <f>+AVERAGE(V16:Z16)</f>
        <v>39.908000000000001</v>
      </c>
      <c r="AB16" s="4">
        <f t="shared" si="2"/>
        <v>-1.8542648090607915E-3</v>
      </c>
    </row>
    <row r="17" spans="1:28" ht="19" x14ac:dyDescent="0.25">
      <c r="A17" s="1" t="s">
        <v>19</v>
      </c>
      <c r="B17" s="1">
        <v>733</v>
      </c>
      <c r="C17">
        <v>877</v>
      </c>
      <c r="D17">
        <v>890</v>
      </c>
      <c r="E17">
        <v>742</v>
      </c>
      <c r="F17">
        <v>884</v>
      </c>
      <c r="G17" s="3">
        <f>+SUM(B17:F17)</f>
        <v>4126</v>
      </c>
      <c r="H17">
        <f t="shared" si="0"/>
        <v>28.652777777777779</v>
      </c>
      <c r="K17" s="1" t="s">
        <v>19</v>
      </c>
      <c r="L17">
        <v>737</v>
      </c>
      <c r="M17">
        <v>853</v>
      </c>
      <c r="N17">
        <v>882</v>
      </c>
      <c r="O17">
        <v>738</v>
      </c>
      <c r="P17">
        <v>875</v>
      </c>
      <c r="Q17" s="3">
        <f>+SUM(L17:P17)</f>
        <v>4085</v>
      </c>
      <c r="R17" s="4">
        <f t="shared" si="1"/>
        <v>-1.0036719706242351E-2</v>
      </c>
      <c r="U17" s="1" t="s">
        <v>19</v>
      </c>
      <c r="V17">
        <v>726</v>
      </c>
      <c r="W17">
        <v>867</v>
      </c>
      <c r="X17">
        <v>874</v>
      </c>
      <c r="Y17">
        <v>723</v>
      </c>
      <c r="Z17">
        <v>883</v>
      </c>
      <c r="AA17" s="3">
        <f>+SUM(V17:Z17)</f>
        <v>4073</v>
      </c>
      <c r="AB17" s="4">
        <f t="shared" si="2"/>
        <v>-1.301252148293641E-2</v>
      </c>
    </row>
    <row r="18" spans="1:28" ht="19" x14ac:dyDescent="0.25">
      <c r="A18" s="1" t="s">
        <v>20</v>
      </c>
      <c r="B18" s="1">
        <v>5866</v>
      </c>
      <c r="C18">
        <v>7015</v>
      </c>
      <c r="D18">
        <v>7116</v>
      </c>
      <c r="E18">
        <v>5937</v>
      </c>
      <c r="F18">
        <v>7075</v>
      </c>
      <c r="G18" s="3">
        <f>+SUM(B18:F18)</f>
        <v>33009</v>
      </c>
      <c r="H18">
        <f t="shared" si="0"/>
        <v>229.22916666666666</v>
      </c>
      <c r="K18" s="1" t="s">
        <v>20</v>
      </c>
      <c r="L18">
        <v>5895</v>
      </c>
      <c r="M18">
        <v>6827</v>
      </c>
      <c r="N18">
        <v>7053</v>
      </c>
      <c r="O18">
        <v>5907</v>
      </c>
      <c r="P18">
        <v>7003</v>
      </c>
      <c r="Q18" s="3">
        <f>+SUM(L18:P18)</f>
        <v>32685</v>
      </c>
      <c r="R18" s="4">
        <f t="shared" si="1"/>
        <v>-9.9128040385497943E-3</v>
      </c>
      <c r="U18" s="1" t="s">
        <v>20</v>
      </c>
      <c r="V18">
        <v>5810</v>
      </c>
      <c r="W18">
        <v>6937</v>
      </c>
      <c r="X18">
        <v>6995</v>
      </c>
      <c r="Y18">
        <v>5783</v>
      </c>
      <c r="Z18">
        <v>7061</v>
      </c>
      <c r="AA18" s="3">
        <f>+SUM(V18:Z18)</f>
        <v>32586</v>
      </c>
      <c r="AB18" s="4">
        <f t="shared" si="2"/>
        <v>-1.2981034800220954E-2</v>
      </c>
    </row>
    <row r="19" spans="1:28" ht="19" x14ac:dyDescent="0.25">
      <c r="A19" s="1" t="s">
        <v>21</v>
      </c>
      <c r="B19" s="1">
        <v>27.26</v>
      </c>
      <c r="C19">
        <v>22.8</v>
      </c>
      <c r="D19">
        <v>22.47</v>
      </c>
      <c r="E19">
        <v>26.94</v>
      </c>
      <c r="F19">
        <v>22.6</v>
      </c>
      <c r="G19" s="3">
        <f>+AVERAGE(B19:F19)</f>
        <v>24.413999999999998</v>
      </c>
      <c r="K19" s="1" t="s">
        <v>21</v>
      </c>
      <c r="L19">
        <v>27.13</v>
      </c>
      <c r="M19">
        <v>23.42</v>
      </c>
      <c r="N19">
        <v>22.67</v>
      </c>
      <c r="O19">
        <v>27.07</v>
      </c>
      <c r="P19">
        <v>22.84</v>
      </c>
      <c r="Q19" s="3">
        <f>+AVERAGE(L19:P19)</f>
        <v>24.625999999999998</v>
      </c>
      <c r="R19" s="4">
        <f t="shared" si="1"/>
        <v>8.6087874604076891E-3</v>
      </c>
      <c r="U19" s="1" t="s">
        <v>21</v>
      </c>
      <c r="V19">
        <v>27.53</v>
      </c>
      <c r="W19">
        <v>23.05</v>
      </c>
      <c r="X19">
        <v>22.86</v>
      </c>
      <c r="Y19">
        <v>27.65</v>
      </c>
      <c r="Z19">
        <v>22.65</v>
      </c>
      <c r="AA19" s="3">
        <f>+AVERAGE(V19:Z19)</f>
        <v>24.748000000000001</v>
      </c>
      <c r="AB19" s="4">
        <f t="shared" si="2"/>
        <v>1.3496040084047324E-2</v>
      </c>
    </row>
    <row r="20" spans="1:28" ht="19" x14ac:dyDescent="0.25">
      <c r="A20" s="1" t="s">
        <v>22</v>
      </c>
      <c r="B20" s="1">
        <v>39.299999999999997</v>
      </c>
      <c r="C20">
        <v>38.700000000000003</v>
      </c>
      <c r="D20">
        <v>40.299999999999997</v>
      </c>
      <c r="E20">
        <v>47.1</v>
      </c>
      <c r="F20">
        <v>34.1</v>
      </c>
      <c r="G20" s="3">
        <f>+SUM(B20:F20)</f>
        <v>199.5</v>
      </c>
      <c r="H20">
        <f t="shared" si="0"/>
        <v>1.3854166666666667</v>
      </c>
      <c r="K20" s="1" t="s">
        <v>22</v>
      </c>
      <c r="L20">
        <v>38.6</v>
      </c>
      <c r="M20">
        <v>37.5</v>
      </c>
      <c r="N20">
        <v>38</v>
      </c>
      <c r="O20">
        <v>48.5</v>
      </c>
      <c r="P20">
        <v>38.799999999999997</v>
      </c>
      <c r="Q20" s="3">
        <f>+SUM(L20:P20)</f>
        <v>201.39999999999998</v>
      </c>
      <c r="R20" s="4">
        <f t="shared" si="1"/>
        <v>9.433962264150832E-3</v>
      </c>
      <c r="U20" s="1" t="s">
        <v>22</v>
      </c>
      <c r="V20">
        <v>37.700000000000003</v>
      </c>
      <c r="W20">
        <v>37.4</v>
      </c>
      <c r="X20">
        <v>34.700000000000003</v>
      </c>
      <c r="Y20">
        <v>42.2</v>
      </c>
      <c r="Z20">
        <v>34.9</v>
      </c>
      <c r="AA20" s="3">
        <f>+SUM(V20:Z20)</f>
        <v>186.9</v>
      </c>
      <c r="AB20" s="4">
        <f t="shared" si="2"/>
        <v>-6.7415730337078622E-2</v>
      </c>
    </row>
    <row r="21" spans="1:28" ht="19" x14ac:dyDescent="0.25">
      <c r="A21" s="1" t="s">
        <v>23</v>
      </c>
      <c r="B21" s="1">
        <v>5031</v>
      </c>
      <c r="C21">
        <v>4951</v>
      </c>
      <c r="D21">
        <v>5158</v>
      </c>
      <c r="E21">
        <v>6028</v>
      </c>
      <c r="F21">
        <v>4366</v>
      </c>
      <c r="G21" s="3">
        <f>+SUM(B21:F21)</f>
        <v>25534</v>
      </c>
      <c r="H21">
        <f t="shared" si="0"/>
        <v>177.31944444444446</v>
      </c>
      <c r="K21" s="1" t="s">
        <v>23</v>
      </c>
      <c r="L21">
        <v>4942</v>
      </c>
      <c r="M21">
        <v>4796</v>
      </c>
      <c r="N21">
        <v>4864</v>
      </c>
      <c r="O21">
        <v>6204</v>
      </c>
      <c r="P21">
        <v>4972</v>
      </c>
      <c r="Q21" s="3">
        <f>+SUM(L21:P21)</f>
        <v>25778</v>
      </c>
      <c r="R21" s="4">
        <f t="shared" si="1"/>
        <v>9.4654356427961821E-3</v>
      </c>
      <c r="U21" s="1" t="s">
        <v>23</v>
      </c>
      <c r="V21">
        <v>4829</v>
      </c>
      <c r="W21">
        <v>4784</v>
      </c>
      <c r="X21">
        <v>4436</v>
      </c>
      <c r="Y21">
        <v>5403</v>
      </c>
      <c r="Z21">
        <v>4467</v>
      </c>
      <c r="AA21" s="3">
        <f>+SUM(V21:Z21)</f>
        <v>23919</v>
      </c>
      <c r="AB21" s="4">
        <f t="shared" si="2"/>
        <v>-6.7519545131485434E-2</v>
      </c>
    </row>
    <row r="22" spans="1:28" ht="19" x14ac:dyDescent="0.25">
      <c r="A22" s="1" t="s">
        <v>24</v>
      </c>
      <c r="B22" s="1">
        <v>31.78</v>
      </c>
      <c r="C22">
        <v>32.29</v>
      </c>
      <c r="D22">
        <v>31</v>
      </c>
      <c r="E22">
        <v>26.53</v>
      </c>
      <c r="F22">
        <v>36.630000000000003</v>
      </c>
      <c r="G22" s="3">
        <f>+AVERAGE(B22:F22)</f>
        <v>31.645999999999997</v>
      </c>
      <c r="K22" s="1" t="s">
        <v>24</v>
      </c>
      <c r="L22">
        <v>32.36</v>
      </c>
      <c r="M22">
        <v>33.340000000000003</v>
      </c>
      <c r="N22">
        <v>32.869999999999997</v>
      </c>
      <c r="O22">
        <v>25.77</v>
      </c>
      <c r="P22">
        <v>32.159999999999997</v>
      </c>
      <c r="Q22" s="3">
        <f>+AVERAGE(L22:P22)</f>
        <v>31.3</v>
      </c>
      <c r="R22" s="4">
        <f t="shared" si="1"/>
        <v>-1.1054313099041422E-2</v>
      </c>
      <c r="U22" s="1" t="s">
        <v>24</v>
      </c>
      <c r="V22">
        <v>33.11</v>
      </c>
      <c r="W22">
        <v>33.42</v>
      </c>
      <c r="X22">
        <v>36.04</v>
      </c>
      <c r="Y22">
        <v>29.59</v>
      </c>
      <c r="Z22">
        <v>35.799999999999997</v>
      </c>
      <c r="AA22" s="3">
        <f>+AVERAGE(V22:Z22)</f>
        <v>33.591999999999999</v>
      </c>
      <c r="AB22" s="4">
        <f t="shared" si="2"/>
        <v>5.7930459633246056E-2</v>
      </c>
    </row>
    <row r="23" spans="1:28" ht="19" x14ac:dyDescent="0.25">
      <c r="A23" s="1" t="s">
        <v>25</v>
      </c>
      <c r="B23" s="1">
        <v>195</v>
      </c>
      <c r="C23">
        <v>138</v>
      </c>
      <c r="D23">
        <v>137</v>
      </c>
      <c r="E23">
        <v>195</v>
      </c>
      <c r="F23">
        <v>145</v>
      </c>
      <c r="G23" s="3">
        <f>+SUM(B23:F23)</f>
        <v>810</v>
      </c>
      <c r="H23">
        <f t="shared" si="0"/>
        <v>5.625</v>
      </c>
      <c r="K23" s="1" t="s">
        <v>25</v>
      </c>
      <c r="L23">
        <v>187</v>
      </c>
      <c r="M23">
        <v>143</v>
      </c>
      <c r="N23">
        <v>141</v>
      </c>
      <c r="O23">
        <v>198</v>
      </c>
      <c r="P23">
        <v>139</v>
      </c>
      <c r="Q23" s="3">
        <f>+SUM(L23:P23)</f>
        <v>808</v>
      </c>
      <c r="R23" s="4">
        <f t="shared" si="1"/>
        <v>-2.4752475247524753E-3</v>
      </c>
      <c r="U23" s="1" t="s">
        <v>25</v>
      </c>
      <c r="V23">
        <v>168</v>
      </c>
      <c r="W23">
        <v>133</v>
      </c>
      <c r="X23">
        <v>129</v>
      </c>
      <c r="Y23">
        <v>172</v>
      </c>
      <c r="Z23">
        <v>124</v>
      </c>
      <c r="AA23" s="3">
        <f>+SUM(V23:Z23)</f>
        <v>726</v>
      </c>
      <c r="AB23" s="4">
        <f t="shared" si="2"/>
        <v>-0.11570247933884298</v>
      </c>
    </row>
    <row r="24" spans="1:28" ht="19" x14ac:dyDescent="0.25">
      <c r="A24" s="1" t="s">
        <v>26</v>
      </c>
      <c r="B24" s="1">
        <v>24900</v>
      </c>
      <c r="C24">
        <v>17700</v>
      </c>
      <c r="D24">
        <v>17500</v>
      </c>
      <c r="E24">
        <v>2500</v>
      </c>
      <c r="F24">
        <v>18600</v>
      </c>
      <c r="G24" s="3">
        <f>+SUM(B24:F24)</f>
        <v>81200</v>
      </c>
      <c r="H24">
        <f t="shared" si="0"/>
        <v>563.88888888888891</v>
      </c>
      <c r="K24" s="1" t="s">
        <v>26</v>
      </c>
      <c r="L24">
        <v>23900</v>
      </c>
      <c r="M24">
        <v>18300</v>
      </c>
      <c r="N24">
        <v>18100</v>
      </c>
      <c r="O24">
        <v>25400</v>
      </c>
      <c r="P24">
        <v>17800</v>
      </c>
      <c r="Q24" s="3">
        <f>+SUM(L24:P24)</f>
        <v>103500</v>
      </c>
      <c r="R24" s="4">
        <f t="shared" si="1"/>
        <v>0.21545893719806763</v>
      </c>
      <c r="U24" s="1" t="s">
        <v>26</v>
      </c>
      <c r="V24">
        <v>21500</v>
      </c>
      <c r="W24">
        <v>17100</v>
      </c>
      <c r="X24">
        <v>16500</v>
      </c>
      <c r="Y24">
        <v>22100</v>
      </c>
      <c r="Z24">
        <v>15900</v>
      </c>
      <c r="AA24" s="3">
        <f>+SUM(V24:Z24)</f>
        <v>93100</v>
      </c>
      <c r="AB24" s="4">
        <f t="shared" si="2"/>
        <v>0.12781954887218044</v>
      </c>
    </row>
    <row r="25" spans="1:28" ht="19" x14ac:dyDescent="0.25">
      <c r="A25" s="1" t="s">
        <v>27</v>
      </c>
      <c r="B25" s="1">
        <v>6.41</v>
      </c>
      <c r="C25">
        <v>9.0299999999999994</v>
      </c>
      <c r="D25">
        <v>9.15</v>
      </c>
      <c r="E25">
        <v>6.38</v>
      </c>
      <c r="F25">
        <v>8.58</v>
      </c>
      <c r="G25" s="3">
        <f>+AVERAGE(B25:F25)</f>
        <v>7.9099999999999993</v>
      </c>
      <c r="K25" s="1" t="s">
        <v>27</v>
      </c>
      <c r="L25">
        <v>6.68</v>
      </c>
      <c r="M25">
        <v>8.74</v>
      </c>
      <c r="N25">
        <v>8.85</v>
      </c>
      <c r="O25">
        <v>6.3</v>
      </c>
      <c r="P25">
        <v>8.9600000000000009</v>
      </c>
      <c r="Q25" s="3">
        <f>+AVERAGE(L25:P25)</f>
        <v>7.9060000000000006</v>
      </c>
      <c r="R25" s="4">
        <f t="shared" si="1"/>
        <v>-5.0594485201096268E-4</v>
      </c>
      <c r="U25" s="1" t="s">
        <v>27</v>
      </c>
      <c r="V25">
        <v>7.42</v>
      </c>
      <c r="W25">
        <v>9.36</v>
      </c>
      <c r="X25">
        <v>9.66</v>
      </c>
      <c r="Y25">
        <v>7.24</v>
      </c>
      <c r="Z25">
        <v>10.050000000000001</v>
      </c>
      <c r="AA25" s="3">
        <f>+AVERAGE(V25:Z25)</f>
        <v>8.7460000000000004</v>
      </c>
      <c r="AB25" s="4">
        <f t="shared" si="2"/>
        <v>9.5586553853190162E-2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Byte</dc:creator>
  <cp:lastModifiedBy>David Byte</cp:lastModifiedBy>
  <dcterms:created xsi:type="dcterms:W3CDTF">2018-02-26T16:12:28Z</dcterms:created>
  <dcterms:modified xsi:type="dcterms:W3CDTF">2018-03-06T01:37:39Z</dcterms:modified>
</cp:coreProperties>
</file>