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rcin.welninski\Desktop\"/>
    </mc:Choice>
  </mc:AlternateContent>
  <bookViews>
    <workbookView xWindow="0" yWindow="0" windowWidth="13680" windowHeight="9048" tabRatio="742"/>
  </bookViews>
  <sheets>
    <sheet name="Site Map QAHealth Rating" sheetId="9" r:id="rId1"/>
    <sheet name="Home" sheetId="1" r:id="rId2"/>
    <sheet name="Explore" sheetId="2" r:id="rId3"/>
    <sheet name="DMDII Portal" sheetId="6" r:id="rId4"/>
    <sheet name="UserDrop-down" sheetId="7" r:id="rId5"/>
    <sheet name="Footer" sheetId="8" r:id="rId6"/>
    <sheet name="Assemble" sheetId="4" r:id="rId7"/>
    <sheet name="Learn" sheetId="3" r:id="rId8"/>
    <sheet name="Marketplace" sheetId="5" r:id="rId9"/>
    <sheet name="Dashboard" sheetId="11" r:id="rId10"/>
    <sheet name="Conglomoration" sheetId="10" r:id="rId1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7" i="9" l="1"/>
  <c r="E6" i="9"/>
  <c r="E5" i="9"/>
  <c r="E25" i="9"/>
  <c r="F25" i="9" s="1"/>
  <c r="E24" i="9"/>
  <c r="F24" i="9" s="1"/>
  <c r="E23" i="9"/>
  <c r="E22" i="9"/>
  <c r="F22" i="9" s="1"/>
  <c r="E21" i="9"/>
  <c r="E34" i="9"/>
  <c r="E33" i="9"/>
  <c r="E32" i="9"/>
  <c r="E31" i="9"/>
  <c r="E30" i="9"/>
  <c r="E29" i="9"/>
  <c r="E28" i="9"/>
  <c r="E27" i="9"/>
  <c r="E42" i="9"/>
  <c r="D42" i="9"/>
  <c r="E41" i="9"/>
  <c r="E40" i="9"/>
  <c r="E39" i="9"/>
  <c r="E38" i="9"/>
  <c r="E37" i="9"/>
  <c r="E36" i="9"/>
  <c r="E35" i="9"/>
  <c r="D35" i="9"/>
  <c r="E3" i="9"/>
  <c r="E2" i="9"/>
  <c r="I28" i="4"/>
  <c r="I36" i="4"/>
  <c r="I42" i="4"/>
  <c r="I49" i="4"/>
  <c r="I55" i="4"/>
  <c r="I8" i="8"/>
  <c r="I60" i="7"/>
  <c r="I56" i="7"/>
  <c r="I52" i="7"/>
  <c r="I50" i="7"/>
  <c r="I42" i="7"/>
  <c r="I30" i="7"/>
  <c r="I10" i="7"/>
  <c r="I15" i="6"/>
  <c r="I25" i="6"/>
  <c r="I38" i="6"/>
  <c r="I53" i="6"/>
  <c r="I67" i="6"/>
  <c r="I84" i="6"/>
  <c r="I89" i="6"/>
  <c r="I91" i="6"/>
  <c r="I13" i="2"/>
  <c r="I42" i="2"/>
  <c r="I71" i="2"/>
  <c r="I8" i="1"/>
  <c r="I5" i="1"/>
  <c r="G19" i="2"/>
  <c r="I42" i="9"/>
  <c r="I35" i="9"/>
  <c r="I19" i="9"/>
  <c r="I2" i="9"/>
  <c r="F23" i="9"/>
  <c r="D25" i="9"/>
  <c r="D24" i="9"/>
  <c r="D23" i="9"/>
  <c r="D22" i="9"/>
  <c r="D21" i="9"/>
  <c r="D3" i="4"/>
  <c r="D5" i="4"/>
  <c r="D28" i="4"/>
  <c r="D36" i="4"/>
  <c r="D42" i="4"/>
  <c r="D49" i="4"/>
  <c r="D55" i="4"/>
  <c r="F56" i="4"/>
  <c r="G7" i="4"/>
  <c r="F7" i="4" s="1"/>
  <c r="G8" i="4"/>
  <c r="F8" i="4" s="1"/>
  <c r="G9" i="4"/>
  <c r="F9" i="4" s="1"/>
  <c r="G10" i="4"/>
  <c r="F10" i="4" s="1"/>
  <c r="G11" i="4"/>
  <c r="F11" i="4" s="1"/>
  <c r="G12" i="4"/>
  <c r="F12" i="4" s="1"/>
  <c r="G13" i="4"/>
  <c r="F13" i="4" s="1"/>
  <c r="G14" i="4"/>
  <c r="F14" i="4" s="1"/>
  <c r="G15" i="4"/>
  <c r="F15" i="4" s="1"/>
  <c r="G16" i="4"/>
  <c r="F16" i="4" s="1"/>
  <c r="G17" i="4"/>
  <c r="F17" i="4" s="1"/>
  <c r="G18" i="4"/>
  <c r="F18" i="4" s="1"/>
  <c r="G19" i="4"/>
  <c r="F19" i="4" s="1"/>
  <c r="G20" i="4"/>
  <c r="F20" i="4" s="1"/>
  <c r="G21" i="4"/>
  <c r="F21" i="4" s="1"/>
  <c r="G22" i="4"/>
  <c r="F22" i="4" s="1"/>
  <c r="G23" i="4"/>
  <c r="F23" i="4" s="1"/>
  <c r="G24" i="4"/>
  <c r="F24" i="4" s="1"/>
  <c r="G25" i="4"/>
  <c r="F25" i="4" s="1"/>
  <c r="G26" i="4"/>
  <c r="F26" i="4" s="1"/>
  <c r="G27" i="4"/>
  <c r="F27" i="4" s="1"/>
  <c r="G30" i="4"/>
  <c r="F30" i="4" s="1"/>
  <c r="G31" i="4"/>
  <c r="F31" i="4" s="1"/>
  <c r="G32" i="4"/>
  <c r="F32" i="4" s="1"/>
  <c r="G33" i="4"/>
  <c r="F33" i="4" s="1"/>
  <c r="G34" i="4"/>
  <c r="F34" i="4" s="1"/>
  <c r="G35" i="4"/>
  <c r="F35" i="4" s="1"/>
  <c r="G38" i="4"/>
  <c r="F38" i="4" s="1"/>
  <c r="G39" i="4"/>
  <c r="F39" i="4" s="1"/>
  <c r="G40" i="4"/>
  <c r="F40" i="4" s="1"/>
  <c r="G41" i="4"/>
  <c r="F41" i="4" s="1"/>
  <c r="G44" i="4"/>
  <c r="F44" i="4" s="1"/>
  <c r="G45" i="4"/>
  <c r="F45" i="4" s="1"/>
  <c r="G46" i="4"/>
  <c r="F46" i="4" s="1"/>
  <c r="G47" i="4"/>
  <c r="F47" i="4" s="1"/>
  <c r="G48" i="4"/>
  <c r="F48" i="4" s="1"/>
  <c r="G51" i="4"/>
  <c r="G52" i="4"/>
  <c r="G53" i="4"/>
  <c r="G54" i="4"/>
  <c r="F51" i="4"/>
  <c r="F52" i="4"/>
  <c r="F53" i="4"/>
  <c r="F54" i="4"/>
  <c r="G50" i="4"/>
  <c r="F50" i="4" s="1"/>
  <c r="G43" i="4"/>
  <c r="F43" i="4" s="1"/>
  <c r="G37" i="4"/>
  <c r="F37" i="4" s="1"/>
  <c r="G29" i="4"/>
  <c r="F29" i="4" s="1"/>
  <c r="G6" i="4"/>
  <c r="F6" i="4" s="1"/>
  <c r="G4" i="4"/>
  <c r="F4" i="4" s="1"/>
  <c r="G2" i="4"/>
  <c r="F2" i="4" s="1"/>
  <c r="F90" i="6"/>
  <c r="F86" i="6"/>
  <c r="F87" i="6"/>
  <c r="F88" i="6"/>
  <c r="F85" i="6"/>
  <c r="F55" i="6"/>
  <c r="F56" i="6"/>
  <c r="F57" i="6"/>
  <c r="F58" i="6"/>
  <c r="F59" i="6"/>
  <c r="F60" i="6"/>
  <c r="F61" i="6"/>
  <c r="F62" i="6"/>
  <c r="F63" i="6"/>
  <c r="F64" i="6"/>
  <c r="F65" i="6"/>
  <c r="F66" i="6"/>
  <c r="F54" i="6"/>
  <c r="F40" i="6"/>
  <c r="F41" i="6"/>
  <c r="F42" i="6"/>
  <c r="F43" i="6"/>
  <c r="F44" i="6"/>
  <c r="F45" i="6"/>
  <c r="F46" i="6"/>
  <c r="F47" i="6"/>
  <c r="F48" i="6"/>
  <c r="F49" i="6"/>
  <c r="F50" i="6"/>
  <c r="F51" i="6"/>
  <c r="F52" i="6"/>
  <c r="F39" i="6"/>
  <c r="F27" i="6"/>
  <c r="F28" i="6"/>
  <c r="F29" i="6"/>
  <c r="F30" i="6"/>
  <c r="F32" i="6"/>
  <c r="F35" i="6"/>
  <c r="F36" i="6"/>
  <c r="F37" i="6"/>
  <c r="F26" i="6"/>
  <c r="F17" i="6"/>
  <c r="F18" i="6"/>
  <c r="F19" i="6"/>
  <c r="F20" i="6"/>
  <c r="F21" i="6"/>
  <c r="F23" i="6"/>
  <c r="F24" i="6"/>
  <c r="F16" i="6"/>
  <c r="F3" i="6"/>
  <c r="F4" i="6"/>
  <c r="F5" i="6"/>
  <c r="F6" i="6"/>
  <c r="F7" i="6"/>
  <c r="F8" i="6"/>
  <c r="F9" i="6"/>
  <c r="F10" i="6"/>
  <c r="F11" i="6"/>
  <c r="F12" i="6"/>
  <c r="F13" i="6"/>
  <c r="F14" i="6"/>
  <c r="F2" i="6"/>
  <c r="F32" i="7"/>
  <c r="F33" i="7"/>
  <c r="F34" i="7"/>
  <c r="F35" i="7"/>
  <c r="F36" i="7"/>
  <c r="F37" i="7"/>
  <c r="F38" i="7"/>
  <c r="F39" i="7"/>
  <c r="F40" i="7"/>
  <c r="F41" i="7"/>
  <c r="F44" i="7"/>
  <c r="F45" i="7"/>
  <c r="F46" i="7"/>
  <c r="F47" i="7"/>
  <c r="F48" i="7"/>
  <c r="F49" i="7"/>
  <c r="F58" i="7"/>
  <c r="F59" i="7"/>
  <c r="F54" i="7"/>
  <c r="F55" i="7"/>
  <c r="F57" i="7"/>
  <c r="F53" i="7"/>
  <c r="F43" i="7"/>
  <c r="F31" i="7"/>
  <c r="F12" i="7"/>
  <c r="F13" i="7"/>
  <c r="F14" i="7"/>
  <c r="F15" i="7"/>
  <c r="F16" i="7"/>
  <c r="F17" i="7"/>
  <c r="F18" i="7"/>
  <c r="F19" i="7"/>
  <c r="F20" i="7"/>
  <c r="F21" i="7"/>
  <c r="F22" i="7"/>
  <c r="F24" i="7"/>
  <c r="F25" i="7"/>
  <c r="F26" i="7"/>
  <c r="F27" i="7"/>
  <c r="F28" i="7"/>
  <c r="F29" i="7"/>
  <c r="F11" i="7"/>
  <c r="F3" i="7"/>
  <c r="F4" i="7"/>
  <c r="F5" i="7"/>
  <c r="F6" i="7"/>
  <c r="F7" i="7"/>
  <c r="F8" i="7"/>
  <c r="F9" i="7"/>
  <c r="F2" i="7"/>
  <c r="G12" i="7"/>
  <c r="G13" i="7"/>
  <c r="G14" i="7"/>
  <c r="G15" i="7"/>
  <c r="G16" i="7"/>
  <c r="G17" i="7"/>
  <c r="G18" i="7"/>
  <c r="G19" i="7"/>
  <c r="G20" i="7"/>
  <c r="G21" i="7"/>
  <c r="G22" i="7"/>
  <c r="G23" i="7"/>
  <c r="F23" i="7" s="1"/>
  <c r="G24" i="7"/>
  <c r="G25" i="7"/>
  <c r="G26" i="7"/>
  <c r="G27" i="7"/>
  <c r="G28" i="7"/>
  <c r="G29" i="7"/>
  <c r="G32" i="7"/>
  <c r="G33" i="7"/>
  <c r="G34" i="7"/>
  <c r="G35" i="7"/>
  <c r="G36" i="7"/>
  <c r="G37" i="7"/>
  <c r="G38" i="7"/>
  <c r="G39" i="7"/>
  <c r="G40" i="7"/>
  <c r="G41" i="7"/>
  <c r="G44" i="7"/>
  <c r="G45" i="7"/>
  <c r="G46" i="7"/>
  <c r="G47" i="7"/>
  <c r="G48" i="7"/>
  <c r="G49" i="7"/>
  <c r="G54" i="7"/>
  <c r="G55" i="7"/>
  <c r="G58" i="7"/>
  <c r="G59" i="7"/>
  <c r="G57" i="7"/>
  <c r="G53" i="7"/>
  <c r="G51" i="7"/>
  <c r="F51" i="7" s="1"/>
  <c r="G43" i="7"/>
  <c r="G31" i="7"/>
  <c r="G11" i="7"/>
  <c r="G3" i="7"/>
  <c r="G4" i="7"/>
  <c r="G5" i="7"/>
  <c r="G6" i="7"/>
  <c r="G7" i="7"/>
  <c r="G8" i="7"/>
  <c r="G9" i="7"/>
  <c r="F61" i="7"/>
  <c r="G2" i="7"/>
  <c r="F92" i="6"/>
  <c r="F69" i="6"/>
  <c r="F70" i="6"/>
  <c r="F71" i="6"/>
  <c r="F72" i="6"/>
  <c r="F73" i="6"/>
  <c r="F74" i="6"/>
  <c r="F75" i="6"/>
  <c r="F76" i="6"/>
  <c r="F77" i="6"/>
  <c r="F78" i="6"/>
  <c r="F79" i="6"/>
  <c r="F80" i="6"/>
  <c r="F81" i="6"/>
  <c r="F82" i="6"/>
  <c r="F83" i="6"/>
  <c r="G90" i="6"/>
  <c r="G86" i="6"/>
  <c r="G87" i="6"/>
  <c r="G88" i="6"/>
  <c r="G85" i="6"/>
  <c r="G69" i="6"/>
  <c r="G70" i="6"/>
  <c r="G71" i="6"/>
  <c r="G72" i="6"/>
  <c r="G73" i="6"/>
  <c r="G74" i="6"/>
  <c r="G75" i="6"/>
  <c r="G76" i="6"/>
  <c r="G77" i="6"/>
  <c r="G78" i="6"/>
  <c r="G79" i="6"/>
  <c r="G80" i="6"/>
  <c r="G81" i="6"/>
  <c r="G82" i="6"/>
  <c r="G83" i="6"/>
  <c r="G68" i="6"/>
  <c r="G55" i="6"/>
  <c r="G56" i="6"/>
  <c r="G57" i="6"/>
  <c r="G58" i="6"/>
  <c r="G59" i="6"/>
  <c r="G60" i="6"/>
  <c r="G61" i="6"/>
  <c r="G62" i="6"/>
  <c r="G63" i="6"/>
  <c r="G64" i="6"/>
  <c r="G65" i="6"/>
  <c r="G66" i="6"/>
  <c r="G54" i="6"/>
  <c r="G40" i="6"/>
  <c r="G41" i="6"/>
  <c r="G42" i="6"/>
  <c r="G43" i="6"/>
  <c r="G44" i="6"/>
  <c r="G45" i="6"/>
  <c r="G46" i="6"/>
  <c r="G47" i="6"/>
  <c r="G48" i="6"/>
  <c r="G49" i="6"/>
  <c r="G50" i="6"/>
  <c r="G51" i="6"/>
  <c r="G52" i="6"/>
  <c r="G39" i="6"/>
  <c r="G27" i="6"/>
  <c r="G28" i="6"/>
  <c r="G29" i="6"/>
  <c r="G30" i="6"/>
  <c r="G31" i="6"/>
  <c r="F31" i="6" s="1"/>
  <c r="G32" i="6"/>
  <c r="G33" i="6"/>
  <c r="F33" i="6" s="1"/>
  <c r="G34" i="6"/>
  <c r="F34" i="6" s="1"/>
  <c r="G35" i="6"/>
  <c r="G36" i="6"/>
  <c r="G37" i="6"/>
  <c r="G26" i="6"/>
  <c r="G17" i="6"/>
  <c r="G18" i="6"/>
  <c r="G19" i="6"/>
  <c r="G20" i="6"/>
  <c r="G21" i="6"/>
  <c r="G22" i="6"/>
  <c r="F22" i="6" s="1"/>
  <c r="G23" i="6"/>
  <c r="G24" i="6"/>
  <c r="G16" i="6"/>
  <c r="G3" i="6"/>
  <c r="G4" i="6"/>
  <c r="G5" i="6"/>
  <c r="G6" i="6"/>
  <c r="G7" i="6"/>
  <c r="G8" i="6"/>
  <c r="G9" i="6"/>
  <c r="G10" i="6"/>
  <c r="G11" i="6"/>
  <c r="G12" i="6"/>
  <c r="G13" i="6"/>
  <c r="G14" i="6"/>
  <c r="G2" i="6"/>
  <c r="F68" i="6"/>
  <c r="G19" i="9" l="1"/>
  <c r="D57" i="4" s="1"/>
  <c r="H19" i="9" s="1"/>
  <c r="D56" i="4"/>
  <c r="E56" i="4" s="1"/>
  <c r="D8" i="8"/>
  <c r="G7" i="8"/>
  <c r="F7" i="8" s="1"/>
  <c r="D42" i="7"/>
  <c r="G59" i="2"/>
  <c r="F59" i="2" s="1"/>
  <c r="G34" i="2"/>
  <c r="F34" i="2" s="1"/>
  <c r="G25" i="2"/>
  <c r="F25" i="2" s="1"/>
  <c r="D56" i="7"/>
  <c r="F8" i="8"/>
  <c r="G3" i="8"/>
  <c r="F3" i="8" s="1"/>
  <c r="G4" i="8"/>
  <c r="F4" i="8" s="1"/>
  <c r="G5" i="8"/>
  <c r="F5" i="8" s="1"/>
  <c r="G6" i="8"/>
  <c r="F6" i="8" s="1"/>
  <c r="G2" i="8"/>
  <c r="G2" i="1"/>
  <c r="F19" i="2"/>
  <c r="F82" i="2" l="1"/>
  <c r="G44" i="2"/>
  <c r="F44" i="2" s="1"/>
  <c r="G45" i="2"/>
  <c r="F45" i="2" s="1"/>
  <c r="G46" i="2"/>
  <c r="F46" i="2" s="1"/>
  <c r="G47" i="2"/>
  <c r="F47" i="2" s="1"/>
  <c r="G48" i="2"/>
  <c r="F48" i="2" s="1"/>
  <c r="G49" i="2"/>
  <c r="F49" i="2" s="1"/>
  <c r="G50" i="2"/>
  <c r="F50" i="2" s="1"/>
  <c r="G51" i="2"/>
  <c r="F51" i="2" s="1"/>
  <c r="G52" i="2"/>
  <c r="F52" i="2" s="1"/>
  <c r="G53" i="2"/>
  <c r="F53" i="2" s="1"/>
  <c r="G54" i="2"/>
  <c r="F54" i="2" s="1"/>
  <c r="G55" i="2"/>
  <c r="F55" i="2" s="1"/>
  <c r="G56" i="2"/>
  <c r="F56" i="2" s="1"/>
  <c r="G57" i="2"/>
  <c r="F57" i="2" s="1"/>
  <c r="G58" i="2"/>
  <c r="F58" i="2" s="1"/>
  <c r="G60" i="2"/>
  <c r="F60" i="2" s="1"/>
  <c r="G61" i="2"/>
  <c r="F61" i="2" s="1"/>
  <c r="G62" i="2"/>
  <c r="F62" i="2" s="1"/>
  <c r="G63" i="2"/>
  <c r="F63" i="2" s="1"/>
  <c r="G64" i="2"/>
  <c r="F64" i="2" s="1"/>
  <c r="G65" i="2"/>
  <c r="F65" i="2" s="1"/>
  <c r="G66" i="2"/>
  <c r="F66" i="2" s="1"/>
  <c r="G67" i="2"/>
  <c r="F67" i="2" s="1"/>
  <c r="G68" i="2"/>
  <c r="F68" i="2" s="1"/>
  <c r="G69" i="2"/>
  <c r="F69" i="2" s="1"/>
  <c r="G70" i="2"/>
  <c r="F70" i="2" s="1"/>
  <c r="G15" i="2"/>
  <c r="F15" i="2" s="1"/>
  <c r="G16" i="2"/>
  <c r="F16" i="2" s="1"/>
  <c r="G17" i="2"/>
  <c r="F17" i="2" s="1"/>
  <c r="G18" i="2"/>
  <c r="F18" i="2" s="1"/>
  <c r="G20" i="2"/>
  <c r="F20" i="2" s="1"/>
  <c r="G21" i="2"/>
  <c r="F21" i="2" s="1"/>
  <c r="G22" i="2"/>
  <c r="F22" i="2" s="1"/>
  <c r="G23" i="2"/>
  <c r="F23" i="2" s="1"/>
  <c r="G24" i="2"/>
  <c r="F24" i="2" s="1"/>
  <c r="G26" i="2"/>
  <c r="F26" i="2" s="1"/>
  <c r="G27" i="2"/>
  <c r="F27" i="2" s="1"/>
  <c r="G28" i="2"/>
  <c r="F28" i="2" s="1"/>
  <c r="G29" i="2"/>
  <c r="F29" i="2" s="1"/>
  <c r="G30" i="2"/>
  <c r="F30" i="2" s="1"/>
  <c r="G31" i="2"/>
  <c r="F31" i="2" s="1"/>
  <c r="G32" i="2"/>
  <c r="F32" i="2" s="1"/>
  <c r="G33" i="2"/>
  <c r="F33" i="2" s="1"/>
  <c r="G35" i="2"/>
  <c r="F35" i="2" s="1"/>
  <c r="G36" i="2"/>
  <c r="F36" i="2" s="1"/>
  <c r="G37" i="2"/>
  <c r="F37" i="2" s="1"/>
  <c r="G38" i="2"/>
  <c r="F38" i="2" s="1"/>
  <c r="G39" i="2"/>
  <c r="F39" i="2" s="1"/>
  <c r="G40" i="2"/>
  <c r="F40" i="2" s="1"/>
  <c r="G41" i="2"/>
  <c r="F41" i="2" s="1"/>
  <c r="G5" i="2"/>
  <c r="F5" i="2" s="1"/>
  <c r="G6" i="2"/>
  <c r="F6" i="2" s="1"/>
  <c r="G7" i="2"/>
  <c r="F7" i="2" s="1"/>
  <c r="G8" i="2"/>
  <c r="F8" i="2" s="1"/>
  <c r="G9" i="2"/>
  <c r="F9" i="2" s="1"/>
  <c r="G10" i="2"/>
  <c r="F10" i="2" s="1"/>
  <c r="F11" i="2"/>
  <c r="G11" i="2"/>
  <c r="G12" i="2"/>
  <c r="F12" i="2" s="1"/>
  <c r="G80" i="2"/>
  <c r="F80" i="2" s="1"/>
  <c r="G78" i="2"/>
  <c r="F78" i="2" s="1"/>
  <c r="G76" i="2"/>
  <c r="F76" i="2" s="1"/>
  <c r="G74" i="2"/>
  <c r="F74" i="2" s="1"/>
  <c r="G72" i="2"/>
  <c r="F72" i="2" s="1"/>
  <c r="G43" i="2"/>
  <c r="F43" i="2" s="1"/>
  <c r="G14" i="2"/>
  <c r="F14" i="2" s="1"/>
  <c r="G4" i="2"/>
  <c r="F4" i="2" s="1"/>
  <c r="G2" i="2"/>
  <c r="F2" i="2" s="1"/>
  <c r="F7" i="1"/>
  <c r="F6" i="1"/>
  <c r="G7" i="1"/>
  <c r="G6" i="1"/>
  <c r="G3" i="1"/>
  <c r="F3" i="1" s="1"/>
  <c r="G4" i="1"/>
  <c r="F4" i="1" s="1"/>
  <c r="F2" i="1"/>
  <c r="F9" i="1"/>
  <c r="D13" i="2"/>
  <c r="D15" i="6"/>
  <c r="G35" i="9"/>
  <c r="G27" i="9"/>
  <c r="G4" i="9"/>
  <c r="D10" i="7"/>
  <c r="D8" i="1"/>
  <c r="D60" i="7"/>
  <c r="D50" i="7"/>
  <c r="D30" i="7"/>
  <c r="D41" i="9" l="1"/>
  <c r="F41" i="9" s="1"/>
  <c r="D38" i="9"/>
  <c r="D37" i="9"/>
  <c r="F37" i="9" s="1"/>
  <c r="D36" i="9"/>
  <c r="D3" i="9"/>
  <c r="F3" i="9" s="1"/>
  <c r="D71" i="2"/>
  <c r="D7" i="9" s="1"/>
  <c r="F7" i="9" s="1"/>
  <c r="D42" i="2"/>
  <c r="F4" i="9"/>
  <c r="F8" i="9"/>
  <c r="F9" i="9"/>
  <c r="F10" i="9"/>
  <c r="F11" i="9"/>
  <c r="F12" i="9"/>
  <c r="F13" i="9"/>
  <c r="F14" i="9"/>
  <c r="F15" i="9"/>
  <c r="F16" i="9"/>
  <c r="F17" i="9"/>
  <c r="F18" i="9"/>
  <c r="F19" i="9"/>
  <c r="F20" i="9"/>
  <c r="F21" i="9"/>
  <c r="F26" i="9"/>
  <c r="D3" i="2"/>
  <c r="D81" i="2"/>
  <c r="D79" i="2"/>
  <c r="D77" i="2"/>
  <c r="D75" i="2"/>
  <c r="D73" i="2"/>
  <c r="D5" i="9"/>
  <c r="F5" i="9" s="1"/>
  <c r="D82" i="2" l="1"/>
  <c r="D83" i="2" s="1"/>
  <c r="D6" i="9"/>
  <c r="F6" i="9" s="1"/>
  <c r="F38" i="9"/>
  <c r="E8" i="8"/>
  <c r="D52" i="7"/>
  <c r="D5" i="1"/>
  <c r="D2" i="9" s="1"/>
  <c r="F36" i="9"/>
  <c r="D91" i="6"/>
  <c r="D89" i="6"/>
  <c r="D84" i="6"/>
  <c r="D67" i="6"/>
  <c r="D53" i="6"/>
  <c r="D38" i="6"/>
  <c r="D25" i="6"/>
  <c r="D28" i="9" l="1"/>
  <c r="F28" i="9" s="1"/>
  <c r="D92" i="6"/>
  <c r="E92" i="6" s="1"/>
  <c r="I27" i="9" s="1"/>
  <c r="D32" i="9"/>
  <c r="F32" i="9" s="1"/>
  <c r="H4" i="9"/>
  <c r="E82" i="2"/>
  <c r="I4" i="9" s="1"/>
  <c r="D39" i="9"/>
  <c r="F39" i="9" s="1"/>
  <c r="D61" i="7"/>
  <c r="F2" i="9"/>
  <c r="G2" i="9"/>
  <c r="D9" i="8"/>
  <c r="H42" i="9" s="1"/>
  <c r="F42" i="9" s="1"/>
  <c r="D40" i="9"/>
  <c r="F40" i="9" s="1"/>
  <c r="F35" i="9"/>
  <c r="D34" i="9"/>
  <c r="F34" i="9" s="1"/>
  <c r="D33" i="9"/>
  <c r="D31" i="9"/>
  <c r="F31" i="9" s="1"/>
  <c r="D30" i="9"/>
  <c r="F30" i="9" s="1"/>
  <c r="D29" i="9"/>
  <c r="F29" i="9" s="1"/>
  <c r="D27" i="9"/>
  <c r="F27" i="9" s="1"/>
  <c r="D9" i="1"/>
  <c r="E9" i="1" s="1"/>
  <c r="D62" i="7" l="1"/>
  <c r="H35" i="9" s="1"/>
  <c r="E61" i="7"/>
  <c r="D10" i="1"/>
  <c r="H2" i="9" s="1"/>
  <c r="D93" i="6"/>
  <c r="H27" i="9" s="1"/>
  <c r="H43" i="9"/>
  <c r="F33" i="9"/>
  <c r="F2" i="8" l="1"/>
</calcChain>
</file>

<file path=xl/sharedStrings.xml><?xml version="1.0" encoding="utf-8"?>
<sst xmlns="http://schemas.openxmlformats.org/spreadsheetml/2006/main" count="648" uniqueCount="452">
  <si>
    <t>Sub Category</t>
  </si>
  <si>
    <t>Working 1/0</t>
  </si>
  <si>
    <t>Feature Name</t>
  </si>
  <si>
    <t>Actions to test feature</t>
  </si>
  <si>
    <t>Dashboard README</t>
  </si>
  <si>
    <t>Marketplace README</t>
  </si>
  <si>
    <t>Community README</t>
  </si>
  <si>
    <t>Click on VIEW</t>
  </si>
  <si>
    <t>Dashboard</t>
  </si>
  <si>
    <t>Explore</t>
  </si>
  <si>
    <t>Learn</t>
  </si>
  <si>
    <t>Assemble</t>
  </si>
  <si>
    <t>Marketplace</t>
  </si>
  <si>
    <t>DMDII Portal</t>
  </si>
  <si>
    <t>Parent Section</t>
  </si>
  <si>
    <t>Subsection</t>
  </si>
  <si>
    <t>Member Directory</t>
  </si>
  <si>
    <t>DMDII Projects</t>
  </si>
  <si>
    <t>DMDII Member Profile</t>
  </si>
  <si>
    <t>Recent News</t>
  </si>
  <si>
    <t>Upcoming Events</t>
  </si>
  <si>
    <t>Calendar Widget</t>
  </si>
  <si>
    <t>Member Map</t>
  </si>
  <si>
    <t>Company Profile Redirect</t>
  </si>
  <si>
    <t>Project and Member Association Correct</t>
  </si>
  <si>
    <t>Company Logo In Member Directory</t>
  </si>
  <si>
    <t>Company Categorical Information Correct</t>
  </si>
  <si>
    <t>Next Button</t>
  </si>
  <si>
    <t>Browse By (Left Hand Side)</t>
  </si>
  <si>
    <t>Company Description Apears</t>
  </si>
  <si>
    <t>Member Tier Appears</t>
  </si>
  <si>
    <t>Member Since Apears in Correct Format</t>
  </si>
  <si>
    <t>Project Involvement Is Correct</t>
  </si>
  <si>
    <t>About DMDII Member</t>
  </si>
  <si>
    <t>Storefront Appliations</t>
  </si>
  <si>
    <t>Awards/Recognitions are Correct</t>
  </si>
  <si>
    <t>Core Capabilities</t>
  </si>
  <si>
    <t>Desires Areas for Collaboration</t>
  </si>
  <si>
    <t>Edit DMDII Member</t>
  </si>
  <si>
    <t>Edit DMDII Projects</t>
  </si>
  <si>
    <t>All data is filled with previous entries</t>
  </si>
  <si>
    <t>Previous Logo Appears</t>
  </si>
  <si>
    <t>Core Capabilities and Seeking Collaboration Items appear</t>
  </si>
  <si>
    <t>Can add new Capabilities and Collaboration items</t>
  </si>
  <si>
    <t>Can remove Capabilities and Collaboration items</t>
  </si>
  <si>
    <t>Can remove Contacts</t>
  </si>
  <si>
    <t>Can add addition contacts</t>
  </si>
  <si>
    <t>Can remove awards</t>
  </si>
  <si>
    <t>can add new awards</t>
  </si>
  <si>
    <t>Can change organization membership tier</t>
  </si>
  <si>
    <t>Can change Member since and till dates</t>
  </si>
  <si>
    <t>Can update company description</t>
  </si>
  <si>
    <t>Events time line</t>
  </si>
  <si>
    <t>most recent project overview appears</t>
  </si>
  <si>
    <t>most recent project status appears</t>
  </si>
  <si>
    <t>All types of quick links work</t>
  </si>
  <si>
    <t>search</t>
  </si>
  <si>
    <t>Search (company name only)</t>
  </si>
  <si>
    <t>Projects appear in order according to project number</t>
  </si>
  <si>
    <t>Correct categorical information appears for projects</t>
  </si>
  <si>
    <t>project name link redirects to correct project profile</t>
  </si>
  <si>
    <t>able to visting member profile page by clicking on member name under project name</t>
  </si>
  <si>
    <t>Project Profile page</t>
  </si>
  <si>
    <t>Browse by (left hand side)</t>
  </si>
  <si>
    <t>Project Status Correct</t>
  </si>
  <si>
    <t>Project Name Correct</t>
  </si>
  <si>
    <t>Project number correct (format correct)</t>
  </si>
  <si>
    <t>Thrust Area Correct</t>
  </si>
  <si>
    <t>Project Financial Correct (format correct)</t>
  </si>
  <si>
    <t>Project Award and Estimated completion date correct</t>
  </si>
  <si>
    <t>Contributer correct (as well as catagorical type correct)</t>
  </si>
  <si>
    <t>Project summary up to date</t>
  </si>
  <si>
    <t>Project schedule appears</t>
  </si>
  <si>
    <t>all project updates appear and are in the correct order</t>
  </si>
  <si>
    <t>uploaded projects documents appear</t>
  </si>
  <si>
    <t>project doucument are viewable</t>
  </si>
  <si>
    <t>who can view information is working</t>
  </si>
  <si>
    <t>Project Content</t>
  </si>
  <si>
    <t>All fields are filled with correct, and previously filling information</t>
  </si>
  <si>
    <t>project award date and complete date can be changed</t>
  </si>
  <si>
    <t>project status can be updated</t>
  </si>
  <si>
    <t>project number can be updated</t>
  </si>
  <si>
    <t>cost share can be updated</t>
  </si>
  <si>
    <t>DMDII funding can be updated</t>
  </si>
  <si>
    <t>Focus area can be updated</t>
  </si>
  <si>
    <t>thrust area can be updated</t>
  </si>
  <si>
    <t>prime organization can be changed</t>
  </si>
  <si>
    <t>contributing organizations can be removed</t>
  </si>
  <si>
    <t>contributing organizations can be added</t>
  </si>
  <si>
    <t>Principle Investigator can be removed</t>
  </si>
  <si>
    <t>Principle Investigator can be added</t>
  </si>
  <si>
    <t>Point of Contact can be removed</t>
  </si>
  <si>
    <t>point of contact can be added</t>
  </si>
  <si>
    <t>Project updates can be created</t>
  </si>
  <si>
    <t>Project Documents can be uploaded</t>
  </si>
  <si>
    <t>Project Financials can be uploaded</t>
  </si>
  <si>
    <t>Project Schedule can be uploaded</t>
  </si>
  <si>
    <t>Item in Member Portal Drop-down appears for non-verified members.</t>
  </si>
  <si>
    <t>Score 1/0 (enterdate)</t>
  </si>
  <si>
    <t>Make sure items appear</t>
  </si>
  <si>
    <t>make sure it appears and events are highlighted on calendar</t>
  </si>
  <si>
    <t>make sure on hover new york has at leas GE global research show up</t>
  </si>
  <si>
    <t>clear search should work, and filter by tier 2 and academic</t>
  </si>
  <si>
    <t>Show Filter</t>
  </si>
  <si>
    <t>Should be able to click on show filter drop-down and choose 96 items. You should now see more members apear on the screen</t>
  </si>
  <si>
    <t>Make sure that items exist in each column</t>
  </si>
  <si>
    <t>Click on an organization name and make sure that the link redirects to the correct member profile page</t>
  </si>
  <si>
    <t>Check to make sure that projects listed next to an organization have the organization listed on the project profile page</t>
  </si>
  <si>
    <t xml:space="preserve">Make sure that logos that appear next to the organization are the logos that appear on the member profile page </t>
  </si>
  <si>
    <t>Ensure that the next button actually does bring up the next 12 organizations</t>
  </si>
  <si>
    <t>search for rolls and rolls-royce should show up, then clear the search field and click search again, items should come back.</t>
  </si>
  <si>
    <t>Do a regular quality check and make sure all fileds are filled</t>
  </si>
  <si>
    <t>Got to a company profile page and click edit in the right hand corner of the page. Check to see that the data that appeared on the profile before is beeing filled in the field on the form.</t>
  </si>
  <si>
    <t>Current logo should appear on the page form</t>
  </si>
  <si>
    <t>Current chosen Core Capabilities and Seeking Collaboration Items should appear on the page form.</t>
  </si>
  <si>
    <t>Removed current data in all fields and replace with new data, then check to see if all changes have taken effect on the member profile page</t>
  </si>
  <si>
    <t>Check to see if News title 3 -1 appear on the page (most recent date news should be at the top of the list).</t>
  </si>
  <si>
    <t>Make sure event 1 -3 appear on the time line in order. Hovering over markers should also bring up a popup</t>
  </si>
  <si>
    <t>make sure if project status was uploaded that it is currently appearing on the page</t>
  </si>
  <si>
    <t>make sure if an overview was uploaded that it is currently appearing</t>
  </si>
  <si>
    <t>One of each type of quick link should work in the quick links section. One should provide text information, two should provide a link to a web page, and three should be a document.</t>
  </si>
  <si>
    <t>Search for the third project on the list to make sure it appears. Use just one word from the project name.</t>
  </si>
  <si>
    <t>show filter</t>
  </si>
  <si>
    <t>Click on show filter drop down and choose 96 items. All projects should now be visible that were appear on all following pages</t>
  </si>
  <si>
    <t>Click the Next button</t>
  </si>
  <si>
    <t>Change the show filter to 12. Refresh the page, then clicking on the next button should take you to the next page of projects.</t>
  </si>
  <si>
    <t>Check to make sure that projects are appearing in the order according to project number (by date: yyyy-dd/mm)</t>
  </si>
  <si>
    <t>All columns should be filled with information. Click on a project name and check to see if what is listed in column matches what is listed on the project profile page</t>
  </si>
  <si>
    <t>Check to see if project name links redirect to the correct project profile page</t>
  </si>
  <si>
    <t>Find a project and click on the organizations listed under it's name. You should be redirected to the correct member profiles. Return to the project profile page and click on the links to the member profile pages. You should be redirected to the correct pages.</t>
  </si>
  <si>
    <t>Click on awarded, product lifecycle management, and intelligent machining, scheck to see if projects show up that should, if non should then check to see that non did.</t>
  </si>
  <si>
    <t>All of these sections should be filled in with the correct formating</t>
  </si>
  <si>
    <t>Uploaded items should appear and you should be able to click on them to view the images</t>
  </si>
  <si>
    <t>Check to make sure that all fields are automatically filled with data that was entered prviously</t>
  </si>
  <si>
    <t>Title can be changed</t>
  </si>
  <si>
    <t>All of these items fields need to be changed and checked to see if it is possible to update everything</t>
  </si>
  <si>
    <t>Create 5 project updates in the following order: Update 4 May 4 2015, Update 1 Jan 1 2010, Update 5 October 5 2014, Update 3 April 3 2012, and Update 2 February 2 2011. Return to the Project Profile, the updates should be in order by date.</t>
  </si>
  <si>
    <t>Upload a .png image file. The file must have a no space in the name and remove any special characters and this may cause other problems. Than check if the file was uploaded and shows up in on the project profile.</t>
  </si>
  <si>
    <t>Log in a a non-DMDII Member account. Click on the member drop-down menu. You should see on an option of About DMDII Members.</t>
  </si>
  <si>
    <t>My Account</t>
  </si>
  <si>
    <t>My Profile</t>
  </si>
  <si>
    <t>My Projects</t>
  </si>
  <si>
    <t>Add DMDII Content</t>
  </si>
  <si>
    <t>Create DMDII Member</t>
  </si>
  <si>
    <t>Create DMDII Project</t>
  </si>
  <si>
    <t>Logout</t>
  </si>
  <si>
    <t>Total</t>
  </si>
  <si>
    <t>Uber Total</t>
  </si>
  <si>
    <t>Grade</t>
  </si>
  <si>
    <t>Privacy</t>
  </si>
  <si>
    <t>Notification</t>
  </si>
  <si>
    <t>Servers</t>
  </si>
  <si>
    <t>See Own Skills</t>
  </si>
  <si>
    <t>See History</t>
  </si>
  <si>
    <t>View All History</t>
  </si>
  <si>
    <t>View All Mutual</t>
  </si>
  <si>
    <t>View All Reviews</t>
  </si>
  <si>
    <t>Leave a review about yourself</t>
  </si>
  <si>
    <t>Sorting</t>
  </si>
  <si>
    <t>See All Your Created Projects</t>
  </si>
  <si>
    <t>Sort Most Recent Projects</t>
  </si>
  <si>
    <t>Superuser: Add DMDII Content</t>
  </si>
  <si>
    <t>Superuser: Create DMDII Member</t>
  </si>
  <si>
    <t>Superuser: Create DMDII Project</t>
  </si>
  <si>
    <t>Quick Links</t>
  </si>
  <si>
    <t>Member Events</t>
  </si>
  <si>
    <t>Member News</t>
  </si>
  <si>
    <t>Project Events</t>
  </si>
  <si>
    <t>Project News</t>
  </si>
  <si>
    <t>Projects Overview</t>
  </si>
  <si>
    <t>Projects Status</t>
  </si>
  <si>
    <t>Modal Pop-up Existing Organization</t>
  </si>
  <si>
    <t>Modal Pop-up New Organization</t>
  </si>
  <si>
    <t>Not Logged In</t>
  </si>
  <si>
    <t>Logged In</t>
  </si>
  <si>
    <t>Upgrade Regular Organization to DMDII Member</t>
  </si>
  <si>
    <t>Log out of account</t>
  </si>
  <si>
    <t>Data on screen does not persist</t>
  </si>
  <si>
    <t>Can log in as other user in the same browsing session</t>
  </si>
  <si>
    <t>Available Points</t>
  </si>
  <si>
    <t>Features in Sub-Subsection</t>
  </si>
  <si>
    <t>Parent Section Grade</t>
  </si>
  <si>
    <t>Sub-subsection (If Applicable)</t>
  </si>
  <si>
    <t>Account Basics: Update Information</t>
  </si>
  <si>
    <t>Account Basics: Organization Verification</t>
  </si>
  <si>
    <t>General</t>
  </si>
  <si>
    <t>Upon Login</t>
  </si>
  <si>
    <t>Footer</t>
  </si>
  <si>
    <t>Individuals</t>
  </si>
  <si>
    <t>Organizations</t>
  </si>
  <si>
    <t>Discusions</t>
  </si>
  <si>
    <t>Events</t>
  </si>
  <si>
    <t>My Inventory</t>
  </si>
  <si>
    <t>Favorites</t>
  </si>
  <si>
    <t>All Projects</t>
  </si>
  <si>
    <t>Terms</t>
  </si>
  <si>
    <t>About DMC</t>
  </si>
  <si>
    <t>Contribute</t>
  </si>
  <si>
    <t>Shop Floor</t>
  </si>
  <si>
    <t>Workforce</t>
  </si>
  <si>
    <t>How to Guides</t>
  </si>
  <si>
    <t>Make Application</t>
  </si>
  <si>
    <t>Publish Application</t>
  </si>
  <si>
    <t>FAQs</t>
  </si>
  <si>
    <t>Terms of Service</t>
  </si>
  <si>
    <t>Contacts Us</t>
  </si>
  <si>
    <t>Feedback</t>
  </si>
  <si>
    <t>Become a DMDII Member</t>
  </si>
  <si>
    <t>Resources</t>
  </si>
  <si>
    <t>Points Received</t>
  </si>
  <si>
    <t>Grade Per Subsection</t>
  </si>
  <si>
    <t>UserDrop-down</t>
  </si>
  <si>
    <t>Log in, and you should be a ble to click and choose an existing organization from the auto populate upon type menu</t>
  </si>
  <si>
    <t>Static Page Loads</t>
  </si>
  <si>
    <t>My Organization</t>
  </si>
  <si>
    <t>Featured</t>
  </si>
  <si>
    <t>New</t>
  </si>
  <si>
    <t>Browse By (Left hand side)</t>
  </si>
  <si>
    <t>Organization Name Redirects to Organization Profile Page</t>
  </si>
  <si>
    <t>Organization Profile: View Logo</t>
  </si>
  <si>
    <t>Organization Profile: View Company Description</t>
  </si>
  <si>
    <t>Organization Profile: View Division</t>
  </si>
  <si>
    <t>Organization Profile: View Industry</t>
  </si>
  <si>
    <t>Organization Profile: View Location</t>
  </si>
  <si>
    <t>Organization Profile: View Overview</t>
  </si>
  <si>
    <t>Organization Profile: View Skills</t>
  </si>
  <si>
    <t>Organization Profile: View History</t>
  </si>
  <si>
    <t>Organization Profile: View Contact</t>
  </si>
  <si>
    <t>Organization Profile: View Membership</t>
  </si>
  <si>
    <t>Form is accessible to Superusers and organization admin only</t>
  </si>
  <si>
    <t>Create new organization</t>
  </si>
  <si>
    <t>Request to Join</t>
  </si>
  <si>
    <t>Follow</t>
  </si>
  <si>
    <t>Edit Company</t>
  </si>
  <si>
    <t>Edit DMDII Member Profile</t>
  </si>
  <si>
    <t>Delete Company</t>
  </si>
  <si>
    <t>My Organization (My Storefront)</t>
  </si>
  <si>
    <t>Organization Admin and Superuser only, can click on this button and redirects to a form to edit the organization page</t>
  </si>
  <si>
    <t>Organization Admin and Superuser only, can click on this button and redirects to a form to edit the organization's dmdii member profile page</t>
  </si>
  <si>
    <t>Organization Admin and Superuser only, can click on this button to delete the company.</t>
  </si>
  <si>
    <t>Verified Members appear</t>
  </si>
  <si>
    <t>Unverified members appear</t>
  </si>
  <si>
    <t>Change Member role</t>
  </si>
  <si>
    <t>Members' roles can be changed ro admin, and member</t>
  </si>
  <si>
    <t>Become an organization member/admin</t>
  </si>
  <si>
    <t>Superuser and organization admins are able to make organization admins and members</t>
  </si>
  <si>
    <t>Make sure that when a verified member is created they appear in this location</t>
  </si>
  <si>
    <t>Unverified members should appear here</t>
  </si>
  <si>
    <t>All fields are filled with previously entered data</t>
  </si>
  <si>
    <t>Edit-Form Accessibility</t>
  </si>
  <si>
    <t>Able to change organization name</t>
  </si>
  <si>
    <t>Able to change division</t>
  </si>
  <si>
    <t>Able to change Industry</t>
  </si>
  <si>
    <t>Able to change NAICS code</t>
  </si>
  <si>
    <t>Able to remove logo</t>
  </si>
  <si>
    <t>Able to Upload new logo</t>
  </si>
  <si>
    <t>Able to update Description</t>
  </si>
  <si>
    <t>Able to add new awards</t>
  </si>
  <si>
    <t>Able to remove awards</t>
  </si>
  <si>
    <t>Able to upload images</t>
  </si>
  <si>
    <t>Able to remove images</t>
  </si>
  <si>
    <t>Able to upload Videos</t>
  </si>
  <si>
    <t>Able to remove Videos</t>
  </si>
  <si>
    <t>Able to remove skill</t>
  </si>
  <si>
    <t>Able to add past collaborations</t>
  </si>
  <si>
    <t>Able to add collaboration interests</t>
  </si>
  <si>
    <t>Able to add past DMDII projects</t>
  </si>
  <si>
    <t>Able to add upcoming DMDII project interests</t>
  </si>
  <si>
    <t>Able to remove past DMDII projects</t>
  </si>
  <si>
    <t>Alble to remove upcoming DMDII project interests</t>
  </si>
  <si>
    <t>Able to add new contact information</t>
  </si>
  <si>
    <t>Able to remove old contact information</t>
  </si>
  <si>
    <t>Able to add resaon for joining DMDII</t>
  </si>
  <si>
    <t>Able to remove reason for joining DMDII</t>
  </si>
  <si>
    <t>Check to make sure previously filled information is prepoulated in all related fields</t>
  </si>
  <si>
    <t>Able to add and remove all of these items</t>
  </si>
  <si>
    <t>Organization Profile: View Reviews Rating Average</t>
  </si>
  <si>
    <t>Organization Profile: Able to leave a review</t>
  </si>
  <si>
    <t>Organization Profile: Able to Sort reviews</t>
  </si>
  <si>
    <t>All Organizations</t>
  </si>
  <si>
    <t>All  organizations cards appear</t>
  </si>
  <si>
    <t>All organization logos appear if they were uploaded</t>
  </si>
  <si>
    <t>Search Filter</t>
  </si>
  <si>
    <t>Sort Filter</t>
  </si>
  <si>
    <t>filter (left of search bar)</t>
  </si>
  <si>
    <t>Edit My Organization Profile</t>
  </si>
  <si>
    <t>Log in, and you should be able to click on other, after accepting the terms and conditions you should be sent to a page to create a new organization. You should be able to save the new organization.</t>
  </si>
  <si>
    <t>Check to see if the number of cards listed at the top of the page show up as cards on page when filter show all is selected</t>
  </si>
  <si>
    <t>Go to the company page with logo on card and check to see if profile has the same logo. Go to a company without logo on card and check to see if they have a logo on profile page.</t>
  </si>
  <si>
    <t>Show filter</t>
  </si>
  <si>
    <t>Use the show filter to see if it is showing that many organization cards on the page.</t>
  </si>
  <si>
    <t>Try searching for a company that shows up in the show 25 items list but not the show 10 items list.</t>
  </si>
  <si>
    <t>Use the sort filter to see if it is working</t>
  </si>
  <si>
    <t>Use the browse by options to see if the number of items claining to be in list show up on page</t>
  </si>
  <si>
    <t>Use the filer drop-down to jump between companies, members and discusion pages</t>
  </si>
  <si>
    <t>When page loads up, overiew should be the selected tab, sections below should be awards received, Images and Videos. Make sure the three features all work/can be use.</t>
  </si>
  <si>
    <t>Make sure these fields are filled for at leat three organizations</t>
  </si>
  <si>
    <t>Visit organization profile pages</t>
  </si>
  <si>
    <t>Attempt to visit a few company profile pages and make sure they match the card you clicked on</t>
  </si>
  <si>
    <t>Able to update items such as display name, location, e-mail address, First and Last names.</t>
  </si>
  <si>
    <t>Able to use verification token to become associated with organization as regular member and organization admin</t>
  </si>
  <si>
    <t>Create New Organization button redirects to the correct form, and you are able to save that form to create new organization. Must be able to vist new organization profile pages.</t>
  </si>
  <si>
    <t>Able to add public informaion, member information and Private information to account and save.</t>
  </si>
  <si>
    <t>Able to set notification settings</t>
  </si>
  <si>
    <t>Able to add default and own servers to your account. Shuld be able ot add server to a service in a project.</t>
  </si>
  <si>
    <t>Able to view these items</t>
  </si>
  <si>
    <t>Able to use the sort feature to read reviews</t>
  </si>
  <si>
    <t>Able to rate yourself</t>
  </si>
  <si>
    <t>View Review Rating</t>
  </si>
  <si>
    <t>Able add location</t>
  </si>
  <si>
    <t>Able to remove location</t>
  </si>
  <si>
    <t>Able to add a description</t>
  </si>
  <si>
    <t>Able ot remove description</t>
  </si>
  <si>
    <t>Able to add job title</t>
  </si>
  <si>
    <t>Able to remove job title</t>
  </si>
  <si>
    <t>Able to add skills</t>
  </si>
  <si>
    <t>Able to remove skills</t>
  </si>
  <si>
    <t>Edit Profile and Save</t>
  </si>
  <si>
    <t>Organization description</t>
  </si>
  <si>
    <t>Search storefront</t>
  </si>
  <si>
    <t>Organization Stored Items</t>
  </si>
  <si>
    <t>Edit Store Front</t>
  </si>
  <si>
    <t>View Storefront Redirects to Organization Storefront page</t>
  </si>
  <si>
    <t>Individual Organization Profile Page</t>
  </si>
  <si>
    <t>Click on these to filter through services open to you through the company storefront</t>
  </si>
  <si>
    <t>Click on this to edit the storefront</t>
  </si>
  <si>
    <t>Click on the organization name to be redirected to the organization profile page. Ensure it redirects to the correct organization's profile.</t>
  </si>
  <si>
    <t>Add one of each of the link type: text, url, document (image file)</t>
  </si>
  <si>
    <t>Add a member event and make sure it shows up in the member directory page</t>
  </si>
  <si>
    <t>Add member news and make sure it shows up in the member directory page</t>
  </si>
  <si>
    <t>Add a project event and make sure it shows up in the DMDII projects page</t>
  </si>
  <si>
    <t>Add project news and make sure it shows up in the DMDII projects page</t>
  </si>
  <si>
    <t>upload and image make sure it shows up on the DMDII project page</t>
  </si>
  <si>
    <t>Create a new DMDII Project. Fill in all fields and check if information is maintained when you visit the project profile page</t>
  </si>
  <si>
    <t>Create a new organization and change it into the DMDII member. Check to make sure the member appears in the member directory</t>
  </si>
  <si>
    <t>Log out of Account</t>
  </si>
  <si>
    <t>When logging out, you should no longer see anything you were working while you were logged in</t>
  </si>
  <si>
    <t>Can click log in and not be automatically signed in as the same user whichout provide account credentials</t>
  </si>
  <si>
    <t>Go to the following pages and make sure they redirect to the correct page</t>
  </si>
  <si>
    <t>Individual Profile Pages</t>
  </si>
  <si>
    <t>Edit Profile Page</t>
  </si>
  <si>
    <t>Footer links</t>
  </si>
  <si>
    <t>Coming soon</t>
  </si>
  <si>
    <t>Overall Weighted Grade</t>
  </si>
  <si>
    <t>&lt;- Dummy Cell for data bars</t>
  </si>
  <si>
    <t>User Drop-down Controls and Settings</t>
  </si>
  <si>
    <t>Click on name, should pop up calendar and see event details, ensure dates match on calendar. (Past events do not display.)</t>
  </si>
  <si>
    <t>Contacts Show Up</t>
  </si>
  <si>
    <t>Create a public project</t>
  </si>
  <si>
    <t>Create a private project</t>
  </si>
  <si>
    <t>My Storefront</t>
  </si>
  <si>
    <t>Home</t>
  </si>
  <si>
    <t>Remove a verified member</t>
  </si>
  <si>
    <t>As a superuser or organization admin, able to remove a verified account</t>
  </si>
  <si>
    <t>Able edit and save server information for an existing server</t>
  </si>
  <si>
    <t>Able to delete an existing server.</t>
  </si>
  <si>
    <t>Invite to public project</t>
  </si>
  <si>
    <t>Invite to private project</t>
  </si>
  <si>
    <t>Add a service to your public project</t>
  </si>
  <si>
    <t>Add a service to your private project</t>
  </si>
  <si>
    <t>Run a service in your public project</t>
  </si>
  <si>
    <t>Run a service in your private project</t>
  </si>
  <si>
    <t>Get results back from running service in public project</t>
  </si>
  <si>
    <t>Get results back from running serivice in private project</t>
  </si>
  <si>
    <t>Invitees can read results from service run in public project</t>
  </si>
  <si>
    <t>Invitees can read results from service run in private project</t>
  </si>
  <si>
    <t>View both Projects</t>
  </si>
  <si>
    <t>Assign Task in public project</t>
  </si>
  <si>
    <t>Assign task in private project</t>
  </si>
  <si>
    <t>Clear Filter in Browse By</t>
  </si>
  <si>
    <t>Clicking on clear filter removes the filter you just createdin the browse by feature above</t>
  </si>
  <si>
    <t>Clear filter in Browse By</t>
  </si>
  <si>
    <t>Click on clear filter in the browse by section to remove filter you just add. Filters should be removed</t>
  </si>
  <si>
    <t>Portal?</t>
  </si>
  <si>
    <t>above is percent of functional beta feature on Portal. Over 100% marks merged features that are not functional (Will bee highlighted in red), 100% mean all functional beta feature are merged into Portal (Will be marked in Green), less than 100% means not all functional beta features are merged into Portal (Will be blue).</t>
  </si>
  <si>
    <t>Calculations</t>
  </si>
  <si>
    <t>Evaluation</t>
  </si>
  <si>
    <t>&lt;-Items added to portal</t>
  </si>
  <si>
    <t>Is the redirect working when logged in</t>
  </si>
  <si>
    <t>Previously entered information comes up</t>
  </si>
  <si>
    <t>On profile the following shows up: Title, description, skills, location, company name</t>
  </si>
  <si>
    <t>Check the puser profile page to make sure these items all show up.</t>
  </si>
  <si>
    <t>Organization Profile: View NAICS Code</t>
  </si>
  <si>
    <t>On Portal</t>
  </si>
  <si>
    <t>Portal? (1/0)</t>
  </si>
  <si>
    <t>above is percent of functional beta feature on Portal. Over 100% marks merged features that are not functional (Will be highlighted in red), 100% mean all functional beta feature are merged into Portal (Will be marked in Green), less than 100% means not all functional beta features are merged into Portal (Will be blue).</t>
  </si>
  <si>
    <t>Create a DMDII preawarded project</t>
  </si>
  <si>
    <t>Create a DMDII completed project</t>
  </si>
  <si>
    <t>Create a DMDII awarded project</t>
  </si>
  <si>
    <t>Orgnization Administrators only show up once</t>
  </si>
  <si>
    <t>Ensure that verified organization administrator only appear in the list of verified admins once.</t>
  </si>
  <si>
    <t>Organization Profile: View Projects (Past colaboration, collaboration interests, past dmdii projects, upcoming dmdii project interests, content should all appear.</t>
  </si>
  <si>
    <t>Able to add skill not on list</t>
  </si>
  <si>
    <t>Change featured image</t>
  </si>
  <si>
    <t>Edit the store front</t>
  </si>
  <si>
    <t>Edit all and have it save and viewable on storefront page</t>
  </si>
  <si>
    <t>Can add tags to project</t>
  </si>
  <si>
    <t>Can edit project</t>
  </si>
  <si>
    <t>Can create multiple projects</t>
  </si>
  <si>
    <t>Can visit multiple projects</t>
  </si>
  <si>
    <t>can add document to projects</t>
  </si>
  <si>
    <t>Services: Register service</t>
  </si>
  <si>
    <t>Service: service document upload</t>
  </si>
  <si>
    <t>Services: Able to add tags</t>
  </si>
  <si>
    <t>Services: edit a service</t>
  </si>
  <si>
    <t>Services: Remove a service</t>
  </si>
  <si>
    <t>Services: publish a service</t>
  </si>
  <si>
    <t>Services: running services</t>
  </si>
  <si>
    <t>My Projects: Tasks</t>
  </si>
  <si>
    <t>create project tasks</t>
  </si>
  <si>
    <t>task created by has user name</t>
  </si>
  <si>
    <t>task assigned to has user name</t>
  </si>
  <si>
    <t>edit task</t>
  </si>
  <si>
    <t>My Projects: Discussions</t>
  </si>
  <si>
    <t>Able to create discusion</t>
  </si>
  <si>
    <t>Able to tag discusion</t>
  </si>
  <si>
    <t>user picture is profile picture</t>
  </si>
  <si>
    <t>Able to comment is discusions</t>
  </si>
  <si>
    <t>able to like, dislike comments</t>
  </si>
  <si>
    <t>able to follow</t>
  </si>
  <si>
    <t>team</t>
  </si>
  <si>
    <t>See people on team</t>
  </si>
  <si>
    <t>remove people from project</t>
  </si>
  <si>
    <t>see pending approvals</t>
  </si>
  <si>
    <t>See removed individuals</t>
  </si>
  <si>
    <t>see active individuals</t>
  </si>
  <si>
    <t>Able to open and close tasks</t>
  </si>
  <si>
    <t>Comments</t>
  </si>
  <si>
    <t>Services</t>
  </si>
  <si>
    <t>can not delte in firefox</t>
  </si>
  <si>
    <t>fix was merged yet is not working on master</t>
  </si>
  <si>
    <t>not implimented</t>
  </si>
  <si>
    <t>document quick links are not working</t>
  </si>
  <si>
    <t>Sevices</t>
  </si>
  <si>
    <t>Tasks</t>
  </si>
  <si>
    <t>Discussions</t>
  </si>
  <si>
    <t>Team</t>
  </si>
  <si>
    <t>Dummy Cell for Poratlpars</t>
  </si>
  <si>
    <t>This was not working Friday</t>
  </si>
  <si>
    <t>this was not working friday</t>
  </si>
  <si>
    <t>date field is not filled in firefox</t>
  </si>
  <si>
    <t>this was not working on Friday</t>
  </si>
  <si>
    <t>document quick links do not take you to the document that was uploaded. Modal acts as a test quicklink</t>
  </si>
  <si>
    <t>date information is missing in firefox browsers</t>
  </si>
  <si>
    <t>does not send notification to organization admins</t>
  </si>
  <si>
    <t>Add skill not on list that does not alrady exist on list</t>
  </si>
  <si>
    <t>when saved does not appear on the organization profile page</t>
  </si>
  <si>
    <t>This page will be a site map of main functionality on beta</t>
  </si>
  <si>
    <t>Will be tied to data coming in to the main page/dashboard</t>
  </si>
  <si>
    <t>more background calculations</t>
  </si>
  <si>
    <t>more backgorund calculations</t>
  </si>
  <si>
    <t>more backgound calculations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</si>
</sst>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b/>
      <sz val="18"/>
      <color theme="1"/>
      <name val="Calibri"/>
      <family val="2"/>
      <scheme val="minor"/>
    </font>
  </fonts>
  <fills count="11">
    <fill>
      <patternFill patternType="none"/>
    </fill>
    <fill>
      <patternFill patternType="gray125"/>
    </fill>
    <fill>
      <patternFill patternType="solid">
        <fgColor theme="4"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92D05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4" tint="0.39997558519241921"/>
        <bgColor indexed="64"/>
      </patternFill>
    </fill>
  </fills>
  <borders count="14">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style="thick">
        <color auto="1"/>
      </left>
      <right style="thick">
        <color auto="1"/>
      </right>
      <top/>
      <bottom/>
      <diagonal/>
    </border>
    <border>
      <left style="thick">
        <color auto="1"/>
      </left>
      <right style="thick">
        <color auto="1"/>
      </right>
      <top/>
      <bottom style="thick">
        <color auto="1"/>
      </bottom>
      <diagonal/>
    </border>
    <border>
      <left/>
      <right/>
      <top style="thick">
        <color auto="1"/>
      </top>
      <bottom/>
      <diagonal/>
    </border>
    <border>
      <left style="thick">
        <color auto="1"/>
      </left>
      <right/>
      <top style="thick">
        <color auto="1"/>
      </top>
      <bottom style="thick">
        <color auto="1"/>
      </bottom>
      <diagonal/>
    </border>
    <border>
      <left style="thick">
        <color auto="1"/>
      </left>
      <right/>
      <top style="thick">
        <color auto="1"/>
      </top>
      <bottom/>
      <diagonal/>
    </border>
    <border>
      <left style="thick">
        <color auto="1"/>
      </left>
      <right/>
      <top/>
      <bottom/>
      <diagonal/>
    </border>
    <border>
      <left/>
      <right style="thick">
        <color auto="1"/>
      </right>
      <top style="thick">
        <color auto="1"/>
      </top>
      <bottom/>
      <diagonal/>
    </border>
    <border>
      <left/>
      <right style="thick">
        <color auto="1"/>
      </right>
      <top/>
      <bottom/>
      <diagonal/>
    </border>
    <border>
      <left/>
      <right/>
      <top style="thick">
        <color auto="1"/>
      </top>
      <bottom style="thick">
        <color auto="1"/>
      </bottom>
      <diagonal/>
    </border>
    <border>
      <left/>
      <right style="thick">
        <color auto="1"/>
      </right>
      <top style="thick">
        <color auto="1"/>
      </top>
      <bottom style="thick">
        <color auto="1"/>
      </bottom>
      <diagonal/>
    </border>
    <border>
      <left style="thick">
        <color auto="1"/>
      </left>
      <right/>
      <top/>
      <bottom style="thick">
        <color auto="1"/>
      </bottom>
      <diagonal/>
    </border>
  </borders>
  <cellStyleXfs count="1">
    <xf numFmtId="0" fontId="0" fillId="0" borderId="0"/>
  </cellStyleXfs>
  <cellXfs count="167">
    <xf numFmtId="0" fontId="0" fillId="0" borderId="0" xfId="0"/>
    <xf numFmtId="0" fontId="0" fillId="0" borderId="1" xfId="0" applyBorder="1"/>
    <xf numFmtId="0" fontId="0" fillId="2" borderId="1" xfId="0" applyFill="1" applyBorder="1"/>
    <xf numFmtId="0" fontId="0" fillId="3" borderId="1" xfId="0" applyFill="1" applyBorder="1"/>
    <xf numFmtId="0" fontId="0" fillId="5" borderId="1" xfId="0" applyFill="1" applyBorder="1"/>
    <xf numFmtId="0" fontId="0" fillId="0" borderId="0" xfId="0" applyFill="1" applyBorder="1" applyAlignment="1">
      <alignment vertical="center"/>
    </xf>
    <xf numFmtId="0" fontId="0" fillId="0" borderId="0" xfId="0" applyFill="1" applyBorder="1"/>
    <xf numFmtId="0" fontId="0" fillId="6" borderId="1" xfId="0" applyFill="1" applyBorder="1" applyAlignment="1">
      <alignment horizontal="center" vertical="center"/>
    </xf>
    <xf numFmtId="0" fontId="0" fillId="6" borderId="1" xfId="0" applyFill="1" applyBorder="1"/>
    <xf numFmtId="0" fontId="0" fillId="3" borderId="1" xfId="0" applyFill="1" applyBorder="1" applyAlignment="1">
      <alignment vertical="center"/>
    </xf>
    <xf numFmtId="0" fontId="0" fillId="3" borderId="1" xfId="0" applyFill="1" applyBorder="1" applyAlignment="1"/>
    <xf numFmtId="0" fontId="0" fillId="5" borderId="12" xfId="0" applyFill="1" applyBorder="1" applyAlignment="1">
      <alignment horizontal="right"/>
    </xf>
    <xf numFmtId="0" fontId="0" fillId="7" borderId="1" xfId="0" applyFill="1" applyBorder="1"/>
    <xf numFmtId="0" fontId="0" fillId="0" borderId="1" xfId="0" applyFill="1" applyBorder="1"/>
    <xf numFmtId="0" fontId="1" fillId="5" borderId="1" xfId="0" applyFont="1" applyFill="1" applyBorder="1" applyAlignment="1">
      <alignment horizontal="center"/>
    </xf>
    <xf numFmtId="0" fontId="1" fillId="5" borderId="1" xfId="0" applyFont="1" applyFill="1" applyBorder="1"/>
    <xf numFmtId="0" fontId="0" fillId="6" borderId="1" xfId="0" applyFill="1" applyBorder="1" applyAlignment="1">
      <alignment vertical="center"/>
    </xf>
    <xf numFmtId="0" fontId="0" fillId="3" borderId="1" xfId="0" applyFill="1" applyBorder="1" applyAlignment="1">
      <alignment horizontal="center" vertical="center"/>
    </xf>
    <xf numFmtId="0" fontId="0" fillId="6" borderId="4" xfId="0" applyFill="1" applyBorder="1" applyAlignment="1">
      <alignment vertical="center"/>
    </xf>
    <xf numFmtId="0" fontId="0" fillId="3" borderId="1" xfId="0" applyFill="1" applyBorder="1" applyAlignment="1"/>
    <xf numFmtId="0" fontId="0" fillId="6" borderId="2" xfId="0" applyFill="1" applyBorder="1" applyAlignment="1">
      <alignment vertical="center"/>
    </xf>
    <xf numFmtId="0" fontId="0" fillId="0" borderId="3" xfId="0" applyBorder="1" applyAlignment="1">
      <alignment vertical="center"/>
    </xf>
    <xf numFmtId="0" fontId="0" fillId="5" borderId="1" xfId="0" applyFill="1" applyBorder="1" applyAlignment="1">
      <alignment vertical="center"/>
    </xf>
    <xf numFmtId="10" fontId="0" fillId="5" borderId="1" xfId="0" applyNumberFormat="1" applyFill="1" applyBorder="1"/>
    <xf numFmtId="0" fontId="0" fillId="8" borderId="1" xfId="0" applyFill="1" applyBorder="1"/>
    <xf numFmtId="0" fontId="0" fillId="0" borderId="0" xfId="0" applyBorder="1"/>
    <xf numFmtId="0" fontId="0" fillId="0" borderId="1" xfId="0" applyBorder="1" applyAlignment="1">
      <alignment wrapText="1"/>
    </xf>
    <xf numFmtId="0" fontId="0" fillId="5" borderId="1" xfId="0" applyFill="1" applyBorder="1" applyAlignment="1">
      <alignment wrapText="1"/>
    </xf>
    <xf numFmtId="0" fontId="0" fillId="6" borderId="1" xfId="0" applyFill="1" applyBorder="1" applyAlignment="1">
      <alignment wrapText="1"/>
    </xf>
    <xf numFmtId="0" fontId="0" fillId="9" borderId="1" xfId="0" applyFill="1" applyBorder="1" applyAlignment="1">
      <alignment wrapText="1"/>
    </xf>
    <xf numFmtId="0" fontId="0" fillId="6" borderId="1" xfId="0" applyFill="1" applyBorder="1" applyAlignment="1">
      <alignment vertical="top" wrapText="1"/>
    </xf>
    <xf numFmtId="0" fontId="0" fillId="2" borderId="1" xfId="0" applyFill="1" applyBorder="1" applyAlignment="1">
      <alignment wrapText="1"/>
    </xf>
    <xf numFmtId="0" fontId="0" fillId="4" borderId="1" xfId="0" applyFill="1" applyBorder="1" applyAlignment="1">
      <alignment wrapText="1"/>
    </xf>
    <xf numFmtId="0" fontId="0" fillId="5" borderId="0" xfId="0" applyFill="1" applyAlignment="1">
      <alignment wrapText="1"/>
    </xf>
    <xf numFmtId="0" fontId="0" fillId="7" borderId="1" xfId="0" applyFill="1" applyBorder="1" applyAlignment="1">
      <alignment wrapText="1"/>
    </xf>
    <xf numFmtId="0" fontId="0" fillId="6" borderId="1" xfId="0" applyFill="1" applyBorder="1" applyAlignment="1">
      <alignment vertical="center" wrapText="1"/>
    </xf>
    <xf numFmtId="0" fontId="0" fillId="8" borderId="1" xfId="0" applyFill="1" applyBorder="1" applyAlignment="1">
      <alignment wrapText="1"/>
    </xf>
    <xf numFmtId="0" fontId="0" fillId="0" borderId="1" xfId="0" applyBorder="1" applyAlignment="1">
      <alignment vertical="top" wrapText="1"/>
    </xf>
    <xf numFmtId="0" fontId="0" fillId="9" borderId="1" xfId="0" applyFill="1" applyBorder="1" applyAlignment="1">
      <alignment vertical="top" wrapText="1"/>
    </xf>
    <xf numFmtId="0" fontId="0" fillId="3" borderId="2" xfId="0" applyFill="1" applyBorder="1" applyAlignment="1">
      <alignment vertical="center"/>
    </xf>
    <xf numFmtId="10" fontId="0" fillId="0" borderId="1" xfId="0" applyNumberFormat="1" applyFill="1" applyBorder="1" applyAlignment="1">
      <alignment vertical="center"/>
    </xf>
    <xf numFmtId="10" fontId="0" fillId="0" borderId="1" xfId="0" applyNumberFormat="1" applyFill="1" applyBorder="1"/>
    <xf numFmtId="9" fontId="0" fillId="0" borderId="1" xfId="0" applyNumberFormat="1" applyBorder="1"/>
    <xf numFmtId="0" fontId="0" fillId="5" borderId="3" xfId="0" applyFill="1" applyBorder="1"/>
    <xf numFmtId="0" fontId="0" fillId="5" borderId="0" xfId="0" applyFill="1"/>
    <xf numFmtId="0" fontId="0" fillId="0" borderId="0" xfId="0" applyAlignment="1">
      <alignment wrapText="1"/>
    </xf>
    <xf numFmtId="10" fontId="0" fillId="7" borderId="1" xfId="0" applyNumberFormat="1" applyFill="1" applyBorder="1" applyAlignment="1">
      <alignment vertical="top"/>
    </xf>
    <xf numFmtId="10" fontId="0" fillId="0" borderId="0" xfId="0" applyNumberFormat="1"/>
    <xf numFmtId="0" fontId="0" fillId="7" borderId="4" xfId="0" applyFill="1" applyBorder="1"/>
    <xf numFmtId="10" fontId="0" fillId="0" borderId="6" xfId="0" applyNumberFormat="1" applyBorder="1"/>
    <xf numFmtId="0" fontId="0" fillId="0" borderId="12" xfId="0" applyBorder="1"/>
    <xf numFmtId="0" fontId="0" fillId="5" borderId="0" xfId="0" applyFill="1" applyBorder="1"/>
    <xf numFmtId="0" fontId="0" fillId="8" borderId="4" xfId="0" applyFill="1" applyBorder="1" applyAlignment="1">
      <alignment vertical="center" wrapText="1"/>
    </xf>
    <xf numFmtId="0" fontId="0" fillId="0" borderId="2" xfId="0" applyBorder="1" applyAlignment="1">
      <alignment vertical="center" wrapText="1"/>
    </xf>
    <xf numFmtId="0" fontId="0" fillId="3" borderId="1" xfId="0" applyFill="1" applyBorder="1" applyAlignment="1">
      <alignment vertical="center"/>
    </xf>
    <xf numFmtId="0" fontId="0" fillId="0" borderId="0" xfId="0" applyAlignment="1">
      <alignment vertical="top" wrapText="1"/>
    </xf>
    <xf numFmtId="0" fontId="0" fillId="6" borderId="11" xfId="0" applyFill="1" applyBorder="1" applyAlignment="1">
      <alignment wrapText="1"/>
    </xf>
    <xf numFmtId="0" fontId="0" fillId="6" borderId="12" xfId="0" applyFill="1" applyBorder="1" applyAlignment="1">
      <alignment wrapText="1"/>
    </xf>
    <xf numFmtId="0" fontId="0" fillId="0" borderId="2" xfId="0" applyBorder="1" applyAlignment="1"/>
    <xf numFmtId="0" fontId="0" fillId="0" borderId="3" xfId="0" applyBorder="1" applyAlignment="1"/>
    <xf numFmtId="0" fontId="0" fillId="0" borderId="4" xfId="0" applyBorder="1" applyAlignment="1"/>
    <xf numFmtId="0" fontId="0" fillId="3" borderId="1" xfId="0" applyFill="1" applyBorder="1" applyAlignment="1">
      <alignment vertical="center"/>
    </xf>
    <xf numFmtId="0" fontId="0" fillId="0" borderId="1" xfId="0" applyBorder="1" applyAlignment="1">
      <alignment vertical="center"/>
    </xf>
    <xf numFmtId="0" fontId="0" fillId="6" borderId="1" xfId="0" applyFill="1" applyBorder="1" applyAlignment="1"/>
    <xf numFmtId="0" fontId="0" fillId="0" borderId="1" xfId="0" applyBorder="1" applyAlignment="1"/>
    <xf numFmtId="0" fontId="0" fillId="3" borderId="1" xfId="0" applyFill="1" applyBorder="1" applyAlignment="1">
      <alignment horizontal="right" vertical="center"/>
    </xf>
    <xf numFmtId="0" fontId="0" fillId="0" borderId="1" xfId="0" applyBorder="1" applyAlignment="1">
      <alignment horizontal="right" vertical="center"/>
    </xf>
    <xf numFmtId="10" fontId="0" fillId="0" borderId="2" xfId="0" applyNumberFormat="1" applyFill="1" applyBorder="1" applyAlignment="1">
      <alignment vertical="center"/>
    </xf>
    <xf numFmtId="10" fontId="0" fillId="0" borderId="3" xfId="0" applyNumberFormat="1" applyFill="1" applyBorder="1" applyAlignment="1">
      <alignment vertical="center"/>
    </xf>
    <xf numFmtId="0" fontId="0" fillId="0" borderId="4" xfId="0" applyFill="1" applyBorder="1" applyAlignment="1">
      <alignment vertical="center"/>
    </xf>
    <xf numFmtId="0" fontId="0" fillId="6" borderId="2" xfId="0" applyFill="1" applyBorder="1" applyAlignment="1">
      <alignment horizontal="center" vertical="center"/>
    </xf>
    <xf numFmtId="0" fontId="0" fillId="0" borderId="4" xfId="0" applyBorder="1" applyAlignment="1">
      <alignment horizontal="center" vertical="center"/>
    </xf>
    <xf numFmtId="0" fontId="0" fillId="6" borderId="2" xfId="0" applyFill="1" applyBorder="1" applyAlignment="1">
      <alignment vertical="center"/>
    </xf>
    <xf numFmtId="0" fontId="0" fillId="0" borderId="4" xfId="0" applyBorder="1" applyAlignment="1">
      <alignment vertical="center"/>
    </xf>
    <xf numFmtId="10" fontId="0" fillId="0" borderId="4" xfId="0" applyNumberFormat="1" applyFill="1" applyBorder="1" applyAlignment="1">
      <alignment vertical="center"/>
    </xf>
    <xf numFmtId="0" fontId="0" fillId="3" borderId="1" xfId="0" applyFill="1" applyBorder="1" applyAlignment="1">
      <alignment horizontal="center" vertical="center"/>
    </xf>
    <xf numFmtId="0" fontId="0" fillId="6" borderId="1" xfId="0" applyFill="1" applyBorder="1" applyAlignment="1">
      <alignment horizontal="center" vertical="center"/>
    </xf>
    <xf numFmtId="0" fontId="0" fillId="6" borderId="3" xfId="0" applyFill="1" applyBorder="1" applyAlignment="1">
      <alignment horizontal="center" vertical="center"/>
    </xf>
    <xf numFmtId="0" fontId="0" fillId="3" borderId="2" xfId="0" applyFill="1" applyBorder="1" applyAlignment="1">
      <alignment vertical="center"/>
    </xf>
    <xf numFmtId="0" fontId="0" fillId="0" borderId="3" xfId="0" applyBorder="1" applyAlignment="1">
      <alignment vertical="center"/>
    </xf>
    <xf numFmtId="0" fontId="0" fillId="6" borderId="3" xfId="0" applyFill="1" applyBorder="1" applyAlignment="1">
      <alignment vertical="center"/>
    </xf>
    <xf numFmtId="0" fontId="0" fillId="7" borderId="6" xfId="0" applyFill="1" applyBorder="1" applyAlignment="1"/>
    <xf numFmtId="0" fontId="0" fillId="7" borderId="11" xfId="0" applyFill="1" applyBorder="1" applyAlignment="1"/>
    <xf numFmtId="0" fontId="0" fillId="7" borderId="12" xfId="0" applyFill="1" applyBorder="1" applyAlignment="1"/>
    <xf numFmtId="0" fontId="0" fillId="0" borderId="1" xfId="0" applyBorder="1" applyAlignment="1">
      <alignment horizontal="left" vertical="center" wrapText="1"/>
    </xf>
    <xf numFmtId="0" fontId="0" fillId="0" borderId="1" xfId="0" applyBorder="1" applyAlignment="1">
      <alignment vertical="center" wrapText="1"/>
    </xf>
    <xf numFmtId="0" fontId="0" fillId="5" borderId="6" xfId="0" applyFill="1" applyBorder="1" applyAlignment="1">
      <alignment horizontal="right" vertical="center" wrapText="1"/>
    </xf>
    <xf numFmtId="0" fontId="0" fillId="5" borderId="11" xfId="0" applyFill="1" applyBorder="1" applyAlignment="1">
      <alignment horizontal="right" wrapText="1"/>
    </xf>
    <xf numFmtId="0" fontId="0" fillId="5" borderId="12" xfId="0" applyFill="1" applyBorder="1" applyAlignment="1">
      <alignment horizontal="right" wrapText="1"/>
    </xf>
    <xf numFmtId="0" fontId="0" fillId="5" borderId="6" xfId="0" applyFill="1" applyBorder="1" applyAlignment="1">
      <alignment horizontal="right"/>
    </xf>
    <xf numFmtId="0" fontId="0" fillId="0" borderId="11" xfId="0" applyBorder="1" applyAlignment="1">
      <alignment horizontal="right"/>
    </xf>
    <xf numFmtId="0" fontId="0" fillId="0" borderId="12" xfId="0" applyBorder="1" applyAlignment="1">
      <alignment horizontal="right"/>
    </xf>
    <xf numFmtId="0" fontId="0" fillId="5" borderId="6" xfId="0" applyFill="1" applyBorder="1" applyAlignment="1">
      <alignment horizontal="right" wrapText="1"/>
    </xf>
    <xf numFmtId="0" fontId="0" fillId="0" borderId="11" xfId="0" applyBorder="1" applyAlignment="1">
      <alignment horizontal="right" wrapText="1"/>
    </xf>
    <xf numFmtId="0" fontId="0" fillId="0" borderId="12" xfId="0" applyBorder="1" applyAlignment="1">
      <alignment horizontal="right" wrapText="1"/>
    </xf>
    <xf numFmtId="0" fontId="0" fillId="7" borderId="1" xfId="0" applyFill="1" applyBorder="1" applyAlignment="1">
      <alignment horizontal="right" wrapText="1"/>
    </xf>
    <xf numFmtId="0" fontId="0" fillId="5" borderId="1" xfId="0" applyFill="1" applyBorder="1" applyAlignment="1">
      <alignment horizontal="right" wrapText="1"/>
    </xf>
    <xf numFmtId="0" fontId="0" fillId="5" borderId="1" xfId="0" applyFill="1" applyBorder="1" applyAlignment="1">
      <alignment horizontal="right" vertical="center" wrapText="1"/>
    </xf>
    <xf numFmtId="0" fontId="0" fillId="9" borderId="2" xfId="0" applyFill="1" applyBorder="1" applyAlignment="1">
      <alignment vertical="center" wrapText="1"/>
    </xf>
    <xf numFmtId="0" fontId="0" fillId="9" borderId="3" xfId="0" applyFill="1" applyBorder="1" applyAlignment="1">
      <alignment vertical="center" wrapText="1"/>
    </xf>
    <xf numFmtId="0" fontId="0" fillId="0" borderId="3" xfId="0" applyBorder="1" applyAlignment="1">
      <alignment vertical="center" wrapText="1"/>
    </xf>
    <xf numFmtId="0" fontId="0" fillId="0" borderId="4" xfId="0" applyBorder="1" applyAlignment="1">
      <alignment vertical="center" wrapText="1"/>
    </xf>
    <xf numFmtId="0" fontId="0" fillId="6" borderId="2" xfId="0" applyFill="1" applyBorder="1" applyAlignment="1">
      <alignment vertical="center" wrapText="1"/>
    </xf>
    <xf numFmtId="0" fontId="0" fillId="6" borderId="3" xfId="0" applyFill="1" applyBorder="1" applyAlignment="1">
      <alignment vertical="center" wrapText="1"/>
    </xf>
    <xf numFmtId="0" fontId="0" fillId="0" borderId="3" xfId="0" applyBorder="1" applyAlignment="1">
      <alignment wrapText="1"/>
    </xf>
    <xf numFmtId="0" fontId="0" fillId="0" borderId="4" xfId="0" applyBorder="1" applyAlignment="1">
      <alignment wrapText="1"/>
    </xf>
    <xf numFmtId="0" fontId="0" fillId="8" borderId="1" xfId="0" applyFill="1" applyBorder="1" applyAlignment="1">
      <alignment horizontal="left" vertical="center" wrapText="1"/>
    </xf>
    <xf numFmtId="0" fontId="0" fillId="8" borderId="1" xfId="0" applyFill="1" applyBorder="1" applyAlignment="1">
      <alignment vertical="center" wrapText="1"/>
    </xf>
    <xf numFmtId="0" fontId="0" fillId="7" borderId="6" xfId="0" applyFill="1" applyBorder="1" applyAlignment="1">
      <alignment horizontal="right" wrapText="1"/>
    </xf>
    <xf numFmtId="0" fontId="0" fillId="2" borderId="1" xfId="0" applyFill="1" applyBorder="1" applyAlignment="1">
      <alignment vertical="center" wrapText="1"/>
    </xf>
    <xf numFmtId="0" fontId="0" fillId="2" borderId="2" xfId="0" applyFill="1" applyBorder="1" applyAlignment="1">
      <alignment vertical="center" wrapText="1"/>
    </xf>
    <xf numFmtId="0" fontId="0" fillId="5" borderId="7" xfId="0" applyFill="1" applyBorder="1" applyAlignment="1">
      <alignment horizontal="right" wrapText="1"/>
    </xf>
    <xf numFmtId="0" fontId="0" fillId="5" borderId="5" xfId="0" applyFill="1" applyBorder="1" applyAlignment="1">
      <alignment horizontal="right" wrapText="1"/>
    </xf>
    <xf numFmtId="0" fontId="0" fillId="5" borderId="9" xfId="0" applyFill="1" applyBorder="1" applyAlignment="1">
      <alignment horizontal="right" wrapText="1"/>
    </xf>
    <xf numFmtId="0" fontId="0" fillId="4" borderId="2" xfId="0" applyFill="1" applyBorder="1" applyAlignment="1">
      <alignment vertical="center" wrapText="1"/>
    </xf>
    <xf numFmtId="0" fontId="0" fillId="4" borderId="1" xfId="0" applyFill="1" applyBorder="1" applyAlignment="1">
      <alignment vertical="center" wrapText="1"/>
    </xf>
    <xf numFmtId="0" fontId="0" fillId="4" borderId="3" xfId="0" applyFill="1" applyBorder="1" applyAlignment="1">
      <alignment vertical="center" wrapText="1"/>
    </xf>
    <xf numFmtId="0" fontId="0" fillId="8" borderId="2" xfId="0" applyFill="1" applyBorder="1" applyAlignment="1">
      <alignment vertical="center" wrapText="1"/>
    </xf>
    <xf numFmtId="0" fontId="0" fillId="8" borderId="3" xfId="0" applyFill="1" applyBorder="1" applyAlignment="1">
      <alignment vertical="center" wrapText="1"/>
    </xf>
    <xf numFmtId="0" fontId="0" fillId="8" borderId="4" xfId="0" applyFill="1" applyBorder="1" applyAlignment="1">
      <alignment vertical="center" wrapText="1"/>
    </xf>
    <xf numFmtId="0" fontId="0" fillId="6" borderId="1" xfId="0" applyFill="1" applyBorder="1" applyAlignment="1">
      <alignment vertical="center" wrapText="1"/>
    </xf>
    <xf numFmtId="0" fontId="0" fillId="6" borderId="7" xfId="0" applyFill="1" applyBorder="1" applyAlignment="1">
      <alignment vertical="center" wrapText="1"/>
    </xf>
    <xf numFmtId="0" fontId="0" fillId="0" borderId="8" xfId="0" applyBorder="1" applyAlignment="1">
      <alignment vertical="center" wrapText="1"/>
    </xf>
    <xf numFmtId="0" fontId="0" fillId="0" borderId="13" xfId="0" applyBorder="1" applyAlignment="1">
      <alignment vertical="center" wrapText="1"/>
    </xf>
    <xf numFmtId="0" fontId="0" fillId="6" borderId="2" xfId="0" applyFill="1" applyBorder="1" applyAlignment="1">
      <alignment horizontal="left" vertical="center" wrapText="1"/>
    </xf>
    <xf numFmtId="0" fontId="0" fillId="0" borderId="3" xfId="0" applyBorder="1" applyAlignment="1">
      <alignment horizontal="left" vertical="center" wrapText="1"/>
    </xf>
    <xf numFmtId="0" fontId="0" fillId="5" borderId="8" xfId="0" applyFill="1" applyBorder="1" applyAlignment="1">
      <alignment horizontal="right" wrapText="1"/>
    </xf>
    <xf numFmtId="0" fontId="0" fillId="5" borderId="0" xfId="0" applyFill="1" applyBorder="1" applyAlignment="1">
      <alignment horizontal="right" wrapText="1"/>
    </xf>
    <xf numFmtId="0" fontId="0" fillId="5" borderId="10" xfId="0" applyFill="1" applyBorder="1" applyAlignment="1">
      <alignment horizontal="right" wrapText="1"/>
    </xf>
    <xf numFmtId="0" fontId="0" fillId="6" borderId="4" xfId="0" applyFill="1" applyBorder="1" applyAlignment="1">
      <alignment vertical="center" wrapText="1"/>
    </xf>
    <xf numFmtId="0" fontId="0" fillId="0" borderId="1" xfId="0" applyBorder="1" applyAlignment="1">
      <alignment horizontal="right" wrapText="1"/>
    </xf>
    <xf numFmtId="0" fontId="0" fillId="7" borderId="1" xfId="0" applyFill="1" applyBorder="1" applyAlignment="1">
      <alignment horizontal="right" vertical="top" wrapText="1"/>
    </xf>
    <xf numFmtId="0" fontId="0" fillId="0" borderId="2" xfId="0" applyBorder="1" applyAlignment="1">
      <alignment vertical="center" wrapText="1"/>
    </xf>
    <xf numFmtId="0" fontId="0" fillId="7" borderId="6" xfId="0" applyFill="1" applyBorder="1" applyAlignment="1">
      <alignment horizontal="right"/>
    </xf>
    <xf numFmtId="0" fontId="0" fillId="2" borderId="1" xfId="0" applyFill="1" applyBorder="1" applyAlignment="1">
      <alignment horizontal="left" vertical="center"/>
    </xf>
    <xf numFmtId="0" fontId="0" fillId="0" borderId="0" xfId="0" applyAlignment="1">
      <alignment wrapText="1"/>
    </xf>
    <xf numFmtId="0" fontId="0" fillId="0" borderId="8" xfId="0" applyBorder="1" applyAlignment="1">
      <alignment wrapText="1"/>
    </xf>
    <xf numFmtId="0" fontId="0" fillId="0" borderId="0" xfId="0" applyAlignment="1"/>
    <xf numFmtId="0" fontId="0" fillId="7" borderId="6" xfId="0" applyFill="1" applyBorder="1" applyAlignment="1">
      <alignment horizontal="right" vertical="top" wrapText="1"/>
    </xf>
    <xf numFmtId="0" fontId="0" fillId="0" borderId="11" xfId="0" applyBorder="1" applyAlignment="1">
      <alignment horizontal="right" vertical="top" wrapText="1"/>
    </xf>
    <xf numFmtId="0" fontId="0" fillId="0" borderId="12" xfId="0" applyBorder="1" applyAlignment="1">
      <alignment horizontal="right" vertical="top" wrapText="1"/>
    </xf>
    <xf numFmtId="10" fontId="0" fillId="7" borderId="1" xfId="0" applyNumberFormat="1" applyFill="1" applyBorder="1" applyAlignment="1">
      <alignment vertical="top" wrapText="1"/>
    </xf>
    <xf numFmtId="0" fontId="0" fillId="5" borderId="0" xfId="0" applyFill="1" applyBorder="1" applyAlignment="1">
      <alignment vertical="center" wrapText="1"/>
    </xf>
    <xf numFmtId="0" fontId="0" fillId="5" borderId="3" xfId="0" applyFill="1" applyBorder="1" applyAlignment="1">
      <alignment wrapText="1"/>
    </xf>
    <xf numFmtId="0" fontId="0" fillId="8" borderId="1" xfId="0" applyFill="1"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2" borderId="2" xfId="0" applyFill="1" applyBorder="1" applyAlignment="1">
      <alignment horizontal="left" vertical="center"/>
    </xf>
    <xf numFmtId="0" fontId="0" fillId="5" borderId="3" xfId="0" applyFill="1" applyBorder="1" applyAlignment="1">
      <alignment horizontal="left" vertical="center"/>
    </xf>
    <xf numFmtId="0" fontId="0" fillId="5" borderId="4" xfId="0" applyFill="1" applyBorder="1" applyAlignment="1">
      <alignment horizontal="left" vertical="center"/>
    </xf>
    <xf numFmtId="0" fontId="0" fillId="5" borderId="1" xfId="0" applyFill="1" applyBorder="1" applyAlignment="1">
      <alignment horizontal="left" vertical="center"/>
    </xf>
    <xf numFmtId="0" fontId="0" fillId="10" borderId="1" xfId="0" applyFill="1" applyBorder="1"/>
    <xf numFmtId="0" fontId="0" fillId="8" borderId="2" xfId="0" applyFill="1" applyBorder="1" applyAlignment="1">
      <alignment horizontal="left" vertical="center"/>
    </xf>
    <xf numFmtId="0" fontId="0" fillId="8" borderId="3" xfId="0" applyFill="1" applyBorder="1" applyAlignment="1">
      <alignment horizontal="left" vertical="center"/>
    </xf>
    <xf numFmtId="0" fontId="0" fillId="8" borderId="4" xfId="0" applyFill="1" applyBorder="1" applyAlignment="1">
      <alignment horizontal="left" vertical="center"/>
    </xf>
    <xf numFmtId="0" fontId="0" fillId="7" borderId="6" xfId="0" applyFill="1" applyBorder="1" applyAlignment="1">
      <alignment horizontal="right" vertical="top"/>
    </xf>
    <xf numFmtId="0" fontId="0" fillId="0" borderId="11" xfId="0" applyBorder="1" applyAlignment="1">
      <alignment horizontal="right" vertical="top"/>
    </xf>
    <xf numFmtId="0" fontId="0" fillId="0" borderId="12" xfId="0" applyBorder="1" applyAlignment="1">
      <alignment horizontal="right" vertical="top"/>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0" borderId="3" xfId="0" applyBorder="1" applyAlignment="1">
      <alignment horizontal="center" vertical="center"/>
    </xf>
    <xf numFmtId="0" fontId="0" fillId="8" borderId="2" xfId="0" applyFill="1" applyBorder="1" applyAlignment="1">
      <alignment vertical="center"/>
    </xf>
    <xf numFmtId="9" fontId="0" fillId="0" borderId="0" xfId="0" applyNumberFormat="1"/>
    <xf numFmtId="0" fontId="0" fillId="5" borderId="8" xfId="0" applyFill="1" applyBorder="1"/>
    <xf numFmtId="0" fontId="0" fillId="10" borderId="1" xfId="0" applyFill="1" applyBorder="1" applyAlignment="1">
      <alignment vertical="center"/>
    </xf>
    <xf numFmtId="9" fontId="2" fillId="0" borderId="1" xfId="0" applyNumberFormat="1" applyFont="1" applyFill="1" applyBorder="1"/>
    <xf numFmtId="0" fontId="2" fillId="5" borderId="1" xfId="0" applyFont="1" applyFill="1" applyBorder="1" applyAlignment="1">
      <alignment horizontal="right"/>
    </xf>
  </cellXfs>
  <cellStyles count="1">
    <cellStyle name="Normal" xfId="0" builtinId="0"/>
  </cellStyles>
  <dxfs count="50">
    <dxf>
      <fill>
        <patternFill>
          <bgColor rgb="FF00B0F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0070C0"/>
        </patternFill>
      </fill>
    </dxf>
    <dxf>
      <fill>
        <patternFill>
          <bgColor rgb="FF00B050"/>
        </patternFill>
      </fill>
    </dxf>
    <dxf>
      <font>
        <b/>
        <i val="0"/>
      </font>
      <fill>
        <patternFill>
          <bgColor rgb="FFFF0000"/>
        </patternFill>
      </fill>
    </dxf>
    <dxf>
      <font>
        <b/>
        <i val="0"/>
      </font>
      <fill>
        <patternFill>
          <bgColor rgb="FF00B0F0"/>
        </patternFill>
      </fill>
    </dxf>
    <dxf>
      <fill>
        <patternFill>
          <bgColor rgb="FFFF0000"/>
        </patternFill>
      </fill>
    </dxf>
    <dxf>
      <fill>
        <patternFill>
          <bgColor rgb="FFFFC000"/>
        </patternFill>
      </fill>
    </dxf>
    <dxf>
      <fill>
        <patternFill>
          <bgColor rgb="FF00B050"/>
        </patternFill>
      </fill>
    </dxf>
    <dxf>
      <fill>
        <patternFill>
          <bgColor rgb="FF0070C0"/>
        </patternFill>
      </fill>
    </dxf>
    <dxf>
      <fill>
        <patternFill>
          <bgColor rgb="FFFF0000"/>
        </patternFill>
      </fill>
    </dxf>
    <dxf>
      <fill>
        <patternFill>
          <bgColor rgb="FF00B050"/>
        </patternFill>
      </fill>
    </dxf>
    <dxf>
      <font>
        <b/>
        <i val="0"/>
      </font>
      <fill>
        <patternFill>
          <bgColor rgb="FFFF0000"/>
        </patternFill>
      </fill>
    </dxf>
    <dxf>
      <fill>
        <patternFill>
          <bgColor rgb="FF00B0F0"/>
        </patternFill>
      </fill>
    </dxf>
    <dxf>
      <fill>
        <patternFill>
          <bgColor rgb="FFFF0000"/>
        </patternFill>
      </fill>
    </dxf>
    <dxf>
      <fill>
        <patternFill>
          <bgColor rgb="FF00B050"/>
        </patternFill>
      </fill>
    </dxf>
    <dxf>
      <fill>
        <patternFill>
          <bgColor rgb="FFFFC000"/>
        </patternFill>
      </fill>
    </dxf>
    <dxf>
      <fill>
        <patternFill>
          <bgColor rgb="FF00B050"/>
        </patternFill>
      </fill>
    </dxf>
    <dxf>
      <fill>
        <patternFill>
          <bgColor rgb="FF0070C0"/>
        </patternFill>
      </fill>
    </dxf>
    <dxf>
      <fill>
        <patternFill>
          <bgColor rgb="FFFF0000"/>
        </patternFill>
      </fill>
    </dxf>
    <dxf>
      <font>
        <b/>
        <i val="0"/>
      </font>
      <fill>
        <patternFill>
          <bgColor rgb="FFFF0000"/>
        </patternFill>
      </fill>
    </dxf>
    <dxf>
      <font>
        <b/>
        <i val="0"/>
      </font>
      <fill>
        <patternFill>
          <bgColor rgb="FF00B0F0"/>
        </patternFill>
      </fill>
    </dxf>
    <dxf>
      <fill>
        <patternFill>
          <bgColor rgb="FFFF0000"/>
        </patternFill>
      </fill>
    </dxf>
    <dxf>
      <fill>
        <patternFill>
          <bgColor rgb="FF0070C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00B0F0"/>
        </patternFill>
      </fill>
    </dxf>
    <dxf>
      <font>
        <b/>
        <i val="0"/>
      </font>
      <fill>
        <patternFill>
          <bgColor rgb="FFFF0000"/>
        </patternFill>
      </fill>
    </dxf>
    <dxf>
      <font>
        <b/>
        <i val="0"/>
      </font>
      <fill>
        <patternFill>
          <bgColor rgb="FFFF0000"/>
        </patternFill>
      </fill>
    </dxf>
    <dxf>
      <font>
        <b/>
        <i val="0"/>
      </font>
      <fill>
        <patternFill>
          <bgColor rgb="FF0070C0"/>
        </patternFill>
      </fill>
    </dxf>
    <dxf>
      <font>
        <b/>
        <i val="0"/>
      </font>
      <fill>
        <patternFill>
          <bgColor rgb="FF00B050"/>
        </patternFill>
      </fill>
    </dxf>
    <dxf>
      <font>
        <b/>
        <i val="0"/>
      </font>
      <fill>
        <patternFill>
          <bgColor rgb="FFFF0000"/>
        </patternFill>
      </fill>
    </dxf>
    <dxf>
      <font>
        <b/>
        <i val="0"/>
      </font>
      <fill>
        <patternFill>
          <bgColor rgb="FFFFC000"/>
        </patternFill>
      </fill>
    </dxf>
    <dxf>
      <font>
        <b/>
        <i val="0"/>
      </font>
      <fill>
        <patternFill>
          <bgColor rgb="FF0070C0"/>
        </patternFill>
      </fill>
    </dxf>
    <dxf>
      <font>
        <b/>
        <i val="0"/>
      </font>
      <fill>
        <patternFill>
          <bgColor rgb="FFFF0000"/>
        </patternFill>
      </fill>
    </dxf>
    <dxf>
      <font>
        <b/>
        <i val="0"/>
      </font>
      <fill>
        <patternFill>
          <bgColor rgb="FF00B050"/>
        </patternFill>
      </fill>
    </dxf>
    <dxf>
      <font>
        <b/>
        <i val="0"/>
      </font>
      <fill>
        <patternFill>
          <bgColor rgb="FF00B0F0"/>
        </patternFill>
      </fill>
    </dxf>
    <dxf>
      <font>
        <b/>
        <i val="0"/>
      </font>
      <fill>
        <patternFill>
          <bgColor rgb="FFFFC000"/>
        </patternFill>
      </fill>
    </dxf>
    <dxf>
      <font>
        <b/>
        <i val="0"/>
      </font>
      <fill>
        <patternFill>
          <bgColor rgb="FFFF0000"/>
        </patternFill>
      </fill>
    </dxf>
    <dxf>
      <font>
        <b/>
        <i val="0"/>
      </font>
      <fill>
        <patternFill>
          <bgColor rgb="FF0070C0"/>
        </patternFill>
      </fill>
    </dxf>
    <dxf>
      <font>
        <b/>
        <i val="0"/>
      </font>
      <fill>
        <patternFill>
          <bgColor rgb="FF00B050"/>
        </patternFill>
      </fill>
    </dxf>
    <dxf>
      <font>
        <b/>
        <i val="0"/>
      </font>
      <fill>
        <patternFill>
          <bgColor rgb="FFFF0000"/>
        </patternFill>
      </fill>
    </dxf>
    <dxf>
      <font>
        <b/>
        <i val="0"/>
      </font>
      <fill>
        <patternFill>
          <bgColor rgb="FF0070C0"/>
        </patternFill>
      </fill>
    </dxf>
    <dxf>
      <font>
        <b/>
        <i val="0"/>
      </font>
      <fill>
        <patternFill>
          <bgColor rgb="FF00B0F0"/>
        </patternFill>
      </fill>
    </dxf>
    <dxf>
      <font>
        <b/>
        <i val="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2"/>
  <sheetViews>
    <sheetView tabSelected="1" topLeftCell="A10" zoomScale="70" zoomScaleNormal="70" workbookViewId="0">
      <selection activeCell="N43" sqref="N43"/>
    </sheetView>
  </sheetViews>
  <sheetFormatPr defaultRowHeight="14.4" x14ac:dyDescent="0.3"/>
  <cols>
    <col min="1" max="1" width="13.77734375" bestFit="1" customWidth="1"/>
    <col min="2" max="2" width="23.109375" bestFit="1" customWidth="1"/>
    <col min="3" max="3" width="25.21875" bestFit="1" customWidth="1"/>
    <col min="4" max="4" width="13.6640625" bestFit="1" customWidth="1"/>
    <col min="5" max="5" width="24.88671875" bestFit="1" customWidth="1"/>
    <col min="6" max="6" width="18.21875" bestFit="1" customWidth="1"/>
    <col min="7" max="7" width="14.88671875" bestFit="1" customWidth="1"/>
    <col min="8" max="8" width="18" bestFit="1" customWidth="1"/>
    <col min="9" max="9" width="22.88671875" bestFit="1" customWidth="1"/>
    <col min="10" max="10" width="9.21875" bestFit="1" customWidth="1"/>
    <col min="11" max="11" width="6.5546875" bestFit="1" customWidth="1"/>
    <col min="12" max="12" width="5.109375" bestFit="1" customWidth="1"/>
    <col min="13" max="13" width="8.21875" bestFit="1" customWidth="1"/>
    <col min="14" max="14" width="11.88671875" bestFit="1" customWidth="1"/>
    <col min="15" max="15" width="10.88671875" bestFit="1" customWidth="1"/>
    <col min="16" max="16" width="31.109375" bestFit="1" customWidth="1"/>
    <col min="17" max="18" width="5.88671875" bestFit="1" customWidth="1"/>
  </cols>
  <sheetData>
    <row r="1" spans="1:9" ht="15.6" thickTop="1" thickBot="1" x14ac:dyDescent="0.35">
      <c r="A1" s="14" t="s">
        <v>14</v>
      </c>
      <c r="B1" s="14" t="s">
        <v>15</v>
      </c>
      <c r="C1" s="15" t="s">
        <v>182</v>
      </c>
      <c r="D1" s="15" t="s">
        <v>209</v>
      </c>
      <c r="E1" s="14" t="s">
        <v>180</v>
      </c>
      <c r="F1" s="14" t="s">
        <v>210</v>
      </c>
      <c r="G1" s="14" t="s">
        <v>179</v>
      </c>
      <c r="H1" s="14" t="s">
        <v>181</v>
      </c>
      <c r="I1" s="14" t="s">
        <v>383</v>
      </c>
    </row>
    <row r="2" spans="1:9" ht="15.6" thickTop="1" thickBot="1" x14ac:dyDescent="0.35">
      <c r="A2" s="70" t="s">
        <v>351</v>
      </c>
      <c r="B2" s="8" t="s">
        <v>185</v>
      </c>
      <c r="C2" s="8"/>
      <c r="D2" s="4">
        <f>Home!D5</f>
        <v>3</v>
      </c>
      <c r="E2" s="151">
        <f>Home!I5</f>
        <v>3</v>
      </c>
      <c r="F2" s="23">
        <f t="shared" ref="F2:F26" si="0">D2/E2</f>
        <v>1</v>
      </c>
      <c r="G2" s="72">
        <f>SUM(D2:D3)</f>
        <v>5</v>
      </c>
      <c r="H2" s="67">
        <f>Home!D10</f>
        <v>1</v>
      </c>
      <c r="I2" s="67">
        <f>Home!E9</f>
        <v>0</v>
      </c>
    </row>
    <row r="3" spans="1:9" ht="15.6" thickTop="1" thickBot="1" x14ac:dyDescent="0.35">
      <c r="A3" s="71"/>
      <c r="B3" s="8" t="s">
        <v>186</v>
      </c>
      <c r="C3" s="8"/>
      <c r="D3" s="4">
        <f>Home!D8</f>
        <v>2</v>
      </c>
      <c r="E3" s="151">
        <f>Home!I8</f>
        <v>2</v>
      </c>
      <c r="F3" s="23">
        <f t="shared" si="0"/>
        <v>1</v>
      </c>
      <c r="G3" s="73"/>
      <c r="H3" s="74"/>
      <c r="I3" s="74"/>
    </row>
    <row r="4" spans="1:9" ht="15.6" thickTop="1" thickBot="1" x14ac:dyDescent="0.35">
      <c r="A4" s="75" t="s">
        <v>9</v>
      </c>
      <c r="B4" s="3" t="s">
        <v>188</v>
      </c>
      <c r="C4" s="3"/>
      <c r="D4" s="4" t="s">
        <v>342</v>
      </c>
      <c r="E4" s="3"/>
      <c r="F4" s="23" t="e">
        <f t="shared" si="0"/>
        <v>#VALUE!</v>
      </c>
      <c r="G4" s="61">
        <f>SUM(E4:E12)</f>
        <v>65</v>
      </c>
      <c r="H4" s="67">
        <f>Explore!D83</f>
        <v>0.66153846153846152</v>
      </c>
      <c r="I4" s="67">
        <f>Explore!E82</f>
        <v>0</v>
      </c>
    </row>
    <row r="5" spans="1:9" ht="15.6" thickTop="1" thickBot="1" x14ac:dyDescent="0.35">
      <c r="A5" s="75"/>
      <c r="B5" s="78" t="s">
        <v>189</v>
      </c>
      <c r="C5" s="3" t="s">
        <v>279</v>
      </c>
      <c r="D5" s="4">
        <f>Explore!D13</f>
        <v>6</v>
      </c>
      <c r="E5" s="3">
        <f>Explore!I13</f>
        <v>9</v>
      </c>
      <c r="F5" s="23">
        <f t="shared" si="0"/>
        <v>0.66666666666666663</v>
      </c>
      <c r="G5" s="62"/>
      <c r="H5" s="68"/>
      <c r="I5" s="68"/>
    </row>
    <row r="6" spans="1:9" ht="15.6" thickTop="1" thickBot="1" x14ac:dyDescent="0.35">
      <c r="A6" s="75"/>
      <c r="B6" s="79"/>
      <c r="C6" s="3" t="s">
        <v>339</v>
      </c>
      <c r="D6" s="4">
        <f>Explore!D42</f>
        <v>17</v>
      </c>
      <c r="E6" s="3">
        <f>Explore!I42</f>
        <v>28</v>
      </c>
      <c r="F6" s="23">
        <f t="shared" si="0"/>
        <v>0.6071428571428571</v>
      </c>
      <c r="G6" s="62"/>
      <c r="H6" s="68"/>
      <c r="I6" s="68"/>
    </row>
    <row r="7" spans="1:9" ht="15.6" thickTop="1" thickBot="1" x14ac:dyDescent="0.35">
      <c r="A7" s="75"/>
      <c r="B7" s="79"/>
      <c r="C7" s="3" t="s">
        <v>340</v>
      </c>
      <c r="D7" s="4">
        <f>Explore!D71</f>
        <v>20</v>
      </c>
      <c r="E7" s="3">
        <f>Explore!I71</f>
        <v>28</v>
      </c>
      <c r="F7" s="23">
        <f t="shared" si="0"/>
        <v>0.7142857142857143</v>
      </c>
      <c r="G7" s="62"/>
      <c r="H7" s="68"/>
      <c r="I7" s="68"/>
    </row>
    <row r="8" spans="1:9" ht="15.6" thickTop="1" thickBot="1" x14ac:dyDescent="0.35">
      <c r="A8" s="75"/>
      <c r="B8" s="3" t="s">
        <v>190</v>
      </c>
      <c r="C8" s="3"/>
      <c r="D8" s="4" t="s">
        <v>342</v>
      </c>
      <c r="E8" s="3"/>
      <c r="F8" s="23" t="e">
        <f t="shared" si="0"/>
        <v>#VALUE!</v>
      </c>
      <c r="G8" s="62"/>
      <c r="H8" s="68"/>
      <c r="I8" s="68"/>
    </row>
    <row r="9" spans="1:9" ht="15.6" thickTop="1" thickBot="1" x14ac:dyDescent="0.35">
      <c r="A9" s="75"/>
      <c r="B9" s="3" t="s">
        <v>191</v>
      </c>
      <c r="C9" s="3"/>
      <c r="D9" s="4" t="s">
        <v>342</v>
      </c>
      <c r="E9" s="3"/>
      <c r="F9" s="23" t="e">
        <f t="shared" si="0"/>
        <v>#VALUE!</v>
      </c>
      <c r="G9" s="62"/>
      <c r="H9" s="68"/>
      <c r="I9" s="68"/>
    </row>
    <row r="10" spans="1:9" ht="15.6" thickTop="1" thickBot="1" x14ac:dyDescent="0.35">
      <c r="A10" s="75"/>
      <c r="B10" s="3" t="s">
        <v>192</v>
      </c>
      <c r="C10" s="3"/>
      <c r="D10" s="4" t="s">
        <v>342</v>
      </c>
      <c r="E10" s="3"/>
      <c r="F10" s="23" t="e">
        <f t="shared" si="0"/>
        <v>#VALUE!</v>
      </c>
      <c r="G10" s="62"/>
      <c r="H10" s="68"/>
      <c r="I10" s="68"/>
    </row>
    <row r="11" spans="1:9" ht="15.6" thickTop="1" thickBot="1" x14ac:dyDescent="0.35">
      <c r="A11" s="75"/>
      <c r="B11" s="3" t="s">
        <v>193</v>
      </c>
      <c r="C11" s="3"/>
      <c r="D11" s="4" t="s">
        <v>342</v>
      </c>
      <c r="E11" s="3"/>
      <c r="F11" s="23" t="e">
        <f t="shared" si="0"/>
        <v>#VALUE!</v>
      </c>
      <c r="G11" s="62"/>
      <c r="H11" s="68"/>
      <c r="I11" s="68"/>
    </row>
    <row r="12" spans="1:9" ht="15.6" thickTop="1" thickBot="1" x14ac:dyDescent="0.35">
      <c r="A12" s="75"/>
      <c r="B12" s="3" t="s">
        <v>194</v>
      </c>
      <c r="C12" s="3"/>
      <c r="D12" s="4" t="s">
        <v>342</v>
      </c>
      <c r="E12" s="3"/>
      <c r="F12" s="23" t="e">
        <f t="shared" si="0"/>
        <v>#VALUE!</v>
      </c>
      <c r="G12" s="62"/>
      <c r="H12" s="74"/>
      <c r="I12" s="74"/>
    </row>
    <row r="13" spans="1:9" ht="15.6" thickTop="1" thickBot="1" x14ac:dyDescent="0.35">
      <c r="A13" s="76" t="s">
        <v>10</v>
      </c>
      <c r="B13" s="8" t="s">
        <v>195</v>
      </c>
      <c r="C13" s="8"/>
      <c r="D13" s="4" t="s">
        <v>342</v>
      </c>
      <c r="E13" s="8"/>
      <c r="F13" s="23" t="e">
        <f t="shared" si="0"/>
        <v>#VALUE!</v>
      </c>
      <c r="G13" s="63"/>
      <c r="H13" s="67"/>
      <c r="I13" s="58"/>
    </row>
    <row r="14" spans="1:9" ht="15.6" thickTop="1" thickBot="1" x14ac:dyDescent="0.35">
      <c r="A14" s="76"/>
      <c r="B14" s="8" t="s">
        <v>196</v>
      </c>
      <c r="C14" s="8"/>
      <c r="D14" s="4" t="s">
        <v>342</v>
      </c>
      <c r="E14" s="8"/>
      <c r="F14" s="23" t="e">
        <f t="shared" si="0"/>
        <v>#VALUE!</v>
      </c>
      <c r="G14" s="64"/>
      <c r="H14" s="68"/>
      <c r="I14" s="59"/>
    </row>
    <row r="15" spans="1:9" ht="15.6" thickTop="1" thickBot="1" x14ac:dyDescent="0.35">
      <c r="A15" s="76"/>
      <c r="B15" s="8" t="s">
        <v>197</v>
      </c>
      <c r="C15" s="8"/>
      <c r="D15" s="4" t="s">
        <v>342</v>
      </c>
      <c r="E15" s="8"/>
      <c r="F15" s="23" t="e">
        <f t="shared" si="0"/>
        <v>#VALUE!</v>
      </c>
      <c r="G15" s="64"/>
      <c r="H15" s="68"/>
      <c r="I15" s="59"/>
    </row>
    <row r="16" spans="1:9" ht="15.6" thickTop="1" thickBot="1" x14ac:dyDescent="0.35">
      <c r="A16" s="76"/>
      <c r="B16" s="8" t="s">
        <v>198</v>
      </c>
      <c r="C16" s="8"/>
      <c r="D16" s="4" t="s">
        <v>342</v>
      </c>
      <c r="E16" s="8"/>
      <c r="F16" s="23" t="e">
        <f t="shared" si="0"/>
        <v>#VALUE!</v>
      </c>
      <c r="G16" s="64"/>
      <c r="H16" s="68"/>
      <c r="I16" s="59"/>
    </row>
    <row r="17" spans="1:9" ht="15.6" thickTop="1" thickBot="1" x14ac:dyDescent="0.35">
      <c r="A17" s="76"/>
      <c r="B17" s="8" t="s">
        <v>199</v>
      </c>
      <c r="C17" s="8"/>
      <c r="D17" s="4" t="s">
        <v>342</v>
      </c>
      <c r="E17" s="8"/>
      <c r="F17" s="23" t="e">
        <f t="shared" si="0"/>
        <v>#VALUE!</v>
      </c>
      <c r="G17" s="64"/>
      <c r="H17" s="68"/>
      <c r="I17" s="59"/>
    </row>
    <row r="18" spans="1:9" ht="15.6" thickTop="1" thickBot="1" x14ac:dyDescent="0.35">
      <c r="A18" s="76"/>
      <c r="B18" s="8" t="s">
        <v>200</v>
      </c>
      <c r="C18" s="8"/>
      <c r="D18" s="4" t="s">
        <v>342</v>
      </c>
      <c r="E18" s="8"/>
      <c r="F18" s="23" t="e">
        <f t="shared" si="0"/>
        <v>#VALUE!</v>
      </c>
      <c r="G18" s="64"/>
      <c r="H18" s="74"/>
      <c r="I18" s="60"/>
    </row>
    <row r="19" spans="1:9" ht="15.6" thickTop="1" thickBot="1" x14ac:dyDescent="0.35">
      <c r="A19" s="158" t="s">
        <v>11</v>
      </c>
      <c r="B19" s="3" t="s">
        <v>201</v>
      </c>
      <c r="C19" s="3"/>
      <c r="D19" s="4" t="s">
        <v>342</v>
      </c>
      <c r="E19" s="3"/>
      <c r="F19" s="23" t="e">
        <f t="shared" si="0"/>
        <v>#VALUE!</v>
      </c>
      <c r="G19" s="161">
        <f>SUM(E19:E25)</f>
        <v>45</v>
      </c>
      <c r="H19" s="67">
        <f>Assemble!D57</f>
        <v>0.35555555555555557</v>
      </c>
      <c r="I19" s="67">
        <f>Assemble!E56</f>
        <v>0</v>
      </c>
    </row>
    <row r="20" spans="1:9" ht="15.6" thickTop="1" thickBot="1" x14ac:dyDescent="0.35">
      <c r="A20" s="159"/>
      <c r="B20" s="3" t="s">
        <v>202</v>
      </c>
      <c r="C20" s="3"/>
      <c r="D20" s="4" t="s">
        <v>342</v>
      </c>
      <c r="E20" s="3"/>
      <c r="F20" s="23" t="e">
        <f t="shared" si="0"/>
        <v>#VALUE!</v>
      </c>
      <c r="G20" s="79"/>
      <c r="H20" s="68"/>
      <c r="I20" s="68"/>
    </row>
    <row r="21" spans="1:9" ht="15.6" thickTop="1" thickBot="1" x14ac:dyDescent="0.35">
      <c r="A21" s="159"/>
      <c r="B21" s="78" t="s">
        <v>141</v>
      </c>
      <c r="C21" s="3" t="s">
        <v>141</v>
      </c>
      <c r="D21" s="4">
        <f>Assemble!D28</f>
        <v>6</v>
      </c>
      <c r="E21" s="3">
        <f>Assemble!I28</f>
        <v>22</v>
      </c>
      <c r="F21" s="23">
        <f t="shared" si="0"/>
        <v>0.27272727272727271</v>
      </c>
      <c r="G21" s="79"/>
      <c r="H21" s="68"/>
      <c r="I21" s="68"/>
    </row>
    <row r="22" spans="1:9" ht="15.6" thickTop="1" thickBot="1" x14ac:dyDescent="0.35">
      <c r="A22" s="160"/>
      <c r="B22" s="79"/>
      <c r="C22" s="3" t="s">
        <v>433</v>
      </c>
      <c r="D22" s="4">
        <f>Assemble!D36</f>
        <v>3</v>
      </c>
      <c r="E22" s="3">
        <f>Assemble!I36</f>
        <v>7</v>
      </c>
      <c r="F22" s="23">
        <f t="shared" si="0"/>
        <v>0.42857142857142855</v>
      </c>
      <c r="G22" s="79"/>
      <c r="H22" s="79"/>
      <c r="I22" s="79"/>
    </row>
    <row r="23" spans="1:9" ht="15.6" thickTop="1" thickBot="1" x14ac:dyDescent="0.35">
      <c r="A23" s="160"/>
      <c r="B23" s="79"/>
      <c r="C23" s="3" t="s">
        <v>434</v>
      </c>
      <c r="D23" s="4">
        <f>Assemble!D42</f>
        <v>3</v>
      </c>
      <c r="E23" s="3">
        <f>Assemble!I42</f>
        <v>5</v>
      </c>
      <c r="F23" s="23">
        <f t="shared" si="0"/>
        <v>0.6</v>
      </c>
      <c r="G23" s="79"/>
      <c r="H23" s="79"/>
      <c r="I23" s="79"/>
    </row>
    <row r="24" spans="1:9" ht="15.6" thickTop="1" thickBot="1" x14ac:dyDescent="0.35">
      <c r="A24" s="160"/>
      <c r="B24" s="79"/>
      <c r="C24" s="3" t="s">
        <v>435</v>
      </c>
      <c r="D24" s="4">
        <f>Assemble!D49</f>
        <v>4</v>
      </c>
      <c r="E24" s="3">
        <f>Assemble!I49</f>
        <v>6</v>
      </c>
      <c r="F24" s="23">
        <f t="shared" si="0"/>
        <v>0.66666666666666663</v>
      </c>
      <c r="G24" s="79"/>
      <c r="H24" s="79"/>
      <c r="I24" s="79"/>
    </row>
    <row r="25" spans="1:9" ht="15.6" thickTop="1" thickBot="1" x14ac:dyDescent="0.35">
      <c r="A25" s="71"/>
      <c r="B25" s="73"/>
      <c r="C25" s="3" t="s">
        <v>436</v>
      </c>
      <c r="D25" s="4">
        <f>Assemble!D55</f>
        <v>0</v>
      </c>
      <c r="E25" s="3">
        <f>Assemble!I55</f>
        <v>5</v>
      </c>
      <c r="F25" s="23">
        <f t="shared" si="0"/>
        <v>0</v>
      </c>
      <c r="G25" s="73"/>
      <c r="H25" s="73"/>
      <c r="I25" s="73"/>
    </row>
    <row r="26" spans="1:9" ht="15.6" thickTop="1" thickBot="1" x14ac:dyDescent="0.35">
      <c r="A26" s="7" t="s">
        <v>12</v>
      </c>
      <c r="B26" s="8"/>
      <c r="C26" s="8"/>
      <c r="D26" s="4" t="s">
        <v>342</v>
      </c>
      <c r="E26" s="8"/>
      <c r="F26" s="23" t="e">
        <f t="shared" si="0"/>
        <v>#VALUE!</v>
      </c>
      <c r="G26" s="8"/>
      <c r="H26" s="40"/>
      <c r="I26" s="1"/>
    </row>
    <row r="27" spans="1:9" ht="15.6" thickTop="1" thickBot="1" x14ac:dyDescent="0.35">
      <c r="A27" s="75" t="s">
        <v>13</v>
      </c>
      <c r="B27" s="61" t="s">
        <v>16</v>
      </c>
      <c r="C27" s="9" t="s">
        <v>16</v>
      </c>
      <c r="D27" s="22">
        <f>'DMDII Portal'!D15</f>
        <v>12</v>
      </c>
      <c r="E27" s="54">
        <f>'DMDII Portal'!I15</f>
        <v>13</v>
      </c>
      <c r="F27" s="23">
        <f>D27/E27</f>
        <v>0.92307692307692313</v>
      </c>
      <c r="G27" s="65">
        <f>SUM(E27:E34)</f>
        <v>82</v>
      </c>
      <c r="H27" s="67">
        <f>'DMDII Portal'!D93</f>
        <v>0.95121951219512191</v>
      </c>
      <c r="I27" s="67">
        <f>'DMDII Portal'!E92</f>
        <v>0</v>
      </c>
    </row>
    <row r="28" spans="1:9" ht="15.6" thickTop="1" thickBot="1" x14ac:dyDescent="0.35">
      <c r="A28" s="75"/>
      <c r="B28" s="61"/>
      <c r="C28" s="9" t="s">
        <v>18</v>
      </c>
      <c r="D28" s="22">
        <f>'DMDII Portal'!D25</f>
        <v>9</v>
      </c>
      <c r="E28" s="54">
        <f>'DMDII Portal'!I25</f>
        <v>9</v>
      </c>
      <c r="F28" s="23">
        <f t="shared" ref="F28:F41" si="1">D28/E28</f>
        <v>1</v>
      </c>
      <c r="G28" s="66"/>
      <c r="H28" s="68"/>
      <c r="I28" s="68"/>
    </row>
    <row r="29" spans="1:9" ht="15.6" thickTop="1" thickBot="1" x14ac:dyDescent="0.35">
      <c r="A29" s="75"/>
      <c r="B29" s="61"/>
      <c r="C29" s="9" t="s">
        <v>38</v>
      </c>
      <c r="D29" s="22">
        <f>'DMDII Portal'!D38</f>
        <v>11</v>
      </c>
      <c r="E29" s="54">
        <f>'DMDII Portal'!I38</f>
        <v>12</v>
      </c>
      <c r="F29" s="23">
        <f t="shared" si="1"/>
        <v>0.91666666666666663</v>
      </c>
      <c r="G29" s="66"/>
      <c r="H29" s="68"/>
      <c r="I29" s="68"/>
    </row>
    <row r="30" spans="1:9" ht="15.6" thickTop="1" thickBot="1" x14ac:dyDescent="0.35">
      <c r="A30" s="75"/>
      <c r="B30" s="61" t="s">
        <v>17</v>
      </c>
      <c r="C30" s="9" t="s">
        <v>17</v>
      </c>
      <c r="D30" s="22">
        <f>'DMDII Portal'!D53</f>
        <v>13</v>
      </c>
      <c r="E30" s="54">
        <f>'DMDII Portal'!I53</f>
        <v>14</v>
      </c>
      <c r="F30" s="23">
        <f t="shared" si="1"/>
        <v>0.9285714285714286</v>
      </c>
      <c r="G30" s="66"/>
      <c r="H30" s="68"/>
      <c r="I30" s="68"/>
    </row>
    <row r="31" spans="1:9" ht="15.6" thickTop="1" thickBot="1" x14ac:dyDescent="0.35">
      <c r="A31" s="75"/>
      <c r="B31" s="61"/>
      <c r="C31" s="9" t="s">
        <v>62</v>
      </c>
      <c r="D31" s="22">
        <f>'DMDII Portal'!D67</f>
        <v>13</v>
      </c>
      <c r="E31" s="54">
        <f>'DMDII Portal'!I67</f>
        <v>13</v>
      </c>
      <c r="F31" s="23">
        <f t="shared" si="1"/>
        <v>1</v>
      </c>
      <c r="G31" s="66"/>
      <c r="H31" s="68"/>
      <c r="I31" s="68"/>
    </row>
    <row r="32" spans="1:9" ht="15.6" thickTop="1" thickBot="1" x14ac:dyDescent="0.35">
      <c r="A32" s="75"/>
      <c r="B32" s="61"/>
      <c r="C32" s="9" t="s">
        <v>39</v>
      </c>
      <c r="D32" s="22">
        <f>'DMDII Portal'!D84</f>
        <v>15</v>
      </c>
      <c r="E32" s="54">
        <f>'DMDII Portal'!I84</f>
        <v>16</v>
      </c>
      <c r="F32" s="23">
        <f t="shared" si="1"/>
        <v>0.9375</v>
      </c>
      <c r="G32" s="66"/>
      <c r="H32" s="68"/>
      <c r="I32" s="68"/>
    </row>
    <row r="33" spans="1:9" ht="15.6" thickTop="1" thickBot="1" x14ac:dyDescent="0.35">
      <c r="A33" s="75"/>
      <c r="B33" s="61"/>
      <c r="C33" s="9" t="s">
        <v>77</v>
      </c>
      <c r="D33" s="22">
        <f>'DMDII Portal'!D89</f>
        <v>4</v>
      </c>
      <c r="E33" s="54">
        <f>'DMDII Portal'!I89</f>
        <v>4</v>
      </c>
      <c r="F33" s="23">
        <f t="shared" si="1"/>
        <v>1</v>
      </c>
      <c r="G33" s="66"/>
      <c r="H33" s="68"/>
      <c r="I33" s="68"/>
    </row>
    <row r="34" spans="1:9" ht="15.6" thickTop="1" thickBot="1" x14ac:dyDescent="0.35">
      <c r="A34" s="75"/>
      <c r="B34" s="10" t="s">
        <v>33</v>
      </c>
      <c r="C34" s="10" t="s">
        <v>33</v>
      </c>
      <c r="D34" s="22">
        <f>'DMDII Portal'!D91</f>
        <v>1</v>
      </c>
      <c r="E34" s="54">
        <f>'DMDII Portal'!I91</f>
        <v>1</v>
      </c>
      <c r="F34" s="23">
        <f t="shared" si="1"/>
        <v>1</v>
      </c>
      <c r="G34" s="66"/>
      <c r="H34" s="74"/>
      <c r="I34" s="74"/>
    </row>
    <row r="35" spans="1:9" ht="15.6" thickTop="1" thickBot="1" x14ac:dyDescent="0.35">
      <c r="A35" s="70" t="s">
        <v>211</v>
      </c>
      <c r="B35" s="18" t="s">
        <v>139</v>
      </c>
      <c r="C35" s="16"/>
      <c r="D35" s="22">
        <f>'UserDrop-down'!D10</f>
        <v>5</v>
      </c>
      <c r="E35" s="164">
        <f>'UserDrop-down'!I10</f>
        <v>8</v>
      </c>
      <c r="F35" s="23">
        <f t="shared" si="1"/>
        <v>0.625</v>
      </c>
      <c r="G35" s="72">
        <f>SUM(E35:E41)</f>
        <v>50</v>
      </c>
      <c r="H35" s="67">
        <f>'UserDrop-down'!D62</f>
        <v>0.6</v>
      </c>
      <c r="I35" s="67">
        <f>'UserDrop-down'!E61</f>
        <v>0</v>
      </c>
    </row>
    <row r="36" spans="1:9" ht="15.6" thickTop="1" thickBot="1" x14ac:dyDescent="0.35">
      <c r="A36" s="77"/>
      <c r="B36" s="8" t="s">
        <v>140</v>
      </c>
      <c r="C36" s="16"/>
      <c r="D36" s="22">
        <f>'UserDrop-down'!D30</f>
        <v>12</v>
      </c>
      <c r="E36" s="164">
        <f>'UserDrop-down'!I30</f>
        <v>19</v>
      </c>
      <c r="F36" s="23">
        <f t="shared" si="1"/>
        <v>0.63157894736842102</v>
      </c>
      <c r="G36" s="80"/>
      <c r="H36" s="68"/>
      <c r="I36" s="68"/>
    </row>
    <row r="37" spans="1:9" ht="15.6" thickTop="1" thickBot="1" x14ac:dyDescent="0.35">
      <c r="A37" s="77"/>
      <c r="B37" s="20" t="s">
        <v>350</v>
      </c>
      <c r="C37" s="8"/>
      <c r="D37" s="22">
        <f>'UserDrop-down'!D42</f>
        <v>2</v>
      </c>
      <c r="E37" s="164">
        <f>'UserDrop-down'!I42</f>
        <v>11</v>
      </c>
      <c r="F37" s="23">
        <f>D37/E37</f>
        <v>0.18181818181818182</v>
      </c>
      <c r="G37" s="80"/>
      <c r="H37" s="68"/>
      <c r="I37" s="68"/>
    </row>
    <row r="38" spans="1:9" ht="15.6" thickTop="1" thickBot="1" x14ac:dyDescent="0.35">
      <c r="A38" s="77"/>
      <c r="B38" s="8" t="s">
        <v>142</v>
      </c>
      <c r="C38" s="8"/>
      <c r="D38" s="22">
        <f>'UserDrop-down'!D50</f>
        <v>6</v>
      </c>
      <c r="E38" s="164">
        <f>'UserDrop-down'!I50</f>
        <v>7</v>
      </c>
      <c r="F38" s="23">
        <f t="shared" si="1"/>
        <v>0.8571428571428571</v>
      </c>
      <c r="G38" s="80"/>
      <c r="H38" s="68"/>
      <c r="I38" s="68"/>
    </row>
    <row r="39" spans="1:9" ht="15.6" thickTop="1" thickBot="1" x14ac:dyDescent="0.35">
      <c r="A39" s="77"/>
      <c r="B39" s="8" t="s">
        <v>143</v>
      </c>
      <c r="C39" s="8"/>
      <c r="D39" s="22">
        <f>'UserDrop-down'!D52</f>
        <v>1</v>
      </c>
      <c r="E39" s="164">
        <f>'UserDrop-down'!I52</f>
        <v>1</v>
      </c>
      <c r="F39" s="23">
        <f t="shared" si="1"/>
        <v>1</v>
      </c>
      <c r="G39" s="80"/>
      <c r="H39" s="68"/>
      <c r="I39" s="68"/>
    </row>
    <row r="40" spans="1:9" ht="15.6" thickTop="1" thickBot="1" x14ac:dyDescent="0.35">
      <c r="A40" s="77"/>
      <c r="B40" s="8" t="s">
        <v>144</v>
      </c>
      <c r="C40" s="8"/>
      <c r="D40" s="22">
        <f>'UserDrop-down'!D56</f>
        <v>2</v>
      </c>
      <c r="E40" s="164">
        <f>'UserDrop-down'!I56</f>
        <v>1</v>
      </c>
      <c r="F40" s="23">
        <f t="shared" si="1"/>
        <v>2</v>
      </c>
      <c r="G40" s="80"/>
      <c r="H40" s="68"/>
      <c r="I40" s="68"/>
    </row>
    <row r="41" spans="1:9" ht="15.6" thickTop="1" thickBot="1" x14ac:dyDescent="0.35">
      <c r="A41" s="71"/>
      <c r="B41" s="8" t="s">
        <v>145</v>
      </c>
      <c r="C41" s="8"/>
      <c r="D41" s="22">
        <f>'UserDrop-down'!D60</f>
        <v>2</v>
      </c>
      <c r="E41" s="164">
        <f>'UserDrop-down'!I60</f>
        <v>3</v>
      </c>
      <c r="F41" s="23">
        <f t="shared" si="1"/>
        <v>0.66666666666666663</v>
      </c>
      <c r="G41" s="73"/>
      <c r="H41" s="69"/>
      <c r="I41" s="69"/>
    </row>
    <row r="42" spans="1:9" ht="15.6" thickTop="1" thickBot="1" x14ac:dyDescent="0.35">
      <c r="A42" s="17" t="s">
        <v>187</v>
      </c>
      <c r="B42" s="3" t="s">
        <v>341</v>
      </c>
      <c r="C42" s="3"/>
      <c r="D42" s="4">
        <f>Footer!D8</f>
        <v>5</v>
      </c>
      <c r="E42" s="3">
        <f>Footer!I8</f>
        <v>6</v>
      </c>
      <c r="F42" s="23">
        <f>H42</f>
        <v>0.83333333333333337</v>
      </c>
      <c r="G42" s="9">
        <v>6</v>
      </c>
      <c r="H42" s="41">
        <f>Footer!D9</f>
        <v>0.83333333333333337</v>
      </c>
      <c r="I42" s="41">
        <f>Footer!E8</f>
        <v>0</v>
      </c>
    </row>
    <row r="43" spans="1:9" ht="24.6" thickTop="1" thickBot="1" x14ac:dyDescent="0.5">
      <c r="A43" s="166" t="s">
        <v>343</v>
      </c>
      <c r="B43" s="166"/>
      <c r="C43" s="166"/>
      <c r="D43" s="166"/>
      <c r="E43" s="166"/>
      <c r="F43" s="166"/>
      <c r="G43" s="166"/>
      <c r="H43" s="165">
        <f>(SUM(D2:D3,D5:D7,D27:D42)/SUM(E2:E3,E5:E7,E27:E42))</f>
        <v>0.77403846153846156</v>
      </c>
      <c r="I43" s="165"/>
    </row>
    <row r="44" spans="1:9" ht="15.6" thickTop="1" thickBot="1" x14ac:dyDescent="0.35">
      <c r="C44" s="5"/>
      <c r="D44" s="5"/>
      <c r="H44" s="42">
        <v>1</v>
      </c>
      <c r="I44" t="s">
        <v>344</v>
      </c>
    </row>
    <row r="45" spans="1:9" ht="15" thickTop="1" x14ac:dyDescent="0.3">
      <c r="C45" s="5"/>
      <c r="D45" s="5"/>
      <c r="H45" t="s">
        <v>437</v>
      </c>
      <c r="I45" s="162">
        <v>1</v>
      </c>
    </row>
    <row r="46" spans="1:9" x14ac:dyDescent="0.3">
      <c r="C46" s="5"/>
      <c r="D46" s="5"/>
    </row>
    <row r="47" spans="1:9" x14ac:dyDescent="0.3">
      <c r="C47" s="5"/>
      <c r="D47" s="5"/>
    </row>
    <row r="48" spans="1:9" x14ac:dyDescent="0.3">
      <c r="C48" s="5"/>
      <c r="D48" s="5"/>
    </row>
    <row r="49" spans="3:4" x14ac:dyDescent="0.3">
      <c r="C49" s="6"/>
      <c r="D49" s="6"/>
    </row>
    <row r="50" spans="3:4" x14ac:dyDescent="0.3">
      <c r="C50" s="5"/>
      <c r="D50" s="5"/>
    </row>
    <row r="51" spans="3:4" x14ac:dyDescent="0.3">
      <c r="C51" s="5"/>
      <c r="D51" s="5"/>
    </row>
    <row r="52" spans="3:4" x14ac:dyDescent="0.3">
      <c r="C52" s="5"/>
      <c r="D52" s="5"/>
    </row>
    <row r="53" spans="3:4" x14ac:dyDescent="0.3">
      <c r="C53" s="5"/>
      <c r="D53" s="5"/>
    </row>
    <row r="54" spans="3:4" x14ac:dyDescent="0.3">
      <c r="C54" s="6"/>
      <c r="D54" s="6"/>
    </row>
    <row r="55" spans="3:4" x14ac:dyDescent="0.3">
      <c r="C55" s="6"/>
      <c r="D55" s="6"/>
    </row>
    <row r="56" spans="3:4" x14ac:dyDescent="0.3">
      <c r="C56" s="6"/>
      <c r="D56" s="6"/>
    </row>
    <row r="57" spans="3:4" x14ac:dyDescent="0.3">
      <c r="C57" s="6"/>
      <c r="D57" s="6"/>
    </row>
    <row r="58" spans="3:4" x14ac:dyDescent="0.3">
      <c r="C58" s="5"/>
      <c r="D58" s="5"/>
    </row>
    <row r="59" spans="3:4" x14ac:dyDescent="0.3">
      <c r="C59" s="5"/>
      <c r="D59" s="5"/>
    </row>
    <row r="60" spans="3:4" x14ac:dyDescent="0.3">
      <c r="C60" s="5"/>
      <c r="D60" s="5"/>
    </row>
    <row r="61" spans="3:4" x14ac:dyDescent="0.3">
      <c r="C61" s="6"/>
      <c r="D61" s="6"/>
    </row>
    <row r="62" spans="3:4" x14ac:dyDescent="0.3">
      <c r="C62" s="6"/>
      <c r="D62" s="6"/>
    </row>
    <row r="63" spans="3:4" x14ac:dyDescent="0.3">
      <c r="C63" s="6"/>
      <c r="D63" s="6"/>
    </row>
    <row r="64" spans="3:4" x14ac:dyDescent="0.3">
      <c r="C64" s="5"/>
      <c r="D64" s="5"/>
    </row>
    <row r="65" spans="3:4" x14ac:dyDescent="0.3">
      <c r="C65" s="5"/>
      <c r="D65" s="5"/>
    </row>
    <row r="66" spans="3:4" x14ac:dyDescent="0.3">
      <c r="C66" s="5"/>
      <c r="D66" s="5"/>
    </row>
    <row r="67" spans="3:4" x14ac:dyDescent="0.3">
      <c r="C67" s="5"/>
      <c r="D67" s="5"/>
    </row>
    <row r="68" spans="3:4" x14ac:dyDescent="0.3">
      <c r="C68" s="5"/>
      <c r="D68" s="5"/>
    </row>
    <row r="69" spans="3:4" x14ac:dyDescent="0.3">
      <c r="C69" s="6"/>
      <c r="D69" s="6"/>
    </row>
    <row r="70" spans="3:4" x14ac:dyDescent="0.3">
      <c r="C70" s="6"/>
      <c r="D70" s="6"/>
    </row>
    <row r="71" spans="3:4" x14ac:dyDescent="0.3">
      <c r="C71" s="6"/>
      <c r="D71" s="6"/>
    </row>
    <row r="72" spans="3:4" x14ac:dyDescent="0.3">
      <c r="C72" s="6"/>
      <c r="D72" s="6"/>
    </row>
    <row r="73" spans="3:4" x14ac:dyDescent="0.3">
      <c r="C73" s="6"/>
      <c r="D73" s="6"/>
    </row>
    <row r="74" spans="3:4" x14ac:dyDescent="0.3">
      <c r="C74" s="6"/>
      <c r="D74" s="6"/>
    </row>
    <row r="75" spans="3:4" x14ac:dyDescent="0.3">
      <c r="C75" s="6"/>
      <c r="D75" s="6"/>
    </row>
    <row r="76" spans="3:4" x14ac:dyDescent="0.3">
      <c r="C76" s="5"/>
      <c r="D76" s="5"/>
    </row>
    <row r="77" spans="3:4" x14ac:dyDescent="0.3">
      <c r="C77" s="5"/>
      <c r="D77" s="5"/>
    </row>
    <row r="78" spans="3:4" x14ac:dyDescent="0.3">
      <c r="C78" s="5"/>
      <c r="D78" s="5"/>
    </row>
    <row r="79" spans="3:4" x14ac:dyDescent="0.3">
      <c r="C79" s="5"/>
      <c r="D79" s="5"/>
    </row>
    <row r="80" spans="3:4" x14ac:dyDescent="0.3">
      <c r="C80" s="5"/>
      <c r="D80" s="5"/>
    </row>
    <row r="81" spans="3:4" x14ac:dyDescent="0.3">
      <c r="C81" s="5"/>
      <c r="D81" s="5"/>
    </row>
    <row r="82" spans="3:4" x14ac:dyDescent="0.3">
      <c r="C82" s="5"/>
      <c r="D82" s="5"/>
    </row>
    <row r="83" spans="3:4" x14ac:dyDescent="0.3">
      <c r="C83" s="6"/>
      <c r="D83" s="6"/>
    </row>
    <row r="84" spans="3:4" x14ac:dyDescent="0.3">
      <c r="C84" s="6"/>
      <c r="D84" s="6"/>
    </row>
    <row r="85" spans="3:4" x14ac:dyDescent="0.3">
      <c r="C85" s="6"/>
      <c r="D85" s="6"/>
    </row>
    <row r="86" spans="3:4" x14ac:dyDescent="0.3">
      <c r="C86" s="6"/>
      <c r="D86" s="6"/>
    </row>
    <row r="87" spans="3:4" x14ac:dyDescent="0.3">
      <c r="C87" s="6"/>
      <c r="D87" s="6"/>
    </row>
    <row r="88" spans="3:4" x14ac:dyDescent="0.3">
      <c r="C88" s="6"/>
      <c r="D88" s="6"/>
    </row>
    <row r="89" spans="3:4" x14ac:dyDescent="0.3">
      <c r="C89" s="5"/>
      <c r="D89" s="5"/>
    </row>
    <row r="90" spans="3:4" x14ac:dyDescent="0.3">
      <c r="C90" s="5"/>
      <c r="D90" s="5"/>
    </row>
    <row r="91" spans="3:4" x14ac:dyDescent="0.3">
      <c r="C91" s="5"/>
      <c r="D91" s="5"/>
    </row>
    <row r="92" spans="3:4" x14ac:dyDescent="0.3">
      <c r="C92" s="5"/>
      <c r="D92" s="5"/>
    </row>
    <row r="93" spans="3:4" x14ac:dyDescent="0.3">
      <c r="C93" s="5"/>
      <c r="D93" s="5"/>
    </row>
    <row r="94" spans="3:4" x14ac:dyDescent="0.3">
      <c r="C94" s="5"/>
      <c r="D94" s="5"/>
    </row>
    <row r="95" spans="3:4" x14ac:dyDescent="0.3">
      <c r="C95" s="5"/>
      <c r="D95" s="5"/>
    </row>
    <row r="96" spans="3:4" x14ac:dyDescent="0.3">
      <c r="C96" s="5"/>
      <c r="D96" s="5"/>
    </row>
    <row r="97" spans="3:4" x14ac:dyDescent="0.3">
      <c r="C97" s="5"/>
      <c r="D97" s="5"/>
    </row>
    <row r="98" spans="3:4" x14ac:dyDescent="0.3">
      <c r="C98" s="5"/>
      <c r="D98" s="5"/>
    </row>
    <row r="99" spans="3:4" x14ac:dyDescent="0.3">
      <c r="C99" s="5"/>
      <c r="D99" s="5"/>
    </row>
    <row r="100" spans="3:4" x14ac:dyDescent="0.3">
      <c r="C100" s="5"/>
      <c r="D100" s="5"/>
    </row>
    <row r="101" spans="3:4" x14ac:dyDescent="0.3">
      <c r="C101" s="5"/>
      <c r="D101" s="5"/>
    </row>
    <row r="102" spans="3:4" x14ac:dyDescent="0.3">
      <c r="C102" s="5"/>
      <c r="D102" s="5"/>
    </row>
  </sheetData>
  <mergeCells count="29">
    <mergeCell ref="A19:A25"/>
    <mergeCell ref="B21:B25"/>
    <mergeCell ref="H19:H25"/>
    <mergeCell ref="I19:I25"/>
    <mergeCell ref="G19:G25"/>
    <mergeCell ref="H35:H41"/>
    <mergeCell ref="A43:G43"/>
    <mergeCell ref="A2:A3"/>
    <mergeCell ref="G2:G3"/>
    <mergeCell ref="H27:H34"/>
    <mergeCell ref="A4:A12"/>
    <mergeCell ref="A13:A18"/>
    <mergeCell ref="A27:A34"/>
    <mergeCell ref="A35:A41"/>
    <mergeCell ref="B5:B7"/>
    <mergeCell ref="G35:G41"/>
    <mergeCell ref="H13:H18"/>
    <mergeCell ref="H4:H12"/>
    <mergeCell ref="H2:H3"/>
    <mergeCell ref="B27:B29"/>
    <mergeCell ref="B30:B33"/>
    <mergeCell ref="G4:G12"/>
    <mergeCell ref="G13:G18"/>
    <mergeCell ref="G27:G34"/>
    <mergeCell ref="I35:I41"/>
    <mergeCell ref="I2:I3"/>
    <mergeCell ref="I4:I12"/>
    <mergeCell ref="I13:I18"/>
    <mergeCell ref="I27:I34"/>
  </mergeCells>
  <conditionalFormatting sqref="H2:H21 H26:H44 I43">
    <cfRule type="dataBar" priority="7">
      <dataBar>
        <cfvo type="min"/>
        <cfvo type="max"/>
        <color rgb="FF008AEF"/>
      </dataBar>
      <extLst>
        <ext xmlns:x14="http://schemas.microsoft.com/office/spreadsheetml/2009/9/main" uri="{B025F937-C7B1-47D3-B67F-A62EFF666E3E}">
          <x14:id>{4AE621BA-EECD-468D-A15B-04E14953ED7A}</x14:id>
        </ext>
      </extLst>
    </cfRule>
  </conditionalFormatting>
  <conditionalFormatting sqref="F2:F42">
    <cfRule type="cellIs" dxfId="0" priority="3" operator="equal">
      <formula>1</formula>
    </cfRule>
  </conditionalFormatting>
  <conditionalFormatting sqref="I2:I12 I19:I25 I27:I42 I45">
    <cfRule type="dataBar" priority="1">
      <dataBar>
        <cfvo type="min"/>
        <cfvo type="max"/>
        <color rgb="FFFFB628"/>
      </dataBar>
      <extLst>
        <ext xmlns:x14="http://schemas.microsoft.com/office/spreadsheetml/2009/9/main" uri="{B025F937-C7B1-47D3-B67F-A62EFF666E3E}">
          <x14:id>{219500FF-BFBF-4F39-82B9-844B8A109C5D}</x14:id>
        </ext>
      </extLst>
    </cfRule>
  </conditionalFormatting>
  <pageMargins left="0.7" right="0.7" top="0.75" bottom="0.75" header="0.3" footer="0.3"/>
  <pageSetup orientation="portrait" horizontalDpi="4294967295" verticalDpi="4294967295" r:id="rId1"/>
  <extLst>
    <ext xmlns:x14="http://schemas.microsoft.com/office/spreadsheetml/2009/9/main" uri="{78C0D931-6437-407d-A8EE-F0AAD7539E65}">
      <x14:conditionalFormattings>
        <x14:conditionalFormatting xmlns:xm="http://schemas.microsoft.com/office/excel/2006/main">
          <x14:cfRule type="dataBar" id="{4AE621BA-EECD-468D-A15B-04E14953ED7A}">
            <x14:dataBar minLength="0" maxLength="100" border="1" negativeBarBorderColorSameAsPositive="0">
              <x14:cfvo type="autoMin"/>
              <x14:cfvo type="autoMax"/>
              <x14:borderColor rgb="FF008AEF"/>
              <x14:negativeFillColor rgb="FFFF0000"/>
              <x14:negativeBorderColor rgb="FFFF0000"/>
              <x14:axisColor rgb="FF000000"/>
            </x14:dataBar>
          </x14:cfRule>
          <xm:sqref>H2:H21 H26:H44 I43</xm:sqref>
        </x14:conditionalFormatting>
        <x14:conditionalFormatting xmlns:xm="http://schemas.microsoft.com/office/excel/2006/main">
          <x14:cfRule type="dataBar" id="{219500FF-BFBF-4F39-82B9-844B8A109C5D}">
            <x14:dataBar minLength="0" maxLength="100" border="1" negativeBarBorderColorSameAsPositive="0">
              <x14:cfvo type="autoMin"/>
              <x14:cfvo type="autoMax"/>
              <x14:borderColor rgb="FFFFB628"/>
              <x14:negativeFillColor rgb="FFFF0000"/>
              <x14:negativeBorderColor rgb="FFFF0000"/>
              <x14:axisColor rgb="FF000000"/>
            </x14:dataBar>
          </x14:cfRule>
          <xm:sqref>I2:I12 I19:I25 I27:I42 I45</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 sqref="A2"/>
    </sheetView>
  </sheetViews>
  <sheetFormatPr defaultRowHeight="14.4" x14ac:dyDescent="0.3"/>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2"/>
  <sheetViews>
    <sheetView workbookViewId="0">
      <selection activeCell="A3" sqref="A3"/>
    </sheetView>
  </sheetViews>
  <sheetFormatPr defaultRowHeight="14.4" x14ac:dyDescent="0.3"/>
  <cols>
    <col min="3" max="3" width="19.6640625" bestFit="1" customWidth="1"/>
    <col min="9" max="9" width="9.6640625" bestFit="1" customWidth="1"/>
    <col min="12" max="12" width="11.5546875" bestFit="1" customWidth="1"/>
    <col min="15" max="15" width="11.21875" bestFit="1" customWidth="1"/>
    <col min="17" max="17" width="9.5546875" bestFit="1" customWidth="1"/>
  </cols>
  <sheetData>
    <row r="1" spans="1:17" x14ac:dyDescent="0.3">
      <c r="A1" t="s">
        <v>447</v>
      </c>
    </row>
    <row r="2" spans="1:17" x14ac:dyDescent="0.3">
      <c r="A2" t="s">
        <v>448</v>
      </c>
    </row>
    <row r="4" spans="1:17" ht="15" thickBot="1" x14ac:dyDescent="0.35">
      <c r="H4" t="s">
        <v>8</v>
      </c>
      <c r="N4" t="s">
        <v>9</v>
      </c>
    </row>
    <row r="5" spans="1:17" ht="15.6" thickTop="1" thickBot="1" x14ac:dyDescent="0.35">
      <c r="H5" s="8" t="s">
        <v>185</v>
      </c>
      <c r="I5" s="8" t="s">
        <v>186</v>
      </c>
      <c r="K5" s="3" t="s">
        <v>188</v>
      </c>
      <c r="L5" s="39" t="s">
        <v>189</v>
      </c>
      <c r="M5" s="3" t="s">
        <v>190</v>
      </c>
      <c r="N5" s="3" t="s">
        <v>191</v>
      </c>
      <c r="O5" s="3" t="s">
        <v>192</v>
      </c>
      <c r="P5" s="3" t="s">
        <v>193</v>
      </c>
      <c r="Q5" s="3" t="s">
        <v>194</v>
      </c>
    </row>
    <row r="6" spans="1:17" ht="15" thickTop="1" x14ac:dyDescent="0.3">
      <c r="L6" s="21"/>
    </row>
    <row r="7" spans="1:17" x14ac:dyDescent="0.3">
      <c r="L7" s="21"/>
    </row>
    <row r="10" spans="1:17" ht="15" thickBot="1" x14ac:dyDescent="0.35">
      <c r="H10" t="s">
        <v>10</v>
      </c>
      <c r="M10" t="s">
        <v>11</v>
      </c>
      <c r="N10" t="s">
        <v>12</v>
      </c>
      <c r="O10" t="s">
        <v>13</v>
      </c>
      <c r="P10" t="s">
        <v>345</v>
      </c>
      <c r="Q10" t="s">
        <v>187</v>
      </c>
    </row>
    <row r="11" spans="1:17" ht="15.6" thickTop="1" thickBot="1" x14ac:dyDescent="0.35">
      <c r="G11" s="8" t="s">
        <v>195</v>
      </c>
    </row>
    <row r="12" spans="1:17" ht="15.6" thickTop="1" thickBot="1" x14ac:dyDescent="0.35">
      <c r="G12" s="8" t="s">
        <v>196</v>
      </c>
    </row>
    <row r="13" spans="1:17" ht="15.6" thickTop="1" thickBot="1" x14ac:dyDescent="0.35">
      <c r="G13" s="8" t="s">
        <v>197</v>
      </c>
    </row>
    <row r="14" spans="1:17" ht="15.6" thickTop="1" thickBot="1" x14ac:dyDescent="0.35">
      <c r="G14" s="8" t="s">
        <v>198</v>
      </c>
    </row>
    <row r="15" spans="1:17" ht="15.6" thickTop="1" thickBot="1" x14ac:dyDescent="0.35">
      <c r="G15" s="8" t="s">
        <v>199</v>
      </c>
    </row>
    <row r="16" spans="1:17" ht="15.6" thickTop="1" thickBot="1" x14ac:dyDescent="0.35">
      <c r="G16" s="8" t="s">
        <v>200</v>
      </c>
    </row>
    <row r="17" spans="3:3" ht="15" thickTop="1" x14ac:dyDescent="0.3"/>
    <row r="20" spans="3:3" ht="15" thickBot="1" x14ac:dyDescent="0.35"/>
    <row r="21" spans="3:3" ht="15.6" thickTop="1" thickBot="1" x14ac:dyDescent="0.35">
      <c r="C21" s="3" t="s">
        <v>201</v>
      </c>
    </row>
    <row r="22" spans="3:3" ht="15.6" thickTop="1" thickBot="1" x14ac:dyDescent="0.35">
      <c r="C22" s="3" t="s">
        <v>202</v>
      </c>
    </row>
    <row r="23" spans="3:3" ht="15.6" thickTop="1" thickBot="1" x14ac:dyDescent="0.35">
      <c r="C23" s="3" t="s">
        <v>141</v>
      </c>
    </row>
    <row r="24" spans="3:3" ht="15.6" thickTop="1" thickBot="1" x14ac:dyDescent="0.35">
      <c r="C24" s="8"/>
    </row>
    <row r="25" spans="3:3" ht="15.6" thickTop="1" thickBot="1" x14ac:dyDescent="0.35">
      <c r="C25" s="61" t="s">
        <v>16</v>
      </c>
    </row>
    <row r="26" spans="3:3" ht="15.6" thickTop="1" thickBot="1" x14ac:dyDescent="0.35">
      <c r="C26" s="61"/>
    </row>
    <row r="27" spans="3:3" ht="15.6" thickTop="1" thickBot="1" x14ac:dyDescent="0.35">
      <c r="C27" s="61"/>
    </row>
    <row r="28" spans="3:3" ht="15.6" thickTop="1" thickBot="1" x14ac:dyDescent="0.35">
      <c r="C28" s="61" t="s">
        <v>17</v>
      </c>
    </row>
    <row r="29" spans="3:3" ht="15.6" thickTop="1" thickBot="1" x14ac:dyDescent="0.35">
      <c r="C29" s="61"/>
    </row>
    <row r="30" spans="3:3" ht="15.6" thickTop="1" thickBot="1" x14ac:dyDescent="0.35">
      <c r="C30" s="61"/>
    </row>
    <row r="31" spans="3:3" ht="15.6" thickTop="1" thickBot="1" x14ac:dyDescent="0.35">
      <c r="C31" s="61"/>
    </row>
    <row r="32" spans="3:3" ht="15.6" thickTop="1" thickBot="1" x14ac:dyDescent="0.35">
      <c r="C32" s="19" t="s">
        <v>33</v>
      </c>
    </row>
    <row r="33" spans="3:3" ht="15.6" thickTop="1" thickBot="1" x14ac:dyDescent="0.35">
      <c r="C33" s="18" t="s">
        <v>139</v>
      </c>
    </row>
    <row r="34" spans="3:3" ht="15.6" thickTop="1" thickBot="1" x14ac:dyDescent="0.35">
      <c r="C34" s="8" t="s">
        <v>140</v>
      </c>
    </row>
    <row r="35" spans="3:3" ht="15" thickTop="1" x14ac:dyDescent="0.3">
      <c r="C35" s="72" t="s">
        <v>214</v>
      </c>
    </row>
    <row r="36" spans="3:3" ht="15" thickBot="1" x14ac:dyDescent="0.35">
      <c r="C36" s="73"/>
    </row>
    <row r="37" spans="3:3" ht="15.6" thickTop="1" thickBot="1" x14ac:dyDescent="0.35">
      <c r="C37" s="8" t="s">
        <v>142</v>
      </c>
    </row>
    <row r="38" spans="3:3" ht="15.6" thickTop="1" thickBot="1" x14ac:dyDescent="0.35">
      <c r="C38" s="8" t="s">
        <v>143</v>
      </c>
    </row>
    <row r="39" spans="3:3" ht="15.6" thickTop="1" thickBot="1" x14ac:dyDescent="0.35">
      <c r="C39" s="8" t="s">
        <v>144</v>
      </c>
    </row>
    <row r="40" spans="3:3" ht="15.6" thickTop="1" thickBot="1" x14ac:dyDescent="0.35">
      <c r="C40" s="8" t="s">
        <v>145</v>
      </c>
    </row>
    <row r="41" spans="3:3" ht="15.6" thickTop="1" thickBot="1" x14ac:dyDescent="0.35">
      <c r="C41" s="3" t="s">
        <v>341</v>
      </c>
    </row>
    <row r="42" spans="3:3" ht="15" thickTop="1" x14ac:dyDescent="0.3"/>
  </sheetData>
  <mergeCells count="3">
    <mergeCell ref="C25:C27"/>
    <mergeCell ref="C28:C31"/>
    <mergeCell ref="C35:C3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topLeftCell="C1" workbookViewId="0">
      <selection activeCell="I8" sqref="I8"/>
    </sheetView>
  </sheetViews>
  <sheetFormatPr defaultRowHeight="14.4" x14ac:dyDescent="0.3"/>
  <cols>
    <col min="1" max="1" width="11.6640625" bestFit="1" customWidth="1"/>
    <col min="2" max="2" width="29.21875" bestFit="1" customWidth="1"/>
    <col min="3" max="3" width="74.5546875" customWidth="1"/>
    <col min="4" max="4" width="11.44140625" bestFit="1" customWidth="1"/>
    <col min="5" max="5" width="25.88671875" bestFit="1" customWidth="1"/>
    <col min="6" max="6" width="29.5546875" customWidth="1"/>
    <col min="7" max="7" width="19.44140625" bestFit="1" customWidth="1"/>
    <col min="9" max="9" width="25.77734375" bestFit="1" customWidth="1"/>
  </cols>
  <sheetData>
    <row r="1" spans="1:9" ht="15.6" thickTop="1" thickBot="1" x14ac:dyDescent="0.35">
      <c r="A1" s="4" t="s">
        <v>0</v>
      </c>
      <c r="B1" s="4" t="s">
        <v>2</v>
      </c>
      <c r="C1" s="4" t="s">
        <v>3</v>
      </c>
      <c r="D1" s="4" t="s">
        <v>1</v>
      </c>
      <c r="E1" s="4" t="s">
        <v>373</v>
      </c>
      <c r="F1" s="27" t="s">
        <v>376</v>
      </c>
      <c r="G1" s="43" t="s">
        <v>375</v>
      </c>
      <c r="I1" s="163" t="s">
        <v>449</v>
      </c>
    </row>
    <row r="2" spans="1:9" ht="15.6" thickTop="1" thickBot="1" x14ac:dyDescent="0.35">
      <c r="A2" s="84" t="s">
        <v>173</v>
      </c>
      <c r="B2" s="26" t="s">
        <v>4</v>
      </c>
      <c r="C2" s="26" t="s">
        <v>7</v>
      </c>
      <c r="D2" s="1">
        <v>1</v>
      </c>
      <c r="E2" s="1">
        <v>0</v>
      </c>
      <c r="F2" s="1" t="str">
        <f>IF(G2 = 0, "DO NOT ADD",IF( G2 = 1, "Can be added", IF(G2 = 2, "Is added")))</f>
        <v>Can be added</v>
      </c>
      <c r="G2">
        <f>SUM(D2:E2)</f>
        <v>1</v>
      </c>
      <c r="I2">
        <v>1</v>
      </c>
    </row>
    <row r="3" spans="1:9" ht="15.6" thickTop="1" thickBot="1" x14ac:dyDescent="0.35">
      <c r="A3" s="84"/>
      <c r="B3" s="26" t="s">
        <v>5</v>
      </c>
      <c r="C3" s="26" t="s">
        <v>7</v>
      </c>
      <c r="D3" s="1">
        <v>1</v>
      </c>
      <c r="E3" s="1">
        <v>0</v>
      </c>
      <c r="F3" s="1" t="str">
        <f t="shared" ref="F3:F4" si="0">IF(G3 = 0, "DO NOT ADD",IF( G3 = 1, "Can be added", IF(G3 = 2, "Is added")))</f>
        <v>Can be added</v>
      </c>
      <c r="G3">
        <f t="shared" ref="G3:G4" si="1">SUM(D3:E3)</f>
        <v>1</v>
      </c>
      <c r="I3">
        <v>1</v>
      </c>
    </row>
    <row r="4" spans="1:9" ht="15.6" thickTop="1" thickBot="1" x14ac:dyDescent="0.35">
      <c r="A4" s="84"/>
      <c r="B4" s="26" t="s">
        <v>6</v>
      </c>
      <c r="C4" s="26" t="s">
        <v>7</v>
      </c>
      <c r="D4" s="1">
        <v>1</v>
      </c>
      <c r="E4" s="1">
        <v>0</v>
      </c>
      <c r="F4" s="1" t="str">
        <f t="shared" si="0"/>
        <v>Can be added</v>
      </c>
      <c r="G4">
        <f t="shared" si="1"/>
        <v>1</v>
      </c>
      <c r="I4">
        <v>1</v>
      </c>
    </row>
    <row r="5" spans="1:9" ht="15.6" thickTop="1" thickBot="1" x14ac:dyDescent="0.35">
      <c r="A5" s="86" t="s">
        <v>146</v>
      </c>
      <c r="B5" s="87"/>
      <c r="C5" s="88"/>
      <c r="D5" s="4">
        <f>SUM(D2:D4)</f>
        <v>3</v>
      </c>
      <c r="E5" s="4"/>
      <c r="F5" s="4"/>
      <c r="I5" s="44">
        <f>SUM(I2:I4)</f>
        <v>3</v>
      </c>
    </row>
    <row r="6" spans="1:9" ht="30" thickTop="1" thickBot="1" x14ac:dyDescent="0.35">
      <c r="A6" s="85" t="s">
        <v>174</v>
      </c>
      <c r="B6" s="26" t="s">
        <v>171</v>
      </c>
      <c r="C6" s="26" t="s">
        <v>212</v>
      </c>
      <c r="D6" s="1">
        <v>1</v>
      </c>
      <c r="E6" s="1">
        <v>0</v>
      </c>
      <c r="F6" s="1" t="str">
        <f>IF(G6 = 0, "DO NOT ADD",IF( G6 = 1, "Can be added", IF(G6 = 2, "Is added")))</f>
        <v>Can be added</v>
      </c>
      <c r="G6">
        <f>SUM(D6:E6)</f>
        <v>1</v>
      </c>
      <c r="I6">
        <v>1</v>
      </c>
    </row>
    <row r="7" spans="1:9" ht="44.4" thickTop="1" thickBot="1" x14ac:dyDescent="0.35">
      <c r="A7" s="85"/>
      <c r="B7" s="26" t="s">
        <v>172</v>
      </c>
      <c r="C7" s="26" t="s">
        <v>286</v>
      </c>
      <c r="D7" s="1">
        <v>1</v>
      </c>
      <c r="E7" s="1">
        <v>0</v>
      </c>
      <c r="F7" s="1" t="str">
        <f>IF(G7 = 0, "DO NOT ADD",IF( G7 = 1, "Can be added", IF(G7 = 2, "Is added")))</f>
        <v>Can be added</v>
      </c>
      <c r="G7">
        <f>SUM(D7:E7)</f>
        <v>1</v>
      </c>
      <c r="I7">
        <v>1</v>
      </c>
    </row>
    <row r="8" spans="1:9" ht="15.6" thickTop="1" thickBot="1" x14ac:dyDescent="0.35">
      <c r="A8" s="89" t="s">
        <v>146</v>
      </c>
      <c r="B8" s="90"/>
      <c r="C8" s="91"/>
      <c r="D8" s="4">
        <f>SUM(D6:D7)</f>
        <v>2</v>
      </c>
      <c r="E8" s="4"/>
      <c r="F8" s="4"/>
      <c r="I8" s="44">
        <f>SUM(I6:I7)</f>
        <v>2</v>
      </c>
    </row>
    <row r="9" spans="1:9" ht="15.6" thickTop="1" thickBot="1" x14ac:dyDescent="0.35">
      <c r="A9" s="81" t="s">
        <v>147</v>
      </c>
      <c r="B9" s="82"/>
      <c r="C9" s="83"/>
      <c r="D9" s="48">
        <f>SUM(D5,D8)</f>
        <v>5</v>
      </c>
      <c r="E9" s="49">
        <f>F9/D9</f>
        <v>0</v>
      </c>
      <c r="F9" s="50">
        <f>SUM(E2:E4,E6:E7)</f>
        <v>0</v>
      </c>
      <c r="G9" t="s">
        <v>377</v>
      </c>
    </row>
    <row r="10" spans="1:9" ht="174" thickTop="1" thickBot="1" x14ac:dyDescent="0.35">
      <c r="A10" s="81" t="s">
        <v>148</v>
      </c>
      <c r="B10" s="82"/>
      <c r="C10" s="83"/>
      <c r="D10" s="46">
        <f>D9/'Site Map QAHealth Rating'!G2</f>
        <v>1</v>
      </c>
      <c r="E10" s="45" t="s">
        <v>385</v>
      </c>
    </row>
    <row r="11" spans="1:9" ht="15" thickTop="1" x14ac:dyDescent="0.3"/>
  </sheetData>
  <mergeCells count="6">
    <mergeCell ref="A10:C10"/>
    <mergeCell ref="A2:A4"/>
    <mergeCell ref="A6:A7"/>
    <mergeCell ref="A5:C5"/>
    <mergeCell ref="A8:C8"/>
    <mergeCell ref="A9:C9"/>
  </mergeCells>
  <conditionalFormatting sqref="D2:D4 D6:D7">
    <cfRule type="cellIs" dxfId="49" priority="10" operator="equal">
      <formula>0</formula>
    </cfRule>
    <cfRule type="cellIs" dxfId="48" priority="11" operator="equal">
      <formula>1</formula>
    </cfRule>
  </conditionalFormatting>
  <conditionalFormatting sqref="E9">
    <cfRule type="cellIs" dxfId="47" priority="7" operator="lessThan">
      <formula>1</formula>
    </cfRule>
    <cfRule type="cellIs" dxfId="46" priority="8" operator="greaterThan">
      <formula>1</formula>
    </cfRule>
    <cfRule type="cellIs" dxfId="45" priority="9" operator="equal">
      <formula>1</formula>
    </cfRule>
  </conditionalFormatting>
  <conditionalFormatting sqref="F2:F4 F6:F7">
    <cfRule type="containsText" dxfId="44" priority="1" operator="containsText" text="Is added">
      <formula>NOT(ISERROR(SEARCH("Is added",F2)))</formula>
    </cfRule>
    <cfRule type="containsText" dxfId="43" priority="2" operator="containsText" text="DO NOT ADD">
      <formula>NOT(ISERROR(SEARCH("DO NOT ADD",F2)))</formula>
    </cfRule>
    <cfRule type="containsText" dxfId="42" priority="3" operator="containsText" text="Can be added">
      <formula>NOT(ISERROR(SEARCH("Can be added",F2)))</formula>
    </cfRule>
  </conditionalFormatting>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4"/>
  <sheetViews>
    <sheetView topLeftCell="C1" zoomScale="90" zoomScaleNormal="90" workbookViewId="0">
      <selection activeCell="H9" sqref="H9"/>
    </sheetView>
  </sheetViews>
  <sheetFormatPr defaultRowHeight="14.4" x14ac:dyDescent="0.3"/>
  <cols>
    <col min="1" max="1" width="29.109375" bestFit="1" customWidth="1"/>
    <col min="2" max="2" width="53.109375" bestFit="1" customWidth="1"/>
    <col min="3" max="3" width="65" customWidth="1"/>
    <col min="4" max="4" width="19.5546875" bestFit="1" customWidth="1"/>
    <col min="5" max="5" width="25.88671875" bestFit="1" customWidth="1"/>
    <col min="6" max="6" width="12.77734375" bestFit="1" customWidth="1"/>
    <col min="7" max="7" width="21.5546875" bestFit="1" customWidth="1"/>
    <col min="8" max="8" width="54.6640625" bestFit="1" customWidth="1"/>
    <col min="9" max="9" width="27.21875" bestFit="1" customWidth="1"/>
  </cols>
  <sheetData>
    <row r="1" spans="1:9" ht="15.6" thickTop="1" thickBot="1" x14ac:dyDescent="0.35">
      <c r="A1" s="27" t="s">
        <v>0</v>
      </c>
      <c r="B1" s="27" t="s">
        <v>2</v>
      </c>
      <c r="C1" s="27" t="s">
        <v>3</v>
      </c>
      <c r="D1" s="4" t="s">
        <v>98</v>
      </c>
      <c r="E1" s="4" t="s">
        <v>373</v>
      </c>
      <c r="F1" s="27" t="s">
        <v>376</v>
      </c>
      <c r="G1" s="43" t="s">
        <v>375</v>
      </c>
      <c r="I1" s="163" t="s">
        <v>449</v>
      </c>
    </row>
    <row r="2" spans="1:9" ht="15.6" thickTop="1" thickBot="1" x14ac:dyDescent="0.35">
      <c r="A2" s="28" t="s">
        <v>188</v>
      </c>
      <c r="B2" s="28"/>
      <c r="C2" s="28"/>
      <c r="D2" s="13"/>
      <c r="F2" t="str">
        <f>IF(G2 = 0, "DO NOT ADD",IF( G2 = 1, "Can be added", IF(G2 = 2, "Is added")))</f>
        <v>DO NOT ADD</v>
      </c>
      <c r="G2">
        <f>SUM(D2:E2)</f>
        <v>0</v>
      </c>
    </row>
    <row r="3" spans="1:9" ht="15.6" thickTop="1" thickBot="1" x14ac:dyDescent="0.35">
      <c r="A3" s="92" t="s">
        <v>146</v>
      </c>
      <c r="B3" s="93"/>
      <c r="C3" s="94"/>
      <c r="D3" s="4">
        <f>SUM(D2)</f>
        <v>0</v>
      </c>
      <c r="E3" s="44"/>
      <c r="F3" s="44"/>
      <c r="G3" s="44"/>
      <c r="I3" s="44"/>
    </row>
    <row r="4" spans="1:9" ht="30" thickTop="1" thickBot="1" x14ac:dyDescent="0.35">
      <c r="A4" s="98" t="s">
        <v>279</v>
      </c>
      <c r="B4" s="38" t="s">
        <v>280</v>
      </c>
      <c r="C4" s="29" t="s">
        <v>287</v>
      </c>
      <c r="D4" s="13">
        <v>1</v>
      </c>
      <c r="F4" t="str">
        <f>IF(G4 = 0, "DO NOT ADD",IF( G4 = 1, "Can be added", IF(G4 = 2, "Is added")))</f>
        <v>Can be added</v>
      </c>
      <c r="G4">
        <f>SUM(D4:E4)</f>
        <v>1</v>
      </c>
      <c r="I4">
        <v>1</v>
      </c>
    </row>
    <row r="5" spans="1:9" ht="30" thickTop="1" thickBot="1" x14ac:dyDescent="0.35">
      <c r="A5" s="99"/>
      <c r="B5" s="38" t="s">
        <v>297</v>
      </c>
      <c r="C5" s="29" t="s">
        <v>298</v>
      </c>
      <c r="D5" s="13">
        <v>1</v>
      </c>
      <c r="F5" t="str">
        <f t="shared" ref="F5:F12" si="0">IF(G5 = 0, "DO NOT ADD",IF( G5 = 1, "Can be added", IF(G5 = 2, "Is added")))</f>
        <v>Can be added</v>
      </c>
      <c r="G5">
        <f t="shared" ref="G5:G12" si="1">SUM(D5:E5)</f>
        <v>1</v>
      </c>
      <c r="I5">
        <v>1</v>
      </c>
    </row>
    <row r="6" spans="1:9" ht="44.4" thickTop="1" thickBot="1" x14ac:dyDescent="0.35">
      <c r="A6" s="100"/>
      <c r="B6" s="38" t="s">
        <v>281</v>
      </c>
      <c r="C6" s="29" t="s">
        <v>288</v>
      </c>
      <c r="D6" s="13">
        <v>1</v>
      </c>
      <c r="F6" t="str">
        <f t="shared" si="0"/>
        <v>Can be added</v>
      </c>
      <c r="G6">
        <f t="shared" si="1"/>
        <v>1</v>
      </c>
      <c r="I6">
        <v>1</v>
      </c>
    </row>
    <row r="7" spans="1:9" ht="30" thickTop="1" thickBot="1" x14ac:dyDescent="0.35">
      <c r="A7" s="100"/>
      <c r="B7" s="29" t="s">
        <v>289</v>
      </c>
      <c r="C7" s="29" t="s">
        <v>290</v>
      </c>
      <c r="D7" s="13">
        <v>1</v>
      </c>
      <c r="F7" t="str">
        <f t="shared" si="0"/>
        <v>Can be added</v>
      </c>
      <c r="G7">
        <f t="shared" si="1"/>
        <v>1</v>
      </c>
      <c r="I7">
        <v>1</v>
      </c>
    </row>
    <row r="8" spans="1:9" ht="30" thickTop="1" thickBot="1" x14ac:dyDescent="0.35">
      <c r="A8" s="100"/>
      <c r="B8" s="29" t="s">
        <v>282</v>
      </c>
      <c r="C8" s="29" t="s">
        <v>291</v>
      </c>
      <c r="D8" s="13">
        <v>1</v>
      </c>
      <c r="F8" t="str">
        <f t="shared" si="0"/>
        <v>Can be added</v>
      </c>
      <c r="G8">
        <f t="shared" si="1"/>
        <v>1</v>
      </c>
      <c r="I8">
        <v>1</v>
      </c>
    </row>
    <row r="9" spans="1:9" ht="15.6" thickTop="1" thickBot="1" x14ac:dyDescent="0.35">
      <c r="A9" s="100"/>
      <c r="B9" s="29" t="s">
        <v>283</v>
      </c>
      <c r="C9" s="29" t="s">
        <v>292</v>
      </c>
      <c r="D9" s="13">
        <v>1</v>
      </c>
      <c r="F9" t="str">
        <f t="shared" si="0"/>
        <v>Can be added</v>
      </c>
      <c r="G9">
        <f t="shared" si="1"/>
        <v>1</v>
      </c>
      <c r="I9">
        <v>1</v>
      </c>
    </row>
    <row r="10" spans="1:9" ht="30" thickTop="1" thickBot="1" x14ac:dyDescent="0.35">
      <c r="A10" s="100"/>
      <c r="B10" s="29" t="s">
        <v>217</v>
      </c>
      <c r="C10" s="29" t="s">
        <v>293</v>
      </c>
      <c r="D10" s="13">
        <v>0</v>
      </c>
      <c r="F10" t="str">
        <f t="shared" si="0"/>
        <v>DO NOT ADD</v>
      </c>
      <c r="G10">
        <f t="shared" si="1"/>
        <v>0</v>
      </c>
      <c r="I10">
        <v>1</v>
      </c>
    </row>
    <row r="11" spans="1:9" ht="30" thickTop="1" thickBot="1" x14ac:dyDescent="0.35">
      <c r="A11" s="100"/>
      <c r="B11" s="29" t="s">
        <v>284</v>
      </c>
      <c r="C11" s="29" t="s">
        <v>294</v>
      </c>
      <c r="D11" s="13">
        <v>0</v>
      </c>
      <c r="F11" t="str">
        <f t="shared" si="0"/>
        <v>DO NOT ADD</v>
      </c>
      <c r="G11">
        <f t="shared" si="1"/>
        <v>0</v>
      </c>
      <c r="I11">
        <v>1</v>
      </c>
    </row>
    <row r="12" spans="1:9" ht="30" thickTop="1" thickBot="1" x14ac:dyDescent="0.35">
      <c r="A12" s="101"/>
      <c r="B12" s="29" t="s">
        <v>369</v>
      </c>
      <c r="C12" s="29" t="s">
        <v>370</v>
      </c>
      <c r="D12" s="13">
        <v>0</v>
      </c>
      <c r="F12" t="str">
        <f t="shared" si="0"/>
        <v>DO NOT ADD</v>
      </c>
      <c r="G12">
        <f t="shared" si="1"/>
        <v>0</v>
      </c>
      <c r="I12">
        <v>1</v>
      </c>
    </row>
    <row r="13" spans="1:9" ht="15.6" thickTop="1" thickBot="1" x14ac:dyDescent="0.35">
      <c r="A13" s="92" t="s">
        <v>146</v>
      </c>
      <c r="B13" s="93"/>
      <c r="C13" s="94"/>
      <c r="D13" s="4">
        <f>SUM(D4:D12)</f>
        <v>6</v>
      </c>
      <c r="E13" s="44"/>
      <c r="F13" s="44"/>
      <c r="G13" s="44"/>
      <c r="I13" s="44">
        <f>SUM(I4:I12)</f>
        <v>9</v>
      </c>
    </row>
    <row r="14" spans="1:9" ht="15.6" thickTop="1" thickBot="1" x14ac:dyDescent="0.35">
      <c r="A14" s="102" t="s">
        <v>323</v>
      </c>
      <c r="B14" s="28" t="s">
        <v>219</v>
      </c>
      <c r="C14" s="102" t="s">
        <v>296</v>
      </c>
      <c r="D14" s="13">
        <v>1</v>
      </c>
      <c r="F14" t="str">
        <f>IF(G14 = 0, "DO NOT ADD",IF( G14 = 1, "Can be added", IF(G14 = 2, "Is added")))</f>
        <v>Can be added</v>
      </c>
      <c r="G14">
        <f>SUM(D14:E14)</f>
        <v>1</v>
      </c>
      <c r="I14">
        <v>1</v>
      </c>
    </row>
    <row r="15" spans="1:9" ht="15.6" thickTop="1" thickBot="1" x14ac:dyDescent="0.35">
      <c r="A15" s="103"/>
      <c r="B15" s="28" t="s">
        <v>220</v>
      </c>
      <c r="C15" s="100"/>
      <c r="D15" s="13">
        <v>1</v>
      </c>
      <c r="F15" t="str">
        <f t="shared" ref="F15:F41" si="2">IF(G15 = 0, "DO NOT ADD",IF( G15 = 1, "Can be added", IF(G15 = 2, "Is added")))</f>
        <v>Can be added</v>
      </c>
      <c r="G15">
        <f t="shared" ref="G15:G41" si="3">SUM(D15:E15)</f>
        <v>1</v>
      </c>
      <c r="I15">
        <v>1</v>
      </c>
    </row>
    <row r="16" spans="1:9" ht="15.6" thickTop="1" thickBot="1" x14ac:dyDescent="0.35">
      <c r="A16" s="103"/>
      <c r="B16" s="28" t="s">
        <v>221</v>
      </c>
      <c r="C16" s="100"/>
      <c r="D16" s="13">
        <v>1</v>
      </c>
      <c r="F16" t="str">
        <f t="shared" si="2"/>
        <v>Can be added</v>
      </c>
      <c r="G16">
        <f t="shared" si="3"/>
        <v>1</v>
      </c>
      <c r="I16">
        <v>1</v>
      </c>
    </row>
    <row r="17" spans="1:9" ht="15.6" thickTop="1" thickBot="1" x14ac:dyDescent="0.35">
      <c r="A17" s="103"/>
      <c r="B17" s="28" t="s">
        <v>222</v>
      </c>
      <c r="C17" s="100"/>
      <c r="D17" s="13">
        <v>1</v>
      </c>
      <c r="F17" t="str">
        <f t="shared" si="2"/>
        <v>Can be added</v>
      </c>
      <c r="G17">
        <f t="shared" si="3"/>
        <v>1</v>
      </c>
      <c r="I17">
        <v>1</v>
      </c>
    </row>
    <row r="18" spans="1:9" ht="15.6" thickTop="1" thickBot="1" x14ac:dyDescent="0.35">
      <c r="A18" s="103"/>
      <c r="B18" s="28" t="s">
        <v>223</v>
      </c>
      <c r="C18" s="100"/>
      <c r="D18" s="13">
        <v>0</v>
      </c>
      <c r="F18" t="str">
        <f t="shared" si="2"/>
        <v>DO NOT ADD</v>
      </c>
      <c r="G18">
        <f t="shared" si="3"/>
        <v>0</v>
      </c>
      <c r="I18">
        <v>1</v>
      </c>
    </row>
    <row r="19" spans="1:9" ht="15.6" thickTop="1" thickBot="1" x14ac:dyDescent="0.35">
      <c r="A19" s="103"/>
      <c r="B19" s="28" t="s">
        <v>382</v>
      </c>
      <c r="C19" s="101"/>
      <c r="D19" s="13">
        <v>0</v>
      </c>
      <c r="F19" t="str">
        <f t="shared" si="2"/>
        <v>DO NOT ADD</v>
      </c>
      <c r="G19">
        <f t="shared" si="3"/>
        <v>0</v>
      </c>
      <c r="I19">
        <v>1</v>
      </c>
    </row>
    <row r="20" spans="1:9" ht="15.6" thickTop="1" thickBot="1" x14ac:dyDescent="0.35">
      <c r="A20" s="103"/>
      <c r="B20" s="28" t="s">
        <v>231</v>
      </c>
      <c r="C20" s="28"/>
      <c r="D20" s="13">
        <v>0</v>
      </c>
      <c r="F20" t="str">
        <f t="shared" si="2"/>
        <v>DO NOT ADD</v>
      </c>
      <c r="G20">
        <f t="shared" si="3"/>
        <v>0</v>
      </c>
      <c r="H20" t="s">
        <v>444</v>
      </c>
      <c r="I20">
        <v>1</v>
      </c>
    </row>
    <row r="21" spans="1:9" ht="15.6" thickTop="1" thickBot="1" x14ac:dyDescent="0.35">
      <c r="A21" s="103"/>
      <c r="B21" s="28" t="s">
        <v>232</v>
      </c>
      <c r="C21" s="28"/>
      <c r="D21" s="13">
        <v>0</v>
      </c>
      <c r="F21" t="str">
        <f t="shared" si="2"/>
        <v>DO NOT ADD</v>
      </c>
      <c r="G21">
        <f t="shared" si="3"/>
        <v>0</v>
      </c>
      <c r="I21">
        <v>1</v>
      </c>
    </row>
    <row r="22" spans="1:9" ht="15.6" thickTop="1" thickBot="1" x14ac:dyDescent="0.35">
      <c r="A22" s="103"/>
      <c r="B22" s="28" t="s">
        <v>322</v>
      </c>
      <c r="C22" s="28"/>
      <c r="D22" s="13">
        <v>1</v>
      </c>
      <c r="F22" t="str">
        <f t="shared" si="2"/>
        <v>Can be added</v>
      </c>
      <c r="G22">
        <f t="shared" si="3"/>
        <v>1</v>
      </c>
      <c r="I22">
        <v>1</v>
      </c>
    </row>
    <row r="23" spans="1:9" ht="44.4" thickTop="1" thickBot="1" x14ac:dyDescent="0.35">
      <c r="A23" s="103"/>
      <c r="B23" s="30" t="s">
        <v>224</v>
      </c>
      <c r="C23" s="28" t="s">
        <v>295</v>
      </c>
      <c r="D23" s="13">
        <v>1</v>
      </c>
      <c r="F23" t="str">
        <f t="shared" si="2"/>
        <v>Can be added</v>
      </c>
      <c r="G23">
        <f t="shared" si="3"/>
        <v>1</v>
      </c>
      <c r="I23">
        <v>1</v>
      </c>
    </row>
    <row r="24" spans="1:9" ht="15.6" thickTop="1" thickBot="1" x14ac:dyDescent="0.35">
      <c r="A24" s="103"/>
      <c r="B24" s="28" t="s">
        <v>225</v>
      </c>
      <c r="C24" s="102" t="s">
        <v>296</v>
      </c>
      <c r="D24" s="13">
        <v>1</v>
      </c>
      <c r="E24" s="25"/>
      <c r="F24" t="str">
        <f t="shared" si="2"/>
        <v>Can be added</v>
      </c>
      <c r="G24">
        <f t="shared" si="3"/>
        <v>1</v>
      </c>
      <c r="I24">
        <v>1</v>
      </c>
    </row>
    <row r="25" spans="1:9" ht="15.6" thickTop="1" thickBot="1" x14ac:dyDescent="0.35">
      <c r="A25" s="103"/>
      <c r="B25" s="28" t="s">
        <v>445</v>
      </c>
      <c r="C25" s="103"/>
      <c r="D25" s="13">
        <v>0</v>
      </c>
      <c r="E25" s="25"/>
      <c r="F25" t="str">
        <f t="shared" si="2"/>
        <v>DO NOT ADD</v>
      </c>
      <c r="G25">
        <f t="shared" si="3"/>
        <v>0</v>
      </c>
      <c r="I25">
        <v>1</v>
      </c>
    </row>
    <row r="26" spans="1:9" ht="44.4" thickTop="1" thickBot="1" x14ac:dyDescent="0.35">
      <c r="A26" s="103"/>
      <c r="B26" s="28" t="s">
        <v>391</v>
      </c>
      <c r="C26" s="100"/>
      <c r="D26" s="13">
        <v>0</v>
      </c>
      <c r="E26" s="25"/>
      <c r="F26" t="str">
        <f t="shared" si="2"/>
        <v>DO NOT ADD</v>
      </c>
      <c r="G26">
        <f t="shared" si="3"/>
        <v>0</v>
      </c>
      <c r="I26">
        <v>1</v>
      </c>
    </row>
    <row r="27" spans="1:9" ht="15.6" thickTop="1" thickBot="1" x14ac:dyDescent="0.35">
      <c r="A27" s="103"/>
      <c r="B27" s="28" t="s">
        <v>226</v>
      </c>
      <c r="C27" s="100"/>
      <c r="D27" s="13">
        <v>0</v>
      </c>
      <c r="E27" s="25"/>
      <c r="F27" t="str">
        <f t="shared" si="2"/>
        <v>DO NOT ADD</v>
      </c>
      <c r="G27">
        <f t="shared" si="3"/>
        <v>0</v>
      </c>
      <c r="I27">
        <v>1</v>
      </c>
    </row>
    <row r="28" spans="1:9" ht="15.6" thickTop="1" thickBot="1" x14ac:dyDescent="0.35">
      <c r="A28" s="103"/>
      <c r="B28" s="28" t="s">
        <v>227</v>
      </c>
      <c r="C28" s="100"/>
      <c r="D28" s="13">
        <v>1</v>
      </c>
      <c r="E28" s="6"/>
      <c r="F28" t="str">
        <f t="shared" si="2"/>
        <v>Can be added</v>
      </c>
      <c r="G28">
        <f t="shared" si="3"/>
        <v>1</v>
      </c>
      <c r="I28">
        <v>1</v>
      </c>
    </row>
    <row r="29" spans="1:9" ht="15.6" thickTop="1" thickBot="1" x14ac:dyDescent="0.35">
      <c r="A29" s="103"/>
      <c r="B29" s="28" t="s">
        <v>228</v>
      </c>
      <c r="C29" s="100"/>
      <c r="D29" s="13">
        <v>1</v>
      </c>
      <c r="E29" s="6"/>
      <c r="F29" t="str">
        <f t="shared" si="2"/>
        <v>Can be added</v>
      </c>
      <c r="G29">
        <f t="shared" si="3"/>
        <v>1</v>
      </c>
      <c r="I29">
        <v>1</v>
      </c>
    </row>
    <row r="30" spans="1:9" ht="15.6" thickTop="1" thickBot="1" x14ac:dyDescent="0.35">
      <c r="A30" s="103"/>
      <c r="B30" s="28" t="s">
        <v>276</v>
      </c>
      <c r="C30" s="104"/>
      <c r="D30" s="13">
        <v>0</v>
      </c>
      <c r="E30" s="6"/>
      <c r="F30" t="str">
        <f t="shared" si="2"/>
        <v>DO NOT ADD</v>
      </c>
      <c r="G30">
        <f t="shared" si="3"/>
        <v>0</v>
      </c>
      <c r="I30">
        <v>1</v>
      </c>
    </row>
    <row r="31" spans="1:9" ht="15.6" thickTop="1" thickBot="1" x14ac:dyDescent="0.35">
      <c r="A31" s="103"/>
      <c r="B31" s="28" t="s">
        <v>277</v>
      </c>
      <c r="C31" s="104"/>
      <c r="D31" s="13">
        <v>0</v>
      </c>
      <c r="E31" s="6"/>
      <c r="F31" t="str">
        <f t="shared" si="2"/>
        <v>DO NOT ADD</v>
      </c>
      <c r="G31">
        <f t="shared" si="3"/>
        <v>0</v>
      </c>
      <c r="I31">
        <v>1</v>
      </c>
    </row>
    <row r="32" spans="1:9" ht="15.6" thickTop="1" thickBot="1" x14ac:dyDescent="0.35">
      <c r="A32" s="103"/>
      <c r="B32" s="28" t="s">
        <v>278</v>
      </c>
      <c r="C32" s="105"/>
      <c r="D32" s="13">
        <v>0</v>
      </c>
      <c r="E32" s="6"/>
      <c r="F32" t="str">
        <f t="shared" si="2"/>
        <v>DO NOT ADD</v>
      </c>
      <c r="G32">
        <f t="shared" si="3"/>
        <v>0</v>
      </c>
      <c r="I32">
        <v>1</v>
      </c>
    </row>
    <row r="33" spans="1:9" ht="30" thickTop="1" thickBot="1" x14ac:dyDescent="0.35">
      <c r="A33" s="100"/>
      <c r="B33" s="28" t="s">
        <v>240</v>
      </c>
      <c r="C33" s="28" t="s">
        <v>246</v>
      </c>
      <c r="D33" s="13">
        <v>1</v>
      </c>
      <c r="E33" s="6"/>
      <c r="F33" t="str">
        <f t="shared" si="2"/>
        <v>Can be added</v>
      </c>
      <c r="G33">
        <f t="shared" si="3"/>
        <v>1</v>
      </c>
      <c r="I33">
        <v>1</v>
      </c>
    </row>
    <row r="34" spans="1:9" ht="30" thickTop="1" thickBot="1" x14ac:dyDescent="0.35">
      <c r="A34" s="100"/>
      <c r="B34" s="28" t="s">
        <v>389</v>
      </c>
      <c r="C34" s="28" t="s">
        <v>390</v>
      </c>
      <c r="D34" s="13">
        <v>1</v>
      </c>
      <c r="E34" s="6"/>
      <c r="F34" t="str">
        <f t="shared" si="2"/>
        <v>Can be added</v>
      </c>
      <c r="G34">
        <f t="shared" si="3"/>
        <v>1</v>
      </c>
      <c r="I34">
        <v>1</v>
      </c>
    </row>
    <row r="35" spans="1:9" ht="15.6" thickTop="1" thickBot="1" x14ac:dyDescent="0.35">
      <c r="A35" s="100"/>
      <c r="B35" s="28" t="s">
        <v>241</v>
      </c>
      <c r="C35" s="28" t="s">
        <v>247</v>
      </c>
      <c r="D35" s="13">
        <v>1</v>
      </c>
      <c r="E35" s="6"/>
      <c r="F35" t="str">
        <f t="shared" si="2"/>
        <v>Can be added</v>
      </c>
      <c r="G35">
        <f t="shared" si="3"/>
        <v>1</v>
      </c>
      <c r="I35">
        <v>1</v>
      </c>
    </row>
    <row r="36" spans="1:9" ht="15.6" thickTop="1" thickBot="1" x14ac:dyDescent="0.35">
      <c r="A36" s="100"/>
      <c r="B36" s="28" t="s">
        <v>242</v>
      </c>
      <c r="C36" s="28" t="s">
        <v>243</v>
      </c>
      <c r="D36" s="13">
        <v>1</v>
      </c>
      <c r="E36" s="6"/>
      <c r="F36" t="str">
        <f t="shared" si="2"/>
        <v>Can be added</v>
      </c>
      <c r="G36">
        <f t="shared" si="3"/>
        <v>1</v>
      </c>
      <c r="I36">
        <v>1</v>
      </c>
    </row>
    <row r="37" spans="1:9" ht="30" thickTop="1" thickBot="1" x14ac:dyDescent="0.35">
      <c r="A37" s="100"/>
      <c r="B37" s="28" t="s">
        <v>244</v>
      </c>
      <c r="C37" s="28" t="s">
        <v>245</v>
      </c>
      <c r="D37" s="13">
        <v>1</v>
      </c>
      <c r="E37" s="6"/>
      <c r="F37" t="str">
        <f t="shared" si="2"/>
        <v>Can be added</v>
      </c>
      <c r="G37">
        <f t="shared" si="3"/>
        <v>1</v>
      </c>
      <c r="I37">
        <v>1</v>
      </c>
    </row>
    <row r="38" spans="1:9" ht="15.6" thickTop="1" thickBot="1" x14ac:dyDescent="0.35">
      <c r="A38" s="100"/>
      <c r="B38" s="28" t="s">
        <v>352</v>
      </c>
      <c r="C38" s="28" t="s">
        <v>353</v>
      </c>
      <c r="D38" s="13">
        <v>1</v>
      </c>
      <c r="E38" s="6"/>
      <c r="F38" t="str">
        <f t="shared" si="2"/>
        <v>Can be added</v>
      </c>
      <c r="G38">
        <f t="shared" si="3"/>
        <v>1</v>
      </c>
      <c r="I38">
        <v>1</v>
      </c>
    </row>
    <row r="39" spans="1:9" ht="30" thickTop="1" thickBot="1" x14ac:dyDescent="0.35">
      <c r="A39" s="100"/>
      <c r="B39" s="28" t="s">
        <v>233</v>
      </c>
      <c r="C39" s="28" t="s">
        <v>237</v>
      </c>
      <c r="D39" s="13">
        <v>1</v>
      </c>
      <c r="E39" s="6"/>
      <c r="F39" t="str">
        <f t="shared" si="2"/>
        <v>Can be added</v>
      </c>
      <c r="G39">
        <f t="shared" si="3"/>
        <v>1</v>
      </c>
      <c r="I39">
        <v>1</v>
      </c>
    </row>
    <row r="40" spans="1:9" ht="30" thickTop="1" thickBot="1" x14ac:dyDescent="0.35">
      <c r="A40" s="100"/>
      <c r="B40" s="28" t="s">
        <v>234</v>
      </c>
      <c r="C40" s="28" t="s">
        <v>238</v>
      </c>
      <c r="D40" s="13">
        <v>1</v>
      </c>
      <c r="E40" s="6"/>
      <c r="F40" t="str">
        <f t="shared" si="2"/>
        <v>Can be added</v>
      </c>
      <c r="G40">
        <f t="shared" si="3"/>
        <v>1</v>
      </c>
      <c r="I40">
        <v>1</v>
      </c>
    </row>
    <row r="41" spans="1:9" ht="30" thickTop="1" thickBot="1" x14ac:dyDescent="0.35">
      <c r="A41" s="101"/>
      <c r="B41" s="28" t="s">
        <v>235</v>
      </c>
      <c r="C41" s="28" t="s">
        <v>239</v>
      </c>
      <c r="D41" s="13">
        <v>0</v>
      </c>
      <c r="E41" s="6"/>
      <c r="F41" t="str">
        <f t="shared" si="2"/>
        <v>DO NOT ADD</v>
      </c>
      <c r="G41">
        <f t="shared" si="3"/>
        <v>0</v>
      </c>
      <c r="I41">
        <v>1</v>
      </c>
    </row>
    <row r="42" spans="1:9" ht="15.6" thickTop="1" thickBot="1" x14ac:dyDescent="0.35">
      <c r="A42" s="97" t="s">
        <v>146</v>
      </c>
      <c r="B42" s="96"/>
      <c r="C42" s="96"/>
      <c r="D42" s="4">
        <f>SUM(D14:D41)</f>
        <v>17</v>
      </c>
      <c r="E42" s="51"/>
      <c r="F42" s="51"/>
      <c r="G42" s="44"/>
      <c r="I42" s="44">
        <f>SUM(I14:I41)</f>
        <v>28</v>
      </c>
    </row>
    <row r="43" spans="1:9" ht="15.6" thickTop="1" thickBot="1" x14ac:dyDescent="0.35">
      <c r="A43" s="106" t="s">
        <v>285</v>
      </c>
      <c r="B43" s="36" t="s">
        <v>249</v>
      </c>
      <c r="C43" s="36" t="s">
        <v>229</v>
      </c>
      <c r="D43" s="13">
        <v>1</v>
      </c>
      <c r="E43" s="6"/>
      <c r="F43" t="str">
        <f>IF(G43 = 0, "DO NOT ADD",IF( G43 = 1, "Can be added", IF(G43 = 2, "Is added")))</f>
        <v>Can be added</v>
      </c>
      <c r="G43">
        <f>SUM(D43:E43)</f>
        <v>1</v>
      </c>
      <c r="I43">
        <v>1</v>
      </c>
    </row>
    <row r="44" spans="1:9" ht="30" thickTop="1" thickBot="1" x14ac:dyDescent="0.35">
      <c r="A44" s="106"/>
      <c r="B44" s="36" t="s">
        <v>248</v>
      </c>
      <c r="C44" s="36" t="s">
        <v>274</v>
      </c>
      <c r="D44" s="13">
        <v>1</v>
      </c>
      <c r="E44" s="6"/>
      <c r="F44" t="str">
        <f t="shared" ref="F44:F70" si="4">IF(G44 = 0, "DO NOT ADD",IF( G44 = 1, "Can be added", IF(G44 = 2, "Is added")))</f>
        <v>Can be added</v>
      </c>
      <c r="G44">
        <f t="shared" ref="G44:G70" si="5">SUM(D44:E44)</f>
        <v>1</v>
      </c>
      <c r="I44">
        <v>1</v>
      </c>
    </row>
    <row r="45" spans="1:9" ht="15.6" thickTop="1" thickBot="1" x14ac:dyDescent="0.35">
      <c r="A45" s="106"/>
      <c r="B45" s="36" t="s">
        <v>250</v>
      </c>
      <c r="C45" s="107" t="s">
        <v>275</v>
      </c>
      <c r="D45" s="13">
        <v>1</v>
      </c>
      <c r="E45" s="6"/>
      <c r="F45" t="str">
        <f t="shared" si="4"/>
        <v>Can be added</v>
      </c>
      <c r="G45">
        <f t="shared" si="5"/>
        <v>1</v>
      </c>
      <c r="I45">
        <v>1</v>
      </c>
    </row>
    <row r="46" spans="1:9" ht="15.6" thickTop="1" thickBot="1" x14ac:dyDescent="0.35">
      <c r="A46" s="106"/>
      <c r="B46" s="36" t="s">
        <v>251</v>
      </c>
      <c r="C46" s="107"/>
      <c r="D46" s="13">
        <v>1</v>
      </c>
      <c r="E46" s="6"/>
      <c r="F46" t="str">
        <f t="shared" si="4"/>
        <v>Can be added</v>
      </c>
      <c r="G46">
        <f t="shared" si="5"/>
        <v>1</v>
      </c>
      <c r="I46">
        <v>1</v>
      </c>
    </row>
    <row r="47" spans="1:9" ht="15.6" thickTop="1" thickBot="1" x14ac:dyDescent="0.35">
      <c r="A47" s="106"/>
      <c r="B47" s="36" t="s">
        <v>252</v>
      </c>
      <c r="C47" s="107"/>
      <c r="D47" s="13">
        <v>1</v>
      </c>
      <c r="E47" s="6"/>
      <c r="F47" t="str">
        <f t="shared" si="4"/>
        <v>Can be added</v>
      </c>
      <c r="G47">
        <f t="shared" si="5"/>
        <v>1</v>
      </c>
      <c r="I47">
        <v>1</v>
      </c>
    </row>
    <row r="48" spans="1:9" ht="15.6" thickTop="1" thickBot="1" x14ac:dyDescent="0.35">
      <c r="A48" s="106"/>
      <c r="B48" s="36" t="s">
        <v>253</v>
      </c>
      <c r="C48" s="107"/>
      <c r="D48" s="13">
        <v>0</v>
      </c>
      <c r="E48" s="25"/>
      <c r="F48" t="str">
        <f t="shared" si="4"/>
        <v>DO NOT ADD</v>
      </c>
      <c r="G48">
        <f t="shared" si="5"/>
        <v>0</v>
      </c>
      <c r="H48" t="s">
        <v>446</v>
      </c>
      <c r="I48">
        <v>1</v>
      </c>
    </row>
    <row r="49" spans="1:9" ht="15.6" thickTop="1" thickBot="1" x14ac:dyDescent="0.35">
      <c r="A49" s="106"/>
      <c r="B49" s="36" t="s">
        <v>254</v>
      </c>
      <c r="C49" s="107"/>
      <c r="D49" s="13">
        <v>1</v>
      </c>
      <c r="E49" s="25"/>
      <c r="F49" t="str">
        <f t="shared" si="4"/>
        <v>Can be added</v>
      </c>
      <c r="G49">
        <f t="shared" si="5"/>
        <v>1</v>
      </c>
      <c r="I49">
        <v>1</v>
      </c>
    </row>
    <row r="50" spans="1:9" ht="15.6" thickTop="1" thickBot="1" x14ac:dyDescent="0.35">
      <c r="A50" s="106"/>
      <c r="B50" s="36" t="s">
        <v>255</v>
      </c>
      <c r="C50" s="107"/>
      <c r="D50" s="13">
        <v>1</v>
      </c>
      <c r="E50" s="25"/>
      <c r="F50" t="str">
        <f t="shared" si="4"/>
        <v>Can be added</v>
      </c>
      <c r="G50">
        <f t="shared" si="5"/>
        <v>1</v>
      </c>
      <c r="I50">
        <v>1</v>
      </c>
    </row>
    <row r="51" spans="1:9" ht="15.6" thickTop="1" thickBot="1" x14ac:dyDescent="0.35">
      <c r="A51" s="106"/>
      <c r="B51" s="36" t="s">
        <v>256</v>
      </c>
      <c r="C51" s="107"/>
      <c r="D51" s="13">
        <v>1</v>
      </c>
      <c r="E51" s="25"/>
      <c r="F51" t="str">
        <f t="shared" si="4"/>
        <v>Can be added</v>
      </c>
      <c r="G51">
        <f t="shared" si="5"/>
        <v>1</v>
      </c>
      <c r="I51">
        <v>1</v>
      </c>
    </row>
    <row r="52" spans="1:9" ht="15.6" thickTop="1" thickBot="1" x14ac:dyDescent="0.35">
      <c r="A52" s="106"/>
      <c r="B52" s="36" t="s">
        <v>257</v>
      </c>
      <c r="C52" s="107"/>
      <c r="D52" s="13">
        <v>1</v>
      </c>
      <c r="F52" t="str">
        <f t="shared" si="4"/>
        <v>Can be added</v>
      </c>
      <c r="G52">
        <f t="shared" si="5"/>
        <v>1</v>
      </c>
      <c r="I52">
        <v>1</v>
      </c>
    </row>
    <row r="53" spans="1:9" ht="15.6" thickTop="1" thickBot="1" x14ac:dyDescent="0.35">
      <c r="A53" s="106"/>
      <c r="B53" s="36" t="s">
        <v>258</v>
      </c>
      <c r="C53" s="107"/>
      <c r="D53" s="13">
        <v>1</v>
      </c>
      <c r="F53" t="str">
        <f t="shared" si="4"/>
        <v>Can be added</v>
      </c>
      <c r="G53">
        <f t="shared" si="5"/>
        <v>1</v>
      </c>
      <c r="I53">
        <v>1</v>
      </c>
    </row>
    <row r="54" spans="1:9" ht="15.6" thickTop="1" thickBot="1" x14ac:dyDescent="0.35">
      <c r="A54" s="106"/>
      <c r="B54" s="36" t="s">
        <v>259</v>
      </c>
      <c r="C54" s="107"/>
      <c r="D54" s="13">
        <v>1</v>
      </c>
      <c r="F54" t="str">
        <f t="shared" si="4"/>
        <v>Can be added</v>
      </c>
      <c r="G54">
        <f t="shared" si="5"/>
        <v>1</v>
      </c>
      <c r="I54">
        <v>1</v>
      </c>
    </row>
    <row r="55" spans="1:9" ht="15.6" thickTop="1" thickBot="1" x14ac:dyDescent="0.35">
      <c r="A55" s="106"/>
      <c r="B55" s="36" t="s">
        <v>260</v>
      </c>
      <c r="C55" s="107"/>
      <c r="D55" s="13">
        <v>0</v>
      </c>
      <c r="F55" t="str">
        <f t="shared" si="4"/>
        <v>DO NOT ADD</v>
      </c>
      <c r="G55">
        <f t="shared" si="5"/>
        <v>0</v>
      </c>
      <c r="I55">
        <v>1</v>
      </c>
    </row>
    <row r="56" spans="1:9" ht="15.6" thickTop="1" thickBot="1" x14ac:dyDescent="0.35">
      <c r="A56" s="106"/>
      <c r="B56" s="36" t="s">
        <v>261</v>
      </c>
      <c r="C56" s="107"/>
      <c r="D56" s="13">
        <v>1</v>
      </c>
      <c r="F56" t="str">
        <f t="shared" si="4"/>
        <v>Can be added</v>
      </c>
      <c r="G56">
        <f t="shared" si="5"/>
        <v>1</v>
      </c>
      <c r="I56">
        <v>1</v>
      </c>
    </row>
    <row r="57" spans="1:9" ht="15.6" thickTop="1" thickBot="1" x14ac:dyDescent="0.35">
      <c r="A57" s="106"/>
      <c r="B57" s="36" t="s">
        <v>262</v>
      </c>
      <c r="C57" s="107"/>
      <c r="D57" s="13">
        <v>0</v>
      </c>
      <c r="F57" t="str">
        <f t="shared" si="4"/>
        <v>DO NOT ADD</v>
      </c>
      <c r="G57">
        <f t="shared" si="5"/>
        <v>0</v>
      </c>
      <c r="I57">
        <v>1</v>
      </c>
    </row>
    <row r="58" spans="1:9" ht="15.6" thickTop="1" thickBot="1" x14ac:dyDescent="0.35">
      <c r="A58" s="106"/>
      <c r="B58" s="36" t="s">
        <v>392</v>
      </c>
      <c r="C58" s="107"/>
      <c r="D58" s="13">
        <v>1</v>
      </c>
      <c r="F58" t="str">
        <f t="shared" si="4"/>
        <v>Can be added</v>
      </c>
      <c r="G58">
        <f t="shared" si="5"/>
        <v>1</v>
      </c>
      <c r="I58">
        <v>1</v>
      </c>
    </row>
    <row r="59" spans="1:9" ht="15.6" thickTop="1" thickBot="1" x14ac:dyDescent="0.35">
      <c r="A59" s="106"/>
      <c r="B59" s="36" t="s">
        <v>392</v>
      </c>
      <c r="C59" s="107"/>
      <c r="D59" s="13">
        <v>0</v>
      </c>
      <c r="F59" t="str">
        <f t="shared" si="4"/>
        <v>DO NOT ADD</v>
      </c>
      <c r="G59">
        <f t="shared" si="5"/>
        <v>0</v>
      </c>
      <c r="I59">
        <v>1</v>
      </c>
    </row>
    <row r="60" spans="1:9" ht="15.6" thickTop="1" thickBot="1" x14ac:dyDescent="0.35">
      <c r="A60" s="106"/>
      <c r="B60" s="36" t="s">
        <v>263</v>
      </c>
      <c r="C60" s="107"/>
      <c r="D60" s="13">
        <v>1</v>
      </c>
      <c r="F60" t="str">
        <f t="shared" si="4"/>
        <v>Can be added</v>
      </c>
      <c r="G60">
        <f t="shared" si="5"/>
        <v>1</v>
      </c>
      <c r="I60">
        <v>1</v>
      </c>
    </row>
    <row r="61" spans="1:9" ht="15.6" thickTop="1" thickBot="1" x14ac:dyDescent="0.35">
      <c r="A61" s="106"/>
      <c r="B61" s="36" t="s">
        <v>264</v>
      </c>
      <c r="C61" s="107"/>
      <c r="D61" s="13">
        <v>0</v>
      </c>
      <c r="F61" t="str">
        <f t="shared" si="4"/>
        <v>DO NOT ADD</v>
      </c>
      <c r="G61">
        <f t="shared" si="5"/>
        <v>0</v>
      </c>
      <c r="I61">
        <v>1</v>
      </c>
    </row>
    <row r="62" spans="1:9" ht="15.6" thickTop="1" thickBot="1" x14ac:dyDescent="0.35">
      <c r="A62" s="106"/>
      <c r="B62" s="36" t="s">
        <v>265</v>
      </c>
      <c r="C62" s="107"/>
      <c r="D62" s="13">
        <v>1</v>
      </c>
      <c r="F62" t="str">
        <f t="shared" si="4"/>
        <v>Can be added</v>
      </c>
      <c r="G62">
        <f t="shared" si="5"/>
        <v>1</v>
      </c>
      <c r="I62">
        <v>1</v>
      </c>
    </row>
    <row r="63" spans="1:9" ht="15.6" thickTop="1" thickBot="1" x14ac:dyDescent="0.35">
      <c r="A63" s="106"/>
      <c r="B63" s="36" t="s">
        <v>266</v>
      </c>
      <c r="C63" s="107"/>
      <c r="D63" s="13">
        <v>0</v>
      </c>
      <c r="F63" t="str">
        <f t="shared" si="4"/>
        <v>DO NOT ADD</v>
      </c>
      <c r="G63">
        <f t="shared" si="5"/>
        <v>0</v>
      </c>
      <c r="I63">
        <v>1</v>
      </c>
    </row>
    <row r="64" spans="1:9" ht="15.6" thickTop="1" thickBot="1" x14ac:dyDescent="0.35">
      <c r="A64" s="106"/>
      <c r="B64" s="36" t="s">
        <v>267</v>
      </c>
      <c r="C64" s="107"/>
      <c r="D64" s="13">
        <v>0</v>
      </c>
      <c r="F64" t="str">
        <f t="shared" si="4"/>
        <v>DO NOT ADD</v>
      </c>
      <c r="G64">
        <f t="shared" si="5"/>
        <v>0</v>
      </c>
      <c r="I64">
        <v>1</v>
      </c>
    </row>
    <row r="65" spans="1:9" ht="15.6" thickTop="1" thickBot="1" x14ac:dyDescent="0.35">
      <c r="A65" s="106"/>
      <c r="B65" s="36" t="s">
        <v>268</v>
      </c>
      <c r="C65" s="107"/>
      <c r="D65" s="13">
        <v>0</v>
      </c>
      <c r="F65" t="str">
        <f t="shared" si="4"/>
        <v>DO NOT ADD</v>
      </c>
      <c r="G65">
        <f t="shared" si="5"/>
        <v>0</v>
      </c>
      <c r="I65">
        <v>1</v>
      </c>
    </row>
    <row r="66" spans="1:9" ht="15.6" thickTop="1" thickBot="1" x14ac:dyDescent="0.35">
      <c r="A66" s="106"/>
      <c r="B66" s="36" t="s">
        <v>269</v>
      </c>
      <c r="C66" s="107"/>
      <c r="D66" s="13">
        <v>1</v>
      </c>
      <c r="F66" t="str">
        <f t="shared" si="4"/>
        <v>Can be added</v>
      </c>
      <c r="G66">
        <f t="shared" si="5"/>
        <v>1</v>
      </c>
      <c r="I66">
        <v>1</v>
      </c>
    </row>
    <row r="67" spans="1:9" ht="15.6" thickTop="1" thickBot="1" x14ac:dyDescent="0.35">
      <c r="A67" s="106"/>
      <c r="B67" s="36" t="s">
        <v>270</v>
      </c>
      <c r="C67" s="107"/>
      <c r="D67" s="13">
        <v>1</v>
      </c>
      <c r="F67" t="str">
        <f t="shared" si="4"/>
        <v>Can be added</v>
      </c>
      <c r="G67">
        <f t="shared" si="5"/>
        <v>1</v>
      </c>
      <c r="I67">
        <v>1</v>
      </c>
    </row>
    <row r="68" spans="1:9" ht="15.6" thickTop="1" thickBot="1" x14ac:dyDescent="0.35">
      <c r="A68" s="106"/>
      <c r="B68" s="36" t="s">
        <v>271</v>
      </c>
      <c r="C68" s="107"/>
      <c r="D68" s="13">
        <v>1</v>
      </c>
      <c r="F68" t="str">
        <f t="shared" si="4"/>
        <v>Can be added</v>
      </c>
      <c r="G68">
        <f t="shared" si="5"/>
        <v>1</v>
      </c>
      <c r="I68">
        <v>1</v>
      </c>
    </row>
    <row r="69" spans="1:9" ht="15.6" thickTop="1" thickBot="1" x14ac:dyDescent="0.35">
      <c r="A69" s="84"/>
      <c r="B69" s="36" t="s">
        <v>272</v>
      </c>
      <c r="C69" s="107"/>
      <c r="D69" s="13">
        <v>1</v>
      </c>
      <c r="F69" t="str">
        <f t="shared" si="4"/>
        <v>Can be added</v>
      </c>
      <c r="G69">
        <f t="shared" si="5"/>
        <v>1</v>
      </c>
      <c r="I69">
        <v>1</v>
      </c>
    </row>
    <row r="70" spans="1:9" ht="15.6" thickTop="1" thickBot="1" x14ac:dyDescent="0.35">
      <c r="A70" s="84"/>
      <c r="B70" s="36" t="s">
        <v>273</v>
      </c>
      <c r="C70" s="107"/>
      <c r="D70" s="13">
        <v>1</v>
      </c>
      <c r="F70" t="str">
        <f t="shared" si="4"/>
        <v>Can be added</v>
      </c>
      <c r="G70">
        <f t="shared" si="5"/>
        <v>1</v>
      </c>
      <c r="I70">
        <v>1</v>
      </c>
    </row>
    <row r="71" spans="1:9" ht="15.6" thickTop="1" thickBot="1" x14ac:dyDescent="0.35">
      <c r="A71" s="86" t="s">
        <v>146</v>
      </c>
      <c r="B71" s="93"/>
      <c r="C71" s="94"/>
      <c r="D71" s="4">
        <f>SUM(D43:D70)</f>
        <v>20</v>
      </c>
      <c r="E71" s="44"/>
      <c r="F71" s="44"/>
      <c r="G71" s="44"/>
      <c r="I71" s="44">
        <f>SUM(I43:I70)</f>
        <v>28</v>
      </c>
    </row>
    <row r="72" spans="1:9" ht="15.6" thickTop="1" thickBot="1" x14ac:dyDescent="0.35">
      <c r="A72" s="28" t="s">
        <v>190</v>
      </c>
      <c r="B72" s="28"/>
      <c r="C72" s="28"/>
      <c r="D72" s="13"/>
      <c r="F72" t="str">
        <f>IF(G72 = 0, "DO NOT ADD",IF( G72 = 1, "Can be added", IF(G72 = 2, "Is added")))</f>
        <v>DO NOT ADD</v>
      </c>
      <c r="G72">
        <f>SUM(D72:E72)</f>
        <v>0</v>
      </c>
    </row>
    <row r="73" spans="1:9" ht="15.6" thickTop="1" thickBot="1" x14ac:dyDescent="0.35">
      <c r="A73" s="92" t="s">
        <v>146</v>
      </c>
      <c r="B73" s="93"/>
      <c r="C73" s="94"/>
      <c r="D73" s="4">
        <f>SUM(D72)</f>
        <v>0</v>
      </c>
      <c r="E73" s="44"/>
      <c r="F73" s="44"/>
      <c r="G73" s="44"/>
      <c r="I73" s="44"/>
    </row>
    <row r="74" spans="1:9" ht="15.6" thickTop="1" thickBot="1" x14ac:dyDescent="0.35">
      <c r="A74" s="36" t="s">
        <v>191</v>
      </c>
      <c r="B74" s="36"/>
      <c r="C74" s="36"/>
      <c r="D74" s="13"/>
      <c r="F74" t="str">
        <f>IF(G74 = 0, "DO NOT ADD",IF( G74 = 1, "Can be added", IF(G74 = 2, "Is added")))</f>
        <v>DO NOT ADD</v>
      </c>
      <c r="G74">
        <f>SUM(D74:E74)</f>
        <v>0</v>
      </c>
    </row>
    <row r="75" spans="1:9" ht="15.6" thickTop="1" thickBot="1" x14ac:dyDescent="0.35">
      <c r="A75" s="92" t="s">
        <v>146</v>
      </c>
      <c r="B75" s="93"/>
      <c r="C75" s="93"/>
      <c r="D75" s="11">
        <f>SUM(D74)</f>
        <v>0</v>
      </c>
      <c r="E75" s="44"/>
      <c r="F75" s="44"/>
      <c r="G75" s="44"/>
      <c r="I75" s="44"/>
    </row>
    <row r="76" spans="1:9" ht="15.6" thickTop="1" thickBot="1" x14ac:dyDescent="0.35">
      <c r="A76" s="28" t="s">
        <v>192</v>
      </c>
      <c r="B76" s="28"/>
      <c r="C76" s="28"/>
      <c r="D76" s="13"/>
      <c r="F76" t="str">
        <f>IF(G76 = 0, "DO NOT ADD",IF( G76 = 1, "Can be added", IF(G76 = 2, "Is added")))</f>
        <v>DO NOT ADD</v>
      </c>
      <c r="G76">
        <f>SUM(D76:E76)</f>
        <v>0</v>
      </c>
    </row>
    <row r="77" spans="1:9" ht="15.6" thickTop="1" thickBot="1" x14ac:dyDescent="0.35">
      <c r="A77" s="92" t="s">
        <v>146</v>
      </c>
      <c r="B77" s="93"/>
      <c r="C77" s="93"/>
      <c r="D77" s="11">
        <f>SUM(D76)</f>
        <v>0</v>
      </c>
      <c r="E77" s="44"/>
      <c r="F77" s="44"/>
      <c r="G77" s="44"/>
      <c r="I77" s="44"/>
    </row>
    <row r="78" spans="1:9" ht="15.6" thickTop="1" thickBot="1" x14ac:dyDescent="0.35">
      <c r="A78" s="36" t="s">
        <v>193</v>
      </c>
      <c r="B78" s="36"/>
      <c r="C78" s="36"/>
      <c r="D78" s="13"/>
      <c r="F78" t="str">
        <f>IF(G78 = 0, "DO NOT ADD",IF( G78 = 1, "Can be added", IF(G78 = 2, "Is added")))</f>
        <v>DO NOT ADD</v>
      </c>
      <c r="G78">
        <f>SUM(D78:E78)</f>
        <v>0</v>
      </c>
    </row>
    <row r="79" spans="1:9" ht="15.6" thickTop="1" thickBot="1" x14ac:dyDescent="0.35">
      <c r="A79" s="92" t="s">
        <v>146</v>
      </c>
      <c r="B79" s="93"/>
      <c r="C79" s="93"/>
      <c r="D79" s="11">
        <f>SUM(D78)</f>
        <v>0</v>
      </c>
      <c r="E79" s="44"/>
      <c r="F79" s="44"/>
      <c r="G79" s="44"/>
      <c r="I79" s="44"/>
    </row>
    <row r="80" spans="1:9" ht="15.6" thickTop="1" thickBot="1" x14ac:dyDescent="0.35">
      <c r="A80" s="28" t="s">
        <v>194</v>
      </c>
      <c r="B80" s="28"/>
      <c r="C80" s="28"/>
      <c r="D80" s="13">
        <v>0</v>
      </c>
      <c r="F80" t="str">
        <f>IF(G80 = 0, "DO NOT ADD",IF( G80 = 1, "Can be added", IF(G80 = 2, "Is added")))</f>
        <v>DO NOT ADD</v>
      </c>
      <c r="G80">
        <f>SUM(D80:E80)</f>
        <v>0</v>
      </c>
    </row>
    <row r="81" spans="1:9" ht="15.6" thickTop="1" thickBot="1" x14ac:dyDescent="0.35">
      <c r="A81" s="96" t="s">
        <v>146</v>
      </c>
      <c r="B81" s="96"/>
      <c r="C81" s="96"/>
      <c r="D81" s="4">
        <f>SUM(D80)</f>
        <v>0</v>
      </c>
      <c r="E81" s="44"/>
      <c r="F81" s="44"/>
      <c r="G81" s="44"/>
      <c r="I81" s="44"/>
    </row>
    <row r="82" spans="1:9" ht="15.6" thickTop="1" thickBot="1" x14ac:dyDescent="0.35">
      <c r="A82" s="95" t="s">
        <v>147</v>
      </c>
      <c r="B82" s="95"/>
      <c r="C82" s="95"/>
      <c r="D82" s="12">
        <f>SUM(D3, D13, D42, D71, D73, D75, D77, D79, D81)</f>
        <v>43</v>
      </c>
      <c r="E82" s="47">
        <f>F82/D82</f>
        <v>0</v>
      </c>
      <c r="F82">
        <f>SUM(E2,E4:E12,E14:E41,E43:E70,E72,E74,E76,E78,E80)</f>
        <v>0</v>
      </c>
      <c r="G82" t="s">
        <v>377</v>
      </c>
    </row>
    <row r="83" spans="1:9" ht="76.8" customHeight="1" thickTop="1" thickBot="1" x14ac:dyDescent="0.35">
      <c r="A83" s="95" t="s">
        <v>148</v>
      </c>
      <c r="B83" s="95"/>
      <c r="C83" s="95"/>
      <c r="D83" s="46">
        <f>D82/'Site Map QAHealth Rating'!G4</f>
        <v>0.66153846153846152</v>
      </c>
      <c r="E83" s="136" t="s">
        <v>374</v>
      </c>
      <c r="F83" s="137"/>
      <c r="G83" s="137"/>
    </row>
    <row r="84" spans="1:9" ht="15" thickTop="1" x14ac:dyDescent="0.3"/>
  </sheetData>
  <mergeCells count="18">
    <mergeCell ref="E83:G83"/>
    <mergeCell ref="A83:C83"/>
    <mergeCell ref="C24:C32"/>
    <mergeCell ref="A14:A41"/>
    <mergeCell ref="A43:A70"/>
    <mergeCell ref="C45:C70"/>
    <mergeCell ref="A71:C71"/>
    <mergeCell ref="A77:C77"/>
    <mergeCell ref="A79:C79"/>
    <mergeCell ref="A73:C73"/>
    <mergeCell ref="A3:C3"/>
    <mergeCell ref="A13:C13"/>
    <mergeCell ref="A82:C82"/>
    <mergeCell ref="A81:C81"/>
    <mergeCell ref="A42:C42"/>
    <mergeCell ref="A75:C75"/>
    <mergeCell ref="A4:A12"/>
    <mergeCell ref="C14:C19"/>
  </mergeCells>
  <conditionalFormatting sqref="D2 D4:D12 D43:D70 D72 D74 D76 D78 D80 D14:D41">
    <cfRule type="cellIs" dxfId="41" priority="7" operator="equal">
      <formula>1</formula>
    </cfRule>
    <cfRule type="cellIs" dxfId="40" priority="8" operator="equal">
      <formula>1</formula>
    </cfRule>
    <cfRule type="cellIs" dxfId="39" priority="9" operator="equal">
      <formula>0</formula>
    </cfRule>
  </conditionalFormatting>
  <conditionalFormatting sqref="F2 F4:F12 F43:F70 F72 F74 F76 F78 F80 F14:F41">
    <cfRule type="containsText" dxfId="38" priority="4" operator="containsText" text="Is added">
      <formula>NOT(ISERROR(SEARCH("Is added",F2)))</formula>
    </cfRule>
    <cfRule type="containsText" dxfId="37" priority="5" operator="containsText" text="Can be added">
      <formula>NOT(ISERROR(SEARCH("Can be added",F2)))</formula>
    </cfRule>
    <cfRule type="containsText" dxfId="36" priority="6" operator="containsText" text="DO NOT ADD">
      <formula>NOT(ISERROR(SEARCH("DO NOT ADD",F2)))</formula>
    </cfRule>
  </conditionalFormatting>
  <conditionalFormatting sqref="E82">
    <cfRule type="cellIs" dxfId="35" priority="1" operator="equal">
      <formula>1</formula>
    </cfRule>
    <cfRule type="cellIs" dxfId="34" priority="2" operator="lessThan">
      <formula>1</formula>
    </cfRule>
    <cfRule type="cellIs" dxfId="33" priority="3" operator="greaterThan">
      <formula>1</formula>
    </cfRule>
  </conditionalFormatting>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4"/>
  <sheetViews>
    <sheetView topLeftCell="C61" zoomScale="60" zoomScaleNormal="60" workbookViewId="0">
      <selection activeCell="I16" sqref="I16"/>
    </sheetView>
  </sheetViews>
  <sheetFormatPr defaultRowHeight="14.4" x14ac:dyDescent="0.3"/>
  <cols>
    <col min="1" max="1" width="18.6640625" bestFit="1" customWidth="1"/>
    <col min="2" max="2" width="68.5546875" bestFit="1" customWidth="1"/>
    <col min="3" max="3" width="97.88671875" customWidth="1"/>
    <col min="4" max="4" width="17.77734375" bestFit="1" customWidth="1"/>
    <col min="6" max="6" width="14.77734375" bestFit="1" customWidth="1"/>
    <col min="7" max="7" width="23.44140625" bestFit="1" customWidth="1"/>
    <col min="8" max="8" width="103.77734375" bestFit="1" customWidth="1"/>
    <col min="9" max="9" width="31" bestFit="1" customWidth="1"/>
  </cols>
  <sheetData>
    <row r="1" spans="1:9" ht="30" thickTop="1" thickBot="1" x14ac:dyDescent="0.35">
      <c r="A1" s="27" t="s">
        <v>0</v>
      </c>
      <c r="B1" s="27" t="s">
        <v>2</v>
      </c>
      <c r="C1" s="27" t="s">
        <v>3</v>
      </c>
      <c r="D1" s="27" t="s">
        <v>98</v>
      </c>
      <c r="E1" s="4" t="s">
        <v>373</v>
      </c>
      <c r="F1" s="27" t="s">
        <v>376</v>
      </c>
      <c r="G1" s="43" t="s">
        <v>375</v>
      </c>
      <c r="I1" s="44" t="s">
        <v>450</v>
      </c>
    </row>
    <row r="2" spans="1:9" ht="15.6" thickTop="1" thickBot="1" x14ac:dyDescent="0.35">
      <c r="A2" s="109" t="s">
        <v>16</v>
      </c>
      <c r="B2" s="31" t="s">
        <v>19</v>
      </c>
      <c r="C2" s="31" t="s">
        <v>99</v>
      </c>
      <c r="D2" s="31">
        <v>1</v>
      </c>
      <c r="F2" t="str">
        <f>IF(G2 = 0, "DO NOT ADD",IF( G2 = 1, "Can be added", IF(G2 = 2, "Is added")))</f>
        <v>Can be added</v>
      </c>
      <c r="G2">
        <f>SUM(D2:E2)</f>
        <v>1</v>
      </c>
      <c r="I2">
        <v>1</v>
      </c>
    </row>
    <row r="3" spans="1:9" ht="30" thickTop="1" thickBot="1" x14ac:dyDescent="0.35">
      <c r="A3" s="109"/>
      <c r="B3" s="31" t="s">
        <v>20</v>
      </c>
      <c r="C3" s="31" t="s">
        <v>346</v>
      </c>
      <c r="D3" s="31">
        <v>1</v>
      </c>
      <c r="F3" t="str">
        <f t="shared" ref="F3:F14" si="0">IF(G3 = 0, "DO NOT ADD",IF( G3 = 1, "Can be added", IF(G3 = 2, "Is added")))</f>
        <v>Can be added</v>
      </c>
      <c r="G3">
        <f t="shared" ref="G3:G14" si="1">SUM(D3:E3)</f>
        <v>1</v>
      </c>
      <c r="I3">
        <v>1</v>
      </c>
    </row>
    <row r="4" spans="1:9" ht="15.6" thickTop="1" thickBot="1" x14ac:dyDescent="0.35">
      <c r="A4" s="109"/>
      <c r="B4" s="31" t="s">
        <v>21</v>
      </c>
      <c r="C4" s="31" t="s">
        <v>100</v>
      </c>
      <c r="D4" s="31">
        <v>1</v>
      </c>
      <c r="F4" t="str">
        <f t="shared" si="0"/>
        <v>Can be added</v>
      </c>
      <c r="G4">
        <f t="shared" si="1"/>
        <v>1</v>
      </c>
      <c r="I4">
        <v>1</v>
      </c>
    </row>
    <row r="5" spans="1:9" ht="15.6" thickTop="1" thickBot="1" x14ac:dyDescent="0.35">
      <c r="A5" s="109"/>
      <c r="B5" s="31" t="s">
        <v>22</v>
      </c>
      <c r="C5" s="31" t="s">
        <v>101</v>
      </c>
      <c r="D5" s="31">
        <v>1</v>
      </c>
      <c r="F5" t="str">
        <f t="shared" si="0"/>
        <v>Can be added</v>
      </c>
      <c r="G5">
        <f t="shared" si="1"/>
        <v>1</v>
      </c>
      <c r="I5">
        <v>1</v>
      </c>
    </row>
    <row r="6" spans="1:9" ht="30" thickTop="1" thickBot="1" x14ac:dyDescent="0.35">
      <c r="A6" s="109"/>
      <c r="B6" s="31" t="s">
        <v>57</v>
      </c>
      <c r="C6" s="31" t="s">
        <v>110</v>
      </c>
      <c r="D6" s="31">
        <v>1</v>
      </c>
      <c r="F6" t="str">
        <f t="shared" si="0"/>
        <v>Can be added</v>
      </c>
      <c r="G6">
        <f t="shared" si="1"/>
        <v>1</v>
      </c>
      <c r="I6">
        <v>1</v>
      </c>
    </row>
    <row r="7" spans="1:9" ht="30" thickTop="1" thickBot="1" x14ac:dyDescent="0.35">
      <c r="A7" s="109"/>
      <c r="B7" s="31" t="s">
        <v>103</v>
      </c>
      <c r="C7" s="31" t="s">
        <v>104</v>
      </c>
      <c r="D7" s="31">
        <v>1</v>
      </c>
      <c r="F7" t="str">
        <f t="shared" si="0"/>
        <v>Can be added</v>
      </c>
      <c r="G7">
        <f t="shared" si="1"/>
        <v>1</v>
      </c>
      <c r="I7">
        <v>1</v>
      </c>
    </row>
    <row r="8" spans="1:9" ht="15.6" thickTop="1" thickBot="1" x14ac:dyDescent="0.35">
      <c r="A8" s="109"/>
      <c r="B8" s="31" t="s">
        <v>26</v>
      </c>
      <c r="C8" s="31" t="s">
        <v>105</v>
      </c>
      <c r="D8" s="31">
        <v>1</v>
      </c>
      <c r="F8" t="str">
        <f t="shared" si="0"/>
        <v>Can be added</v>
      </c>
      <c r="G8">
        <f t="shared" si="1"/>
        <v>1</v>
      </c>
      <c r="I8">
        <v>1</v>
      </c>
    </row>
    <row r="9" spans="1:9" ht="15.6" thickTop="1" thickBot="1" x14ac:dyDescent="0.35">
      <c r="A9" s="109"/>
      <c r="B9" s="31" t="s">
        <v>23</v>
      </c>
      <c r="C9" s="31" t="s">
        <v>106</v>
      </c>
      <c r="D9" s="31">
        <v>1</v>
      </c>
      <c r="F9" t="str">
        <f t="shared" si="0"/>
        <v>Can be added</v>
      </c>
      <c r="G9">
        <f t="shared" si="1"/>
        <v>1</v>
      </c>
      <c r="I9">
        <v>1</v>
      </c>
    </row>
    <row r="10" spans="1:9" ht="30" thickTop="1" thickBot="1" x14ac:dyDescent="0.35">
      <c r="A10" s="109"/>
      <c r="B10" s="31" t="s">
        <v>24</v>
      </c>
      <c r="C10" s="31" t="s">
        <v>107</v>
      </c>
      <c r="D10" s="31">
        <v>1</v>
      </c>
      <c r="F10" t="str">
        <f t="shared" si="0"/>
        <v>Can be added</v>
      </c>
      <c r="G10">
        <f t="shared" si="1"/>
        <v>1</v>
      </c>
      <c r="I10">
        <v>1</v>
      </c>
    </row>
    <row r="11" spans="1:9" ht="15.6" thickTop="1" thickBot="1" x14ac:dyDescent="0.35">
      <c r="A11" s="109"/>
      <c r="B11" s="31" t="s">
        <v>25</v>
      </c>
      <c r="C11" s="31" t="s">
        <v>108</v>
      </c>
      <c r="D11" s="31">
        <v>0</v>
      </c>
      <c r="F11" t="str">
        <f t="shared" si="0"/>
        <v>DO NOT ADD</v>
      </c>
      <c r="G11">
        <f t="shared" si="1"/>
        <v>0</v>
      </c>
      <c r="I11">
        <v>1</v>
      </c>
    </row>
    <row r="12" spans="1:9" ht="15.6" thickTop="1" thickBot="1" x14ac:dyDescent="0.35">
      <c r="A12" s="109"/>
      <c r="B12" s="31" t="s">
        <v>27</v>
      </c>
      <c r="C12" s="31" t="s">
        <v>109</v>
      </c>
      <c r="D12" s="31">
        <v>1</v>
      </c>
      <c r="F12" t="str">
        <f t="shared" si="0"/>
        <v>Can be added</v>
      </c>
      <c r="G12">
        <f t="shared" si="1"/>
        <v>1</v>
      </c>
      <c r="I12">
        <v>1</v>
      </c>
    </row>
    <row r="13" spans="1:9" ht="15.6" thickTop="1" thickBot="1" x14ac:dyDescent="0.35">
      <c r="A13" s="109"/>
      <c r="B13" s="31" t="s">
        <v>28</v>
      </c>
      <c r="C13" s="31" t="s">
        <v>102</v>
      </c>
      <c r="D13" s="31">
        <v>1</v>
      </c>
      <c r="F13" t="str">
        <f t="shared" si="0"/>
        <v>Can be added</v>
      </c>
      <c r="G13">
        <f t="shared" si="1"/>
        <v>1</v>
      </c>
      <c r="I13">
        <v>1</v>
      </c>
    </row>
    <row r="14" spans="1:9" ht="15.6" thickTop="1" thickBot="1" x14ac:dyDescent="0.35">
      <c r="A14" s="85"/>
      <c r="B14" s="31" t="s">
        <v>369</v>
      </c>
      <c r="C14" s="31" t="s">
        <v>370</v>
      </c>
      <c r="D14" s="31">
        <v>1</v>
      </c>
      <c r="F14" t="str">
        <f t="shared" si="0"/>
        <v>Can be added</v>
      </c>
      <c r="G14">
        <f t="shared" si="1"/>
        <v>1</v>
      </c>
      <c r="I14">
        <v>1</v>
      </c>
    </row>
    <row r="15" spans="1:9" ht="15.6" thickTop="1" thickBot="1" x14ac:dyDescent="0.35">
      <c r="A15" s="86" t="s">
        <v>146</v>
      </c>
      <c r="B15" s="87"/>
      <c r="C15" s="88"/>
      <c r="D15" s="27">
        <f>SUM(D2:D14)</f>
        <v>12</v>
      </c>
      <c r="E15" s="44"/>
      <c r="F15" s="44"/>
      <c r="G15" s="44"/>
      <c r="I15" s="44">
        <f>SUM(I2:I14)</f>
        <v>13</v>
      </c>
    </row>
    <row r="16" spans="1:9" ht="15.6" thickTop="1" thickBot="1" x14ac:dyDescent="0.35">
      <c r="A16" s="115" t="s">
        <v>18</v>
      </c>
      <c r="B16" s="32" t="s">
        <v>29</v>
      </c>
      <c r="C16" s="114" t="s">
        <v>111</v>
      </c>
      <c r="D16" s="32">
        <v>1</v>
      </c>
      <c r="F16" t="str">
        <f>IF(G16 = 0, "DO NOT ADD",IF( G16 = 1, "Can be added", IF(G16 = 2, "Is added")))</f>
        <v>Can be added</v>
      </c>
      <c r="G16">
        <f>SUM(D16:E16)</f>
        <v>1</v>
      </c>
      <c r="I16">
        <v>1</v>
      </c>
    </row>
    <row r="17" spans="1:9" ht="15.6" thickTop="1" thickBot="1" x14ac:dyDescent="0.35">
      <c r="A17" s="115"/>
      <c r="B17" s="32" t="s">
        <v>30</v>
      </c>
      <c r="C17" s="100"/>
      <c r="D17" s="32">
        <v>1</v>
      </c>
      <c r="F17" t="str">
        <f t="shared" ref="F17:F24" si="2">IF(G17 = 0, "DO NOT ADD",IF( G17 = 1, "Can be added", IF(G17 = 2, "Is added")))</f>
        <v>Can be added</v>
      </c>
      <c r="G17">
        <f t="shared" ref="G17:G24" si="3">SUM(D17:E17)</f>
        <v>1</v>
      </c>
      <c r="I17">
        <v>1</v>
      </c>
    </row>
    <row r="18" spans="1:9" ht="15.6" thickTop="1" thickBot="1" x14ac:dyDescent="0.35">
      <c r="A18" s="115"/>
      <c r="B18" s="32" t="s">
        <v>31</v>
      </c>
      <c r="C18" s="100"/>
      <c r="D18" s="32">
        <v>1</v>
      </c>
      <c r="F18" t="str">
        <f t="shared" si="2"/>
        <v>Can be added</v>
      </c>
      <c r="G18">
        <f t="shared" si="3"/>
        <v>1</v>
      </c>
      <c r="I18">
        <v>1</v>
      </c>
    </row>
    <row r="19" spans="1:9" ht="15.6" thickTop="1" thickBot="1" x14ac:dyDescent="0.35">
      <c r="A19" s="115"/>
      <c r="B19" s="32" t="s">
        <v>347</v>
      </c>
      <c r="C19" s="100"/>
      <c r="D19" s="32">
        <v>1</v>
      </c>
      <c r="F19" t="str">
        <f t="shared" si="2"/>
        <v>Can be added</v>
      </c>
      <c r="G19">
        <f t="shared" si="3"/>
        <v>1</v>
      </c>
      <c r="I19">
        <v>1</v>
      </c>
    </row>
    <row r="20" spans="1:9" ht="15.6" thickTop="1" thickBot="1" x14ac:dyDescent="0.35">
      <c r="A20" s="115"/>
      <c r="B20" s="32" t="s">
        <v>32</v>
      </c>
      <c r="C20" s="100"/>
      <c r="D20" s="32">
        <v>1</v>
      </c>
      <c r="F20" t="str">
        <f t="shared" si="2"/>
        <v>Can be added</v>
      </c>
      <c r="G20">
        <f t="shared" si="3"/>
        <v>1</v>
      </c>
      <c r="I20">
        <v>1</v>
      </c>
    </row>
    <row r="21" spans="1:9" ht="15.6" thickTop="1" thickBot="1" x14ac:dyDescent="0.35">
      <c r="A21" s="115"/>
      <c r="B21" s="32" t="s">
        <v>34</v>
      </c>
      <c r="C21" s="100"/>
      <c r="D21" s="32">
        <v>1</v>
      </c>
      <c r="F21" t="str">
        <f t="shared" si="2"/>
        <v>Can be added</v>
      </c>
      <c r="G21">
        <f t="shared" si="3"/>
        <v>1</v>
      </c>
      <c r="I21">
        <v>1</v>
      </c>
    </row>
    <row r="22" spans="1:9" ht="15.6" thickTop="1" thickBot="1" x14ac:dyDescent="0.35">
      <c r="A22" s="115"/>
      <c r="B22" s="32" t="s">
        <v>35</v>
      </c>
      <c r="C22" s="100"/>
      <c r="D22" s="32">
        <v>1</v>
      </c>
      <c r="F22" t="str">
        <f t="shared" si="2"/>
        <v>Can be added</v>
      </c>
      <c r="G22">
        <f t="shared" si="3"/>
        <v>1</v>
      </c>
      <c r="H22" t="s">
        <v>441</v>
      </c>
      <c r="I22">
        <v>1</v>
      </c>
    </row>
    <row r="23" spans="1:9" ht="15.6" thickTop="1" thickBot="1" x14ac:dyDescent="0.35">
      <c r="A23" s="115"/>
      <c r="B23" s="32" t="s">
        <v>36</v>
      </c>
      <c r="C23" s="100"/>
      <c r="D23" s="32">
        <v>1</v>
      </c>
      <c r="F23" t="str">
        <f t="shared" si="2"/>
        <v>Can be added</v>
      </c>
      <c r="G23">
        <f t="shared" si="3"/>
        <v>1</v>
      </c>
      <c r="I23">
        <v>1</v>
      </c>
    </row>
    <row r="24" spans="1:9" ht="15.6" thickTop="1" thickBot="1" x14ac:dyDescent="0.35">
      <c r="A24" s="115"/>
      <c r="B24" s="32" t="s">
        <v>37</v>
      </c>
      <c r="C24" s="101"/>
      <c r="D24" s="32">
        <v>1</v>
      </c>
      <c r="F24" t="str">
        <f t="shared" si="2"/>
        <v>Can be added</v>
      </c>
      <c r="G24">
        <f t="shared" si="3"/>
        <v>1</v>
      </c>
      <c r="I24">
        <v>1</v>
      </c>
    </row>
    <row r="25" spans="1:9" ht="15.6" thickTop="1" thickBot="1" x14ac:dyDescent="0.35">
      <c r="A25" s="97" t="s">
        <v>146</v>
      </c>
      <c r="B25" s="96"/>
      <c r="C25" s="96"/>
      <c r="D25" s="27">
        <f>SUM(D16:D24)</f>
        <v>9</v>
      </c>
      <c r="E25" s="44"/>
      <c r="F25" s="44"/>
      <c r="G25" s="44"/>
      <c r="I25" s="44">
        <f>SUM(I16:I24)</f>
        <v>9</v>
      </c>
    </row>
    <row r="26" spans="1:9" ht="30" thickTop="1" thickBot="1" x14ac:dyDescent="0.35">
      <c r="A26" s="109" t="s">
        <v>38</v>
      </c>
      <c r="B26" s="31" t="s">
        <v>40</v>
      </c>
      <c r="C26" s="31" t="s">
        <v>112</v>
      </c>
      <c r="D26" s="31">
        <v>0</v>
      </c>
      <c r="F26" t="str">
        <f>IF(G26 = 0, "DO NOT ADD",IF( G26 = 1, "Can be added", IF(G26 = 2, "Is added")))</f>
        <v>DO NOT ADD</v>
      </c>
      <c r="G26">
        <f>SUM(D26:E26)</f>
        <v>0</v>
      </c>
      <c r="H26" t="s">
        <v>440</v>
      </c>
      <c r="I26">
        <v>1</v>
      </c>
    </row>
    <row r="27" spans="1:9" ht="15.6" thickTop="1" thickBot="1" x14ac:dyDescent="0.35">
      <c r="A27" s="109"/>
      <c r="B27" s="31" t="s">
        <v>41</v>
      </c>
      <c r="C27" s="31" t="s">
        <v>113</v>
      </c>
      <c r="D27" s="31">
        <v>1</v>
      </c>
      <c r="F27" t="str">
        <f t="shared" ref="F27:F37" si="4">IF(G27 = 0, "DO NOT ADD",IF( G27 = 1, "Can be added", IF(G27 = 2, "Is added")))</f>
        <v>Can be added</v>
      </c>
      <c r="G27">
        <f t="shared" ref="G27:G37" si="5">SUM(D27:E27)</f>
        <v>1</v>
      </c>
      <c r="I27">
        <v>1</v>
      </c>
    </row>
    <row r="28" spans="1:9" ht="15.6" thickTop="1" thickBot="1" x14ac:dyDescent="0.35">
      <c r="A28" s="109"/>
      <c r="B28" s="31" t="s">
        <v>42</v>
      </c>
      <c r="C28" s="31" t="s">
        <v>114</v>
      </c>
      <c r="D28" s="31">
        <v>1</v>
      </c>
      <c r="F28" t="str">
        <f t="shared" si="4"/>
        <v>Can be added</v>
      </c>
      <c r="G28">
        <f t="shared" si="5"/>
        <v>1</v>
      </c>
      <c r="I28">
        <v>1</v>
      </c>
    </row>
    <row r="29" spans="1:9" ht="15.6" thickTop="1" thickBot="1" x14ac:dyDescent="0.35">
      <c r="A29" s="109"/>
      <c r="B29" s="31" t="s">
        <v>43</v>
      </c>
      <c r="C29" s="110" t="s">
        <v>115</v>
      </c>
      <c r="D29" s="31">
        <v>1</v>
      </c>
      <c r="F29" t="str">
        <f t="shared" si="4"/>
        <v>Can be added</v>
      </c>
      <c r="G29">
        <f t="shared" si="5"/>
        <v>1</v>
      </c>
      <c r="I29">
        <v>1</v>
      </c>
    </row>
    <row r="30" spans="1:9" ht="15.6" thickTop="1" thickBot="1" x14ac:dyDescent="0.35">
      <c r="A30" s="109"/>
      <c r="B30" s="31" t="s">
        <v>44</v>
      </c>
      <c r="C30" s="100"/>
      <c r="D30" s="31">
        <v>1</v>
      </c>
      <c r="F30" t="str">
        <f t="shared" si="4"/>
        <v>Can be added</v>
      </c>
      <c r="G30">
        <f t="shared" si="5"/>
        <v>1</v>
      </c>
      <c r="I30">
        <v>1</v>
      </c>
    </row>
    <row r="31" spans="1:9" ht="15.6" thickTop="1" thickBot="1" x14ac:dyDescent="0.35">
      <c r="A31" s="109"/>
      <c r="B31" s="31" t="s">
        <v>45</v>
      </c>
      <c r="C31" s="100"/>
      <c r="D31" s="31">
        <v>1</v>
      </c>
      <c r="F31" t="str">
        <f t="shared" si="4"/>
        <v>Can be added</v>
      </c>
      <c r="G31">
        <f t="shared" si="5"/>
        <v>1</v>
      </c>
      <c r="H31" t="s">
        <v>438</v>
      </c>
      <c r="I31">
        <v>1</v>
      </c>
    </row>
    <row r="32" spans="1:9" ht="15.6" thickTop="1" thickBot="1" x14ac:dyDescent="0.35">
      <c r="A32" s="109"/>
      <c r="B32" s="31" t="s">
        <v>46</v>
      </c>
      <c r="C32" s="100"/>
      <c r="D32" s="31">
        <v>1</v>
      </c>
      <c r="F32" t="str">
        <f t="shared" si="4"/>
        <v>Can be added</v>
      </c>
      <c r="G32">
        <f t="shared" si="5"/>
        <v>1</v>
      </c>
      <c r="I32">
        <v>1</v>
      </c>
    </row>
    <row r="33" spans="1:9" ht="15.6" thickTop="1" thickBot="1" x14ac:dyDescent="0.35">
      <c r="A33" s="109"/>
      <c r="B33" s="31" t="s">
        <v>47</v>
      </c>
      <c r="C33" s="100"/>
      <c r="D33" s="31">
        <v>1</v>
      </c>
      <c r="F33" t="str">
        <f t="shared" si="4"/>
        <v>Can be added</v>
      </c>
      <c r="G33">
        <f t="shared" si="5"/>
        <v>1</v>
      </c>
      <c r="H33" t="s">
        <v>439</v>
      </c>
      <c r="I33">
        <v>1</v>
      </c>
    </row>
    <row r="34" spans="1:9" ht="15.6" thickTop="1" thickBot="1" x14ac:dyDescent="0.35">
      <c r="A34" s="109"/>
      <c r="B34" s="31" t="s">
        <v>48</v>
      </c>
      <c r="C34" s="100"/>
      <c r="D34" s="31">
        <v>1</v>
      </c>
      <c r="F34" t="str">
        <f t="shared" si="4"/>
        <v>Can be added</v>
      </c>
      <c r="G34">
        <f t="shared" si="5"/>
        <v>1</v>
      </c>
      <c r="H34" t="s">
        <v>439</v>
      </c>
      <c r="I34">
        <v>1</v>
      </c>
    </row>
    <row r="35" spans="1:9" ht="15.6" thickTop="1" thickBot="1" x14ac:dyDescent="0.35">
      <c r="A35" s="109"/>
      <c r="B35" s="31" t="s">
        <v>49</v>
      </c>
      <c r="C35" s="100"/>
      <c r="D35" s="31">
        <v>1</v>
      </c>
      <c r="F35" t="str">
        <f t="shared" si="4"/>
        <v>Can be added</v>
      </c>
      <c r="G35">
        <f t="shared" si="5"/>
        <v>1</v>
      </c>
      <c r="I35">
        <v>1</v>
      </c>
    </row>
    <row r="36" spans="1:9" ht="15.6" thickTop="1" thickBot="1" x14ac:dyDescent="0.35">
      <c r="A36" s="109"/>
      <c r="B36" s="31" t="s">
        <v>50</v>
      </c>
      <c r="C36" s="100"/>
      <c r="D36" s="31">
        <v>1</v>
      </c>
      <c r="F36" t="str">
        <f t="shared" si="4"/>
        <v>Can be added</v>
      </c>
      <c r="G36">
        <f t="shared" si="5"/>
        <v>1</v>
      </c>
      <c r="I36">
        <v>1</v>
      </c>
    </row>
    <row r="37" spans="1:9" ht="15.6" thickTop="1" thickBot="1" x14ac:dyDescent="0.35">
      <c r="A37" s="109"/>
      <c r="B37" s="31" t="s">
        <v>51</v>
      </c>
      <c r="C37" s="101"/>
      <c r="D37" s="31">
        <v>1</v>
      </c>
      <c r="F37" t="str">
        <f t="shared" si="4"/>
        <v>Can be added</v>
      </c>
      <c r="G37">
        <f t="shared" si="5"/>
        <v>1</v>
      </c>
      <c r="I37">
        <v>1</v>
      </c>
    </row>
    <row r="38" spans="1:9" ht="15.6" thickTop="1" thickBot="1" x14ac:dyDescent="0.35">
      <c r="A38" s="97" t="s">
        <v>146</v>
      </c>
      <c r="B38" s="96"/>
      <c r="C38" s="96"/>
      <c r="D38" s="27">
        <f>SUM(D26:D37)</f>
        <v>11</v>
      </c>
      <c r="E38" s="44"/>
      <c r="F38" s="44"/>
      <c r="G38" s="44"/>
      <c r="I38" s="44">
        <f>SUM(I26:I37)</f>
        <v>12</v>
      </c>
    </row>
    <row r="39" spans="1:9" ht="30.6" customHeight="1" thickTop="1" thickBot="1" x14ac:dyDescent="0.35">
      <c r="A39" s="114" t="s">
        <v>17</v>
      </c>
      <c r="B39" s="32" t="s">
        <v>19</v>
      </c>
      <c r="C39" s="32" t="s">
        <v>116</v>
      </c>
      <c r="D39" s="32">
        <v>1</v>
      </c>
      <c r="F39" t="str">
        <f>IF(G39 = 0, "DO NOT ADD",IF( G39 = 1, "Can be added", IF(G39 = 2, "Is added")))</f>
        <v>Can be added</v>
      </c>
      <c r="G39">
        <f>SUM(D39:E39)</f>
        <v>1</v>
      </c>
      <c r="I39">
        <v>1</v>
      </c>
    </row>
    <row r="40" spans="1:9" ht="15.6" thickTop="1" thickBot="1" x14ac:dyDescent="0.35">
      <c r="A40" s="116"/>
      <c r="B40" s="32" t="s">
        <v>52</v>
      </c>
      <c r="C40" s="32" t="s">
        <v>117</v>
      </c>
      <c r="D40" s="32">
        <v>1</v>
      </c>
      <c r="F40" t="str">
        <f t="shared" ref="F40:F52" si="6">IF(G40 = 0, "DO NOT ADD",IF( G40 = 1, "Can be added", IF(G40 = 2, "Is added")))</f>
        <v>Can be added</v>
      </c>
      <c r="G40">
        <f t="shared" ref="G40:G52" si="7">SUM(D40:E40)</f>
        <v>1</v>
      </c>
      <c r="I40">
        <v>1</v>
      </c>
    </row>
    <row r="41" spans="1:9" ht="15.6" thickTop="1" thickBot="1" x14ac:dyDescent="0.35">
      <c r="A41" s="116"/>
      <c r="B41" s="32" t="s">
        <v>53</v>
      </c>
      <c r="C41" s="32" t="s">
        <v>119</v>
      </c>
      <c r="D41" s="32">
        <v>1</v>
      </c>
      <c r="F41" t="str">
        <f t="shared" si="6"/>
        <v>Can be added</v>
      </c>
      <c r="G41">
        <f t="shared" si="7"/>
        <v>1</v>
      </c>
      <c r="I41">
        <v>1</v>
      </c>
    </row>
    <row r="42" spans="1:9" ht="15.6" thickTop="1" thickBot="1" x14ac:dyDescent="0.35">
      <c r="A42" s="116"/>
      <c r="B42" s="32" t="s">
        <v>54</v>
      </c>
      <c r="C42" s="32" t="s">
        <v>118</v>
      </c>
      <c r="D42" s="32">
        <v>1</v>
      </c>
      <c r="F42" t="str">
        <f t="shared" si="6"/>
        <v>Can be added</v>
      </c>
      <c r="G42">
        <f t="shared" si="7"/>
        <v>1</v>
      </c>
      <c r="I42">
        <v>1</v>
      </c>
    </row>
    <row r="43" spans="1:9" ht="30" thickTop="1" thickBot="1" x14ac:dyDescent="0.35">
      <c r="A43" s="116"/>
      <c r="B43" s="32" t="s">
        <v>55</v>
      </c>
      <c r="C43" s="32" t="s">
        <v>120</v>
      </c>
      <c r="D43" s="32">
        <v>0</v>
      </c>
      <c r="F43" t="str">
        <f t="shared" si="6"/>
        <v>DO NOT ADD</v>
      </c>
      <c r="G43">
        <f t="shared" si="7"/>
        <v>0</v>
      </c>
      <c r="H43" t="s">
        <v>442</v>
      </c>
      <c r="I43">
        <v>1</v>
      </c>
    </row>
    <row r="44" spans="1:9" ht="15.6" thickTop="1" thickBot="1" x14ac:dyDescent="0.35">
      <c r="A44" s="116"/>
      <c r="B44" s="32" t="s">
        <v>56</v>
      </c>
      <c r="C44" s="32" t="s">
        <v>121</v>
      </c>
      <c r="D44" s="32">
        <v>1</v>
      </c>
      <c r="F44" t="str">
        <f t="shared" si="6"/>
        <v>Can be added</v>
      </c>
      <c r="G44">
        <f t="shared" si="7"/>
        <v>1</v>
      </c>
      <c r="I44">
        <v>1</v>
      </c>
    </row>
    <row r="45" spans="1:9" ht="30" thickTop="1" thickBot="1" x14ac:dyDescent="0.35">
      <c r="A45" s="116"/>
      <c r="B45" s="32" t="s">
        <v>122</v>
      </c>
      <c r="C45" s="32" t="s">
        <v>123</v>
      </c>
      <c r="D45" s="32">
        <v>1</v>
      </c>
      <c r="F45" t="str">
        <f t="shared" si="6"/>
        <v>Can be added</v>
      </c>
      <c r="G45">
        <f t="shared" si="7"/>
        <v>1</v>
      </c>
      <c r="I45">
        <v>1</v>
      </c>
    </row>
    <row r="46" spans="1:9" ht="15.6" thickTop="1" thickBot="1" x14ac:dyDescent="0.35">
      <c r="A46" s="116"/>
      <c r="B46" s="32" t="s">
        <v>58</v>
      </c>
      <c r="C46" s="32" t="s">
        <v>126</v>
      </c>
      <c r="D46" s="32">
        <v>1</v>
      </c>
      <c r="F46" t="str">
        <f t="shared" si="6"/>
        <v>Can be added</v>
      </c>
      <c r="G46">
        <f t="shared" si="7"/>
        <v>1</v>
      </c>
      <c r="I46">
        <v>1</v>
      </c>
    </row>
    <row r="47" spans="1:9" ht="30" thickTop="1" thickBot="1" x14ac:dyDescent="0.35">
      <c r="A47" s="116"/>
      <c r="B47" s="32" t="s">
        <v>59</v>
      </c>
      <c r="C47" s="32" t="s">
        <v>127</v>
      </c>
      <c r="D47" s="32">
        <v>1</v>
      </c>
      <c r="F47" t="str">
        <f t="shared" si="6"/>
        <v>Can be added</v>
      </c>
      <c r="G47">
        <f t="shared" si="7"/>
        <v>1</v>
      </c>
      <c r="I47">
        <v>1</v>
      </c>
    </row>
    <row r="48" spans="1:9" ht="15.6" thickTop="1" thickBot="1" x14ac:dyDescent="0.35">
      <c r="A48" s="116"/>
      <c r="B48" s="32" t="s">
        <v>60</v>
      </c>
      <c r="C48" s="32" t="s">
        <v>128</v>
      </c>
      <c r="D48" s="32">
        <v>1</v>
      </c>
      <c r="F48" t="str">
        <f t="shared" si="6"/>
        <v>Can be added</v>
      </c>
      <c r="G48">
        <f t="shared" si="7"/>
        <v>1</v>
      </c>
      <c r="I48">
        <v>1</v>
      </c>
    </row>
    <row r="49" spans="1:9" ht="44.4" thickTop="1" thickBot="1" x14ac:dyDescent="0.35">
      <c r="A49" s="116"/>
      <c r="B49" s="32" t="s">
        <v>61</v>
      </c>
      <c r="C49" s="32" t="s">
        <v>129</v>
      </c>
      <c r="D49" s="32">
        <v>1</v>
      </c>
      <c r="F49" t="str">
        <f t="shared" si="6"/>
        <v>Can be added</v>
      </c>
      <c r="G49">
        <f t="shared" si="7"/>
        <v>1</v>
      </c>
      <c r="I49">
        <v>1</v>
      </c>
    </row>
    <row r="50" spans="1:9" ht="30" thickTop="1" thickBot="1" x14ac:dyDescent="0.35">
      <c r="A50" s="116"/>
      <c r="B50" s="32" t="s">
        <v>63</v>
      </c>
      <c r="C50" s="32" t="s">
        <v>130</v>
      </c>
      <c r="D50" s="32">
        <v>1</v>
      </c>
      <c r="F50" t="str">
        <f t="shared" si="6"/>
        <v>Can be added</v>
      </c>
      <c r="G50">
        <f t="shared" si="7"/>
        <v>1</v>
      </c>
      <c r="I50">
        <v>1</v>
      </c>
    </row>
    <row r="51" spans="1:9" ht="15.6" thickTop="1" thickBot="1" x14ac:dyDescent="0.35">
      <c r="A51" s="116"/>
      <c r="B51" s="29" t="s">
        <v>369</v>
      </c>
      <c r="C51" s="29" t="s">
        <v>370</v>
      </c>
      <c r="D51" s="32">
        <v>1</v>
      </c>
      <c r="F51" t="str">
        <f t="shared" si="6"/>
        <v>Can be added</v>
      </c>
      <c r="G51">
        <f t="shared" si="7"/>
        <v>1</v>
      </c>
      <c r="I51">
        <v>1</v>
      </c>
    </row>
    <row r="52" spans="1:9" ht="30" thickTop="1" thickBot="1" x14ac:dyDescent="0.35">
      <c r="A52" s="105"/>
      <c r="B52" s="32" t="s">
        <v>124</v>
      </c>
      <c r="C52" s="32" t="s">
        <v>125</v>
      </c>
      <c r="D52" s="32">
        <v>1</v>
      </c>
      <c r="F52" t="str">
        <f t="shared" si="6"/>
        <v>Can be added</v>
      </c>
      <c r="G52">
        <f t="shared" si="7"/>
        <v>1</v>
      </c>
      <c r="I52">
        <v>1</v>
      </c>
    </row>
    <row r="53" spans="1:9" ht="15.6" thickTop="1" thickBot="1" x14ac:dyDescent="0.35">
      <c r="A53" s="92" t="s">
        <v>146</v>
      </c>
      <c r="B53" s="87"/>
      <c r="C53" s="88"/>
      <c r="D53" s="27">
        <f>SUM(D39:D52)</f>
        <v>13</v>
      </c>
      <c r="E53" s="44"/>
      <c r="F53" s="44"/>
      <c r="G53" s="44"/>
      <c r="I53" s="44">
        <f>SUM(I39:I52)</f>
        <v>14</v>
      </c>
    </row>
    <row r="54" spans="1:9" ht="15.6" thickTop="1" thickBot="1" x14ac:dyDescent="0.35">
      <c r="A54" s="109" t="s">
        <v>62</v>
      </c>
      <c r="B54" s="31" t="s">
        <v>64</v>
      </c>
      <c r="C54" s="110" t="s">
        <v>131</v>
      </c>
      <c r="D54" s="31">
        <v>1</v>
      </c>
      <c r="F54" t="str">
        <f>IF(G54 = 0, "DO NOT ADD",IF( G54 = 1, "Can be added", IF(G54= 2, "Is added")))</f>
        <v>Can be added</v>
      </c>
      <c r="G54">
        <f>SUM(D54:E54)</f>
        <v>1</v>
      </c>
      <c r="I54">
        <v>1</v>
      </c>
    </row>
    <row r="55" spans="1:9" ht="15.6" thickTop="1" thickBot="1" x14ac:dyDescent="0.35">
      <c r="A55" s="109"/>
      <c r="B55" s="31" t="s">
        <v>65</v>
      </c>
      <c r="C55" s="100"/>
      <c r="D55" s="31">
        <v>1</v>
      </c>
      <c r="F55" t="str">
        <f t="shared" ref="F55:F66" si="8">IF(G55 = 0, "DO NOT ADD",IF( G55 = 1, "Can be added", IF(G55= 2, "Is added")))</f>
        <v>Can be added</v>
      </c>
      <c r="G55">
        <f t="shared" ref="G55:G66" si="9">SUM(D55:E55)</f>
        <v>1</v>
      </c>
      <c r="I55">
        <v>1</v>
      </c>
    </row>
    <row r="56" spans="1:9" ht="15.6" thickTop="1" thickBot="1" x14ac:dyDescent="0.35">
      <c r="A56" s="109"/>
      <c r="B56" s="31" t="s">
        <v>66</v>
      </c>
      <c r="C56" s="100"/>
      <c r="D56" s="31">
        <v>1</v>
      </c>
      <c r="F56" t="str">
        <f t="shared" si="8"/>
        <v>Can be added</v>
      </c>
      <c r="G56">
        <f t="shared" si="9"/>
        <v>1</v>
      </c>
      <c r="I56">
        <v>1</v>
      </c>
    </row>
    <row r="57" spans="1:9" ht="15.6" thickTop="1" thickBot="1" x14ac:dyDescent="0.35">
      <c r="A57" s="109"/>
      <c r="B57" s="31" t="s">
        <v>67</v>
      </c>
      <c r="C57" s="100"/>
      <c r="D57" s="31">
        <v>1</v>
      </c>
      <c r="F57" t="str">
        <f t="shared" si="8"/>
        <v>Can be added</v>
      </c>
      <c r="G57">
        <f t="shared" si="9"/>
        <v>1</v>
      </c>
      <c r="I57">
        <v>1</v>
      </c>
    </row>
    <row r="58" spans="1:9" ht="15.6" thickTop="1" thickBot="1" x14ac:dyDescent="0.35">
      <c r="A58" s="109"/>
      <c r="B58" s="31" t="s">
        <v>68</v>
      </c>
      <c r="C58" s="100"/>
      <c r="D58" s="31">
        <v>1</v>
      </c>
      <c r="F58" t="str">
        <f t="shared" si="8"/>
        <v>Can be added</v>
      </c>
      <c r="G58">
        <f t="shared" si="9"/>
        <v>1</v>
      </c>
      <c r="I58">
        <v>1</v>
      </c>
    </row>
    <row r="59" spans="1:9" ht="15.6" thickTop="1" thickBot="1" x14ac:dyDescent="0.35">
      <c r="A59" s="109"/>
      <c r="B59" s="31" t="s">
        <v>69</v>
      </c>
      <c r="C59" s="100"/>
      <c r="D59" s="31">
        <v>1</v>
      </c>
      <c r="F59" t="str">
        <f t="shared" si="8"/>
        <v>Can be added</v>
      </c>
      <c r="G59">
        <f t="shared" si="9"/>
        <v>1</v>
      </c>
      <c r="I59">
        <v>1</v>
      </c>
    </row>
    <row r="60" spans="1:9" ht="15.6" thickTop="1" thickBot="1" x14ac:dyDescent="0.35">
      <c r="A60" s="109"/>
      <c r="B60" s="31" t="s">
        <v>70</v>
      </c>
      <c r="C60" s="100"/>
      <c r="D60" s="31">
        <v>1</v>
      </c>
      <c r="F60" t="str">
        <f t="shared" si="8"/>
        <v>Can be added</v>
      </c>
      <c r="G60">
        <f t="shared" si="9"/>
        <v>1</v>
      </c>
      <c r="I60">
        <v>1</v>
      </c>
    </row>
    <row r="61" spans="1:9" ht="15.6" thickTop="1" thickBot="1" x14ac:dyDescent="0.35">
      <c r="A61" s="109"/>
      <c r="B61" s="31" t="s">
        <v>71</v>
      </c>
      <c r="C61" s="100"/>
      <c r="D61" s="31">
        <v>1</v>
      </c>
      <c r="F61" t="str">
        <f t="shared" si="8"/>
        <v>Can be added</v>
      </c>
      <c r="G61">
        <f t="shared" si="9"/>
        <v>1</v>
      </c>
      <c r="I61">
        <v>1</v>
      </c>
    </row>
    <row r="62" spans="1:9" ht="15.6" thickTop="1" thickBot="1" x14ac:dyDescent="0.35">
      <c r="A62" s="109"/>
      <c r="B62" s="31" t="s">
        <v>72</v>
      </c>
      <c r="C62" s="100"/>
      <c r="D62" s="31">
        <v>1</v>
      </c>
      <c r="F62" t="str">
        <f t="shared" si="8"/>
        <v>Can be added</v>
      </c>
      <c r="G62">
        <f t="shared" si="9"/>
        <v>1</v>
      </c>
      <c r="I62">
        <v>1</v>
      </c>
    </row>
    <row r="63" spans="1:9" ht="15.6" thickTop="1" thickBot="1" x14ac:dyDescent="0.35">
      <c r="A63" s="109"/>
      <c r="B63" s="31" t="s">
        <v>73</v>
      </c>
      <c r="C63" s="101"/>
      <c r="D63" s="31">
        <v>1</v>
      </c>
      <c r="F63" t="str">
        <f t="shared" si="8"/>
        <v>Can be added</v>
      </c>
      <c r="G63">
        <f t="shared" si="9"/>
        <v>1</v>
      </c>
      <c r="I63">
        <v>1</v>
      </c>
    </row>
    <row r="64" spans="1:9" ht="15.6" thickTop="1" thickBot="1" x14ac:dyDescent="0.35">
      <c r="A64" s="109"/>
      <c r="B64" s="31" t="s">
        <v>74</v>
      </c>
      <c r="C64" s="110" t="s">
        <v>132</v>
      </c>
      <c r="D64" s="31">
        <v>1</v>
      </c>
      <c r="F64" t="str">
        <f t="shared" si="8"/>
        <v>Can be added</v>
      </c>
      <c r="G64">
        <f t="shared" si="9"/>
        <v>1</v>
      </c>
      <c r="I64">
        <v>1</v>
      </c>
    </row>
    <row r="65" spans="1:9" ht="15.6" thickTop="1" thickBot="1" x14ac:dyDescent="0.35">
      <c r="A65" s="109"/>
      <c r="B65" s="31" t="s">
        <v>75</v>
      </c>
      <c r="C65" s="100"/>
      <c r="D65" s="31">
        <v>1</v>
      </c>
      <c r="F65" t="str">
        <f t="shared" si="8"/>
        <v>Can be added</v>
      </c>
      <c r="G65">
        <f t="shared" si="9"/>
        <v>1</v>
      </c>
      <c r="I65">
        <v>1</v>
      </c>
    </row>
    <row r="66" spans="1:9" ht="15.6" thickTop="1" thickBot="1" x14ac:dyDescent="0.35">
      <c r="A66" s="109"/>
      <c r="B66" s="31" t="s">
        <v>76</v>
      </c>
      <c r="C66" s="101"/>
      <c r="D66" s="31">
        <v>1</v>
      </c>
      <c r="F66" t="str">
        <f t="shared" si="8"/>
        <v>Can be added</v>
      </c>
      <c r="G66">
        <f t="shared" si="9"/>
        <v>1</v>
      </c>
      <c r="I66">
        <v>1</v>
      </c>
    </row>
    <row r="67" spans="1:9" ht="15.6" thickTop="1" thickBot="1" x14ac:dyDescent="0.35">
      <c r="A67" s="97" t="s">
        <v>146</v>
      </c>
      <c r="B67" s="96"/>
      <c r="C67" s="96"/>
      <c r="D67" s="27">
        <f>SUM(D54:D66)</f>
        <v>13</v>
      </c>
      <c r="E67" s="44"/>
      <c r="F67" s="44"/>
      <c r="G67" s="44"/>
      <c r="I67" s="44">
        <f>SUM(I54:I66)</f>
        <v>13</v>
      </c>
    </row>
    <row r="68" spans="1:9" ht="15.6" thickTop="1" thickBot="1" x14ac:dyDescent="0.35">
      <c r="A68" s="115" t="s">
        <v>39</v>
      </c>
      <c r="B68" s="32" t="s">
        <v>78</v>
      </c>
      <c r="C68" s="32" t="s">
        <v>133</v>
      </c>
      <c r="D68" s="32">
        <v>0</v>
      </c>
      <c r="F68" t="str">
        <f>IF(G68 = 0, "DO NOT ADD",IF( G68 = 1, "Can be added", IF(G68 = 2, "Is added")))</f>
        <v>DO NOT ADD</v>
      </c>
      <c r="G68">
        <f>SUM(D68:E68)</f>
        <v>0</v>
      </c>
      <c r="H68" t="s">
        <v>443</v>
      </c>
      <c r="I68">
        <v>1</v>
      </c>
    </row>
    <row r="69" spans="1:9" ht="15.6" thickTop="1" thickBot="1" x14ac:dyDescent="0.35">
      <c r="A69" s="115"/>
      <c r="B69" s="32" t="s">
        <v>134</v>
      </c>
      <c r="C69" s="114" t="s">
        <v>135</v>
      </c>
      <c r="D69" s="32">
        <v>1</v>
      </c>
      <c r="F69" t="str">
        <f t="shared" ref="F69:F83" si="10">IF(G69 = 0, "DO NOT ADD",IF( G69 = 1, "Can be added", IF(G69 = 2, "Is added")))</f>
        <v>Can be added</v>
      </c>
      <c r="G69">
        <f t="shared" ref="G69:G83" si="11">SUM(D69:E69)</f>
        <v>1</v>
      </c>
      <c r="I69">
        <v>1</v>
      </c>
    </row>
    <row r="70" spans="1:9" ht="15.6" thickTop="1" thickBot="1" x14ac:dyDescent="0.35">
      <c r="A70" s="115"/>
      <c r="B70" s="32" t="s">
        <v>79</v>
      </c>
      <c r="C70" s="100"/>
      <c r="D70" s="32">
        <v>1</v>
      </c>
      <c r="F70" t="str">
        <f t="shared" si="10"/>
        <v>Can be added</v>
      </c>
      <c r="G70">
        <f t="shared" si="11"/>
        <v>1</v>
      </c>
      <c r="I70">
        <v>1</v>
      </c>
    </row>
    <row r="71" spans="1:9" ht="15.6" thickTop="1" thickBot="1" x14ac:dyDescent="0.35">
      <c r="A71" s="115"/>
      <c r="B71" s="32" t="s">
        <v>80</v>
      </c>
      <c r="C71" s="100"/>
      <c r="D71" s="32">
        <v>1</v>
      </c>
      <c r="F71" t="str">
        <f t="shared" si="10"/>
        <v>Can be added</v>
      </c>
      <c r="G71">
        <f t="shared" si="11"/>
        <v>1</v>
      </c>
      <c r="I71">
        <v>1</v>
      </c>
    </row>
    <row r="72" spans="1:9" ht="15.6" thickTop="1" thickBot="1" x14ac:dyDescent="0.35">
      <c r="A72" s="115"/>
      <c r="B72" s="32" t="s">
        <v>81</v>
      </c>
      <c r="C72" s="100"/>
      <c r="D72" s="32">
        <v>1</v>
      </c>
      <c r="F72" t="str">
        <f t="shared" si="10"/>
        <v>Can be added</v>
      </c>
      <c r="G72">
        <f t="shared" si="11"/>
        <v>1</v>
      </c>
      <c r="I72">
        <v>1</v>
      </c>
    </row>
    <row r="73" spans="1:9" ht="15.6" thickTop="1" thickBot="1" x14ac:dyDescent="0.35">
      <c r="A73" s="115"/>
      <c r="B73" s="32" t="s">
        <v>82</v>
      </c>
      <c r="C73" s="100"/>
      <c r="D73" s="32">
        <v>1</v>
      </c>
      <c r="F73" t="str">
        <f t="shared" si="10"/>
        <v>Can be added</v>
      </c>
      <c r="G73">
        <f t="shared" si="11"/>
        <v>1</v>
      </c>
      <c r="I73">
        <v>1</v>
      </c>
    </row>
    <row r="74" spans="1:9" ht="15.6" thickTop="1" thickBot="1" x14ac:dyDescent="0.35">
      <c r="A74" s="115"/>
      <c r="B74" s="32" t="s">
        <v>83</v>
      </c>
      <c r="C74" s="100"/>
      <c r="D74" s="32">
        <v>1</v>
      </c>
      <c r="F74" t="str">
        <f t="shared" si="10"/>
        <v>Can be added</v>
      </c>
      <c r="G74">
        <f t="shared" si="11"/>
        <v>1</v>
      </c>
      <c r="I74">
        <v>1</v>
      </c>
    </row>
    <row r="75" spans="1:9" ht="15.6" thickTop="1" thickBot="1" x14ac:dyDescent="0.35">
      <c r="A75" s="115"/>
      <c r="B75" s="32" t="s">
        <v>84</v>
      </c>
      <c r="C75" s="100"/>
      <c r="D75" s="32">
        <v>1</v>
      </c>
      <c r="F75" t="str">
        <f t="shared" si="10"/>
        <v>Can be added</v>
      </c>
      <c r="G75">
        <f t="shared" si="11"/>
        <v>1</v>
      </c>
      <c r="I75">
        <v>1</v>
      </c>
    </row>
    <row r="76" spans="1:9" ht="15.6" thickTop="1" thickBot="1" x14ac:dyDescent="0.35">
      <c r="A76" s="115"/>
      <c r="B76" s="32" t="s">
        <v>85</v>
      </c>
      <c r="C76" s="100"/>
      <c r="D76" s="32">
        <v>1</v>
      </c>
      <c r="F76" t="str">
        <f t="shared" si="10"/>
        <v>Can be added</v>
      </c>
      <c r="G76">
        <f t="shared" si="11"/>
        <v>1</v>
      </c>
      <c r="I76">
        <v>1</v>
      </c>
    </row>
    <row r="77" spans="1:9" ht="15.6" thickTop="1" thickBot="1" x14ac:dyDescent="0.35">
      <c r="A77" s="115"/>
      <c r="B77" s="32" t="s">
        <v>86</v>
      </c>
      <c r="C77" s="100"/>
      <c r="D77" s="32">
        <v>1</v>
      </c>
      <c r="F77" t="str">
        <f t="shared" si="10"/>
        <v>Can be added</v>
      </c>
      <c r="G77">
        <f t="shared" si="11"/>
        <v>1</v>
      </c>
      <c r="I77">
        <v>1</v>
      </c>
    </row>
    <row r="78" spans="1:9" ht="15.6" thickTop="1" thickBot="1" x14ac:dyDescent="0.35">
      <c r="A78" s="115"/>
      <c r="B78" s="32" t="s">
        <v>87</v>
      </c>
      <c r="C78" s="100"/>
      <c r="D78" s="32">
        <v>1</v>
      </c>
      <c r="F78" t="str">
        <f t="shared" si="10"/>
        <v>Can be added</v>
      </c>
      <c r="G78">
        <f t="shared" si="11"/>
        <v>1</v>
      </c>
      <c r="I78">
        <v>1</v>
      </c>
    </row>
    <row r="79" spans="1:9" ht="15.6" thickTop="1" thickBot="1" x14ac:dyDescent="0.35">
      <c r="A79" s="115"/>
      <c r="B79" s="32" t="s">
        <v>88</v>
      </c>
      <c r="C79" s="100"/>
      <c r="D79" s="32">
        <v>1</v>
      </c>
      <c r="F79" t="str">
        <f t="shared" si="10"/>
        <v>Can be added</v>
      </c>
      <c r="G79">
        <f t="shared" si="11"/>
        <v>1</v>
      </c>
      <c r="I79">
        <v>1</v>
      </c>
    </row>
    <row r="80" spans="1:9" ht="15.6" thickTop="1" thickBot="1" x14ac:dyDescent="0.35">
      <c r="A80" s="115"/>
      <c r="B80" s="32" t="s">
        <v>89</v>
      </c>
      <c r="C80" s="100"/>
      <c r="D80" s="32">
        <v>1</v>
      </c>
      <c r="F80" t="str">
        <f t="shared" si="10"/>
        <v>Can be added</v>
      </c>
      <c r="G80">
        <f t="shared" si="11"/>
        <v>1</v>
      </c>
      <c r="I80">
        <v>1</v>
      </c>
    </row>
    <row r="81" spans="1:9" ht="15.6" thickTop="1" thickBot="1" x14ac:dyDescent="0.35">
      <c r="A81" s="115"/>
      <c r="B81" s="32" t="s">
        <v>90</v>
      </c>
      <c r="C81" s="100"/>
      <c r="D81" s="32">
        <v>1</v>
      </c>
      <c r="F81" t="str">
        <f t="shared" si="10"/>
        <v>Can be added</v>
      </c>
      <c r="G81">
        <f t="shared" si="11"/>
        <v>1</v>
      </c>
      <c r="I81">
        <v>1</v>
      </c>
    </row>
    <row r="82" spans="1:9" ht="15.6" thickTop="1" thickBot="1" x14ac:dyDescent="0.35">
      <c r="A82" s="115"/>
      <c r="B82" s="32" t="s">
        <v>91</v>
      </c>
      <c r="C82" s="100"/>
      <c r="D82" s="32">
        <v>1</v>
      </c>
      <c r="F82" t="str">
        <f t="shared" si="10"/>
        <v>Can be added</v>
      </c>
      <c r="G82">
        <f t="shared" si="11"/>
        <v>1</v>
      </c>
      <c r="I82">
        <v>1</v>
      </c>
    </row>
    <row r="83" spans="1:9" ht="15.6" thickTop="1" thickBot="1" x14ac:dyDescent="0.35">
      <c r="A83" s="115"/>
      <c r="B83" s="32" t="s">
        <v>92</v>
      </c>
      <c r="C83" s="101"/>
      <c r="D83" s="32">
        <v>1</v>
      </c>
      <c r="F83" t="str">
        <f t="shared" si="10"/>
        <v>Can be added</v>
      </c>
      <c r="G83">
        <f t="shared" si="11"/>
        <v>1</v>
      </c>
      <c r="I83">
        <v>1</v>
      </c>
    </row>
    <row r="84" spans="1:9" ht="15.6" thickTop="1" thickBot="1" x14ac:dyDescent="0.35">
      <c r="A84" s="97" t="s">
        <v>146</v>
      </c>
      <c r="B84" s="96"/>
      <c r="C84" s="96"/>
      <c r="D84" s="27">
        <f>SUM(D68:D83)</f>
        <v>15</v>
      </c>
      <c r="E84" s="44"/>
      <c r="F84" s="44"/>
      <c r="G84" s="44"/>
      <c r="I84" s="44">
        <f>SUM(I68:I83)</f>
        <v>16</v>
      </c>
    </row>
    <row r="85" spans="1:9" ht="44.4" thickTop="1" thickBot="1" x14ac:dyDescent="0.35">
      <c r="A85" s="109" t="s">
        <v>77</v>
      </c>
      <c r="B85" s="31" t="s">
        <v>93</v>
      </c>
      <c r="C85" s="31" t="s">
        <v>136</v>
      </c>
      <c r="D85" s="31">
        <v>1</v>
      </c>
      <c r="F85" t="str">
        <f>IF(G85 = 0, "DO NOT ADD",IF( G85 = 1, "Can be added", IF(G85 = 2, "Is added")))</f>
        <v>Can be added</v>
      </c>
      <c r="G85">
        <f>SUM(D85:E85)</f>
        <v>1</v>
      </c>
      <c r="I85">
        <v>1</v>
      </c>
    </row>
    <row r="86" spans="1:9" ht="15.6" thickTop="1" thickBot="1" x14ac:dyDescent="0.35">
      <c r="A86" s="109"/>
      <c r="B86" s="31" t="s">
        <v>94</v>
      </c>
      <c r="C86" s="110" t="s">
        <v>137</v>
      </c>
      <c r="D86" s="31">
        <v>1</v>
      </c>
      <c r="F86" t="str">
        <f t="shared" ref="F86:F88" si="12">IF(G86 = 0, "DO NOT ADD",IF( G86 = 1, "Can be added", IF(G86 = 2, "Is added")))</f>
        <v>Can be added</v>
      </c>
      <c r="G86">
        <f t="shared" ref="G86:G88" si="13">SUM(D86:E86)</f>
        <v>1</v>
      </c>
      <c r="I86">
        <v>1</v>
      </c>
    </row>
    <row r="87" spans="1:9" ht="15.6" thickTop="1" thickBot="1" x14ac:dyDescent="0.35">
      <c r="A87" s="109"/>
      <c r="B87" s="31" t="s">
        <v>95</v>
      </c>
      <c r="C87" s="100"/>
      <c r="D87" s="31">
        <v>1</v>
      </c>
      <c r="F87" t="str">
        <f t="shared" si="12"/>
        <v>Can be added</v>
      </c>
      <c r="G87">
        <f t="shared" si="13"/>
        <v>1</v>
      </c>
      <c r="I87">
        <v>1</v>
      </c>
    </row>
    <row r="88" spans="1:9" ht="15.6" thickTop="1" thickBot="1" x14ac:dyDescent="0.35">
      <c r="A88" s="109"/>
      <c r="B88" s="31" t="s">
        <v>96</v>
      </c>
      <c r="C88" s="101"/>
      <c r="D88" s="31">
        <v>1</v>
      </c>
      <c r="F88" t="str">
        <f t="shared" si="12"/>
        <v>Can be added</v>
      </c>
      <c r="G88">
        <f t="shared" si="13"/>
        <v>1</v>
      </c>
      <c r="I88">
        <v>1</v>
      </c>
    </row>
    <row r="89" spans="1:9" ht="15.6" thickTop="1" thickBot="1" x14ac:dyDescent="0.35">
      <c r="A89" s="97" t="s">
        <v>146</v>
      </c>
      <c r="B89" s="96"/>
      <c r="C89" s="96"/>
      <c r="D89" s="27">
        <f>SUM(D85:D88)</f>
        <v>4</v>
      </c>
      <c r="E89" s="44"/>
      <c r="F89" s="44"/>
      <c r="G89" s="44"/>
      <c r="I89" s="44">
        <f>SUM(I85:I88)</f>
        <v>4</v>
      </c>
    </row>
    <row r="90" spans="1:9" ht="30" thickTop="1" thickBot="1" x14ac:dyDescent="0.35">
      <c r="A90" s="32" t="s">
        <v>33</v>
      </c>
      <c r="B90" s="32" t="s">
        <v>97</v>
      </c>
      <c r="C90" s="32" t="s">
        <v>138</v>
      </c>
      <c r="D90" s="32">
        <v>1</v>
      </c>
      <c r="F90" t="str">
        <f>IF(G90 = 0, "DO NOT ADD",IF( G90 = 1, "Can be added", IF(G90 = 2, "Is added")))</f>
        <v>Can be added</v>
      </c>
      <c r="G90">
        <f>SUM(D90:E90)</f>
        <v>1</v>
      </c>
      <c r="I90">
        <v>1</v>
      </c>
    </row>
    <row r="91" spans="1:9" ht="15.6" thickTop="1" thickBot="1" x14ac:dyDescent="0.35">
      <c r="A91" s="111" t="s">
        <v>146</v>
      </c>
      <c r="B91" s="112"/>
      <c r="C91" s="113"/>
      <c r="D91" s="33">
        <f>D90</f>
        <v>1</v>
      </c>
      <c r="E91" s="44"/>
      <c r="F91" s="44"/>
      <c r="G91" s="44"/>
      <c r="I91" s="44">
        <f>SUM(I90)</f>
        <v>1</v>
      </c>
    </row>
    <row r="92" spans="1:9" ht="15.6" thickTop="1" thickBot="1" x14ac:dyDescent="0.35">
      <c r="A92" s="108" t="s">
        <v>147</v>
      </c>
      <c r="B92" s="93"/>
      <c r="C92" s="94"/>
      <c r="D92" s="34">
        <f>SUM(D15,D25, D38, D53, D67, D84, D89, D91)</f>
        <v>78</v>
      </c>
      <c r="E92" s="47">
        <f>F92/D92</f>
        <v>0</v>
      </c>
      <c r="F92">
        <f>SUM(E2:E14,E16:E24,E26:E37,E39:E52,E54:E66,E68:E83,E85:E88,E90)</f>
        <v>0</v>
      </c>
      <c r="G92" t="s">
        <v>377</v>
      </c>
    </row>
    <row r="93" spans="1:9" ht="97.8" customHeight="1" thickTop="1" thickBot="1" x14ac:dyDescent="0.35">
      <c r="A93" s="138" t="s">
        <v>148</v>
      </c>
      <c r="B93" s="139"/>
      <c r="C93" s="140"/>
      <c r="D93" s="141">
        <f>(D92/'Site Map QAHealth Rating'!G27)</f>
        <v>0.95121951219512191</v>
      </c>
      <c r="E93" s="136" t="s">
        <v>374</v>
      </c>
      <c r="F93" s="135"/>
      <c r="G93" s="135"/>
    </row>
    <row r="94" spans="1:9" ht="15" thickTop="1" x14ac:dyDescent="0.3"/>
  </sheetData>
  <mergeCells count="24">
    <mergeCell ref="E93:G93"/>
    <mergeCell ref="A15:C15"/>
    <mergeCell ref="A53:C53"/>
    <mergeCell ref="A67:C67"/>
    <mergeCell ref="C16:C24"/>
    <mergeCell ref="C29:C37"/>
    <mergeCell ref="A39:A52"/>
    <mergeCell ref="C54:C63"/>
    <mergeCell ref="A93:C93"/>
    <mergeCell ref="A85:A88"/>
    <mergeCell ref="A2:A14"/>
    <mergeCell ref="C64:C66"/>
    <mergeCell ref="A84:C84"/>
    <mergeCell ref="A89:C89"/>
    <mergeCell ref="A91:C91"/>
    <mergeCell ref="A92:C92"/>
    <mergeCell ref="C69:C83"/>
    <mergeCell ref="C86:C88"/>
    <mergeCell ref="A25:C25"/>
    <mergeCell ref="A38:C38"/>
    <mergeCell ref="A16:A24"/>
    <mergeCell ref="A26:A37"/>
    <mergeCell ref="A54:A66"/>
    <mergeCell ref="A68:A83"/>
  </mergeCells>
  <conditionalFormatting sqref="D39:D52 D54:D66 D68:D83 D85:D88 D90 D26:D37 D16:D24 D2:D14">
    <cfRule type="cellIs" dxfId="32" priority="7" operator="equal">
      <formula>0</formula>
    </cfRule>
    <cfRule type="cellIs" dxfId="31" priority="8" operator="equal">
      <formula>1</formula>
    </cfRule>
  </conditionalFormatting>
  <conditionalFormatting sqref="F68:F83 F90 F2:F14 F16:F24 F26:F37 F39:F52 F54:F66 F85:F88">
    <cfRule type="containsText" dxfId="30" priority="4" operator="containsText" text="Is added">
      <formula>NOT(ISERROR(SEARCH("Is added",F2)))</formula>
    </cfRule>
    <cfRule type="containsText" dxfId="29" priority="5" operator="containsText" text="Can be added">
      <formula>NOT(ISERROR(SEARCH("Can be added",F2)))</formula>
    </cfRule>
    <cfRule type="containsText" dxfId="28" priority="6" operator="containsText" text="DO NOT ADD">
      <formula>NOT(ISERROR(SEARCH("DO NOT ADD",F2)))</formula>
    </cfRule>
  </conditionalFormatting>
  <conditionalFormatting sqref="E92">
    <cfRule type="cellIs" dxfId="27" priority="1" operator="equal">
      <formula>1</formula>
    </cfRule>
    <cfRule type="cellIs" dxfId="26" priority="2" operator="lessThan">
      <formula>1</formula>
    </cfRule>
    <cfRule type="cellIs" dxfId="25" priority="3" operator="greaterThan">
      <formula>1</formula>
    </cfRule>
  </conditionalFormatting>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topLeftCell="C1" zoomScale="90" zoomScaleNormal="90" workbookViewId="0">
      <selection activeCell="I61" sqref="I61"/>
    </sheetView>
  </sheetViews>
  <sheetFormatPr defaultRowHeight="14.4" x14ac:dyDescent="0.3"/>
  <cols>
    <col min="1" max="1" width="30.5546875" bestFit="1" customWidth="1"/>
    <col min="2" max="2" width="63.21875" bestFit="1" customWidth="1"/>
    <col min="3" max="3" width="73" customWidth="1"/>
    <col min="4" max="4" width="17.77734375" bestFit="1" customWidth="1"/>
    <col min="5" max="5" width="11.44140625" bestFit="1" customWidth="1"/>
    <col min="6" max="6" width="12.109375" bestFit="1" customWidth="1"/>
    <col min="7" max="7" width="21.5546875" bestFit="1" customWidth="1"/>
    <col min="8" max="8" width="39.88671875" bestFit="1" customWidth="1"/>
    <col min="9" max="9" width="27.21875" bestFit="1" customWidth="1"/>
  </cols>
  <sheetData>
    <row r="1" spans="1:9" ht="30" thickTop="1" thickBot="1" x14ac:dyDescent="0.35">
      <c r="A1" s="27" t="s">
        <v>0</v>
      </c>
      <c r="B1" s="27" t="s">
        <v>2</v>
      </c>
      <c r="C1" s="27" t="s">
        <v>3</v>
      </c>
      <c r="D1" s="27" t="s">
        <v>98</v>
      </c>
      <c r="E1" s="4" t="s">
        <v>373</v>
      </c>
      <c r="F1" s="27" t="s">
        <v>376</v>
      </c>
      <c r="G1" s="43" t="s">
        <v>375</v>
      </c>
      <c r="H1" s="143" t="s">
        <v>427</v>
      </c>
      <c r="I1" s="44" t="s">
        <v>449</v>
      </c>
    </row>
    <row r="2" spans="1:9" ht="30" thickTop="1" thickBot="1" x14ac:dyDescent="0.35">
      <c r="A2" s="120" t="s">
        <v>139</v>
      </c>
      <c r="B2" s="28" t="s">
        <v>183</v>
      </c>
      <c r="C2" s="28" t="s">
        <v>299</v>
      </c>
      <c r="D2" s="26">
        <v>1</v>
      </c>
      <c r="F2" t="str">
        <f>IF(G2 = 0, "DO NOT ADD",IF( G2 = 1, "Can be added", IF(G2 = 2, "Is added")))</f>
        <v>Can be added</v>
      </c>
      <c r="G2">
        <f>SUM(D2:D2)</f>
        <v>1</v>
      </c>
      <c r="I2">
        <v>1</v>
      </c>
    </row>
    <row r="3" spans="1:9" ht="30" thickTop="1" thickBot="1" x14ac:dyDescent="0.35">
      <c r="A3" s="120"/>
      <c r="B3" s="28" t="s">
        <v>184</v>
      </c>
      <c r="C3" s="28" t="s">
        <v>300</v>
      </c>
      <c r="D3" s="26">
        <v>1</v>
      </c>
      <c r="F3" t="str">
        <f t="shared" ref="F3:F9" si="0">IF(G3 = 0, "DO NOT ADD",IF( G3 = 1, "Can be added", IF(G3 = 2, "Is added")))</f>
        <v>Can be added</v>
      </c>
      <c r="G3">
        <f t="shared" ref="G3:G9" si="1">SUM(D3:D3)</f>
        <v>1</v>
      </c>
      <c r="I3">
        <v>1</v>
      </c>
    </row>
    <row r="4" spans="1:9" ht="44.4" thickTop="1" thickBot="1" x14ac:dyDescent="0.35">
      <c r="A4" s="120"/>
      <c r="B4" s="28" t="s">
        <v>230</v>
      </c>
      <c r="C4" s="28" t="s">
        <v>301</v>
      </c>
      <c r="D4" s="26">
        <v>1</v>
      </c>
      <c r="F4" t="str">
        <f t="shared" si="0"/>
        <v>Can be added</v>
      </c>
      <c r="G4">
        <f t="shared" si="1"/>
        <v>1</v>
      </c>
      <c r="I4">
        <v>1</v>
      </c>
    </row>
    <row r="5" spans="1:9" ht="30" thickTop="1" thickBot="1" x14ac:dyDescent="0.35">
      <c r="A5" s="120"/>
      <c r="B5" s="35" t="s">
        <v>149</v>
      </c>
      <c r="C5" s="28" t="s">
        <v>302</v>
      </c>
      <c r="D5" s="26">
        <v>0</v>
      </c>
      <c r="F5" t="str">
        <f t="shared" si="0"/>
        <v>DO NOT ADD</v>
      </c>
      <c r="G5">
        <f t="shared" si="1"/>
        <v>0</v>
      </c>
      <c r="H5" t="s">
        <v>430</v>
      </c>
      <c r="I5">
        <v>1</v>
      </c>
    </row>
    <row r="6" spans="1:9" ht="15.6" thickTop="1" thickBot="1" x14ac:dyDescent="0.35">
      <c r="A6" s="120"/>
      <c r="B6" s="28" t="s">
        <v>150</v>
      </c>
      <c r="C6" s="28" t="s">
        <v>303</v>
      </c>
      <c r="D6" s="26">
        <v>0</v>
      </c>
      <c r="F6" t="str">
        <f t="shared" si="0"/>
        <v>DO NOT ADD</v>
      </c>
      <c r="G6">
        <f t="shared" si="1"/>
        <v>0</v>
      </c>
      <c r="H6" t="s">
        <v>431</v>
      </c>
      <c r="I6">
        <v>1</v>
      </c>
    </row>
    <row r="7" spans="1:9" ht="30" thickTop="1" thickBot="1" x14ac:dyDescent="0.35">
      <c r="A7" s="120"/>
      <c r="B7" s="120" t="s">
        <v>151</v>
      </c>
      <c r="C7" s="28" t="s">
        <v>304</v>
      </c>
      <c r="D7" s="26">
        <v>1</v>
      </c>
      <c r="F7" t="str">
        <f t="shared" si="0"/>
        <v>Can be added</v>
      </c>
      <c r="G7">
        <f t="shared" si="1"/>
        <v>1</v>
      </c>
      <c r="I7">
        <v>1</v>
      </c>
    </row>
    <row r="8" spans="1:9" ht="15.6" thickTop="1" thickBot="1" x14ac:dyDescent="0.35">
      <c r="A8" s="85"/>
      <c r="B8" s="85"/>
      <c r="C8" s="28" t="s">
        <v>354</v>
      </c>
      <c r="D8" s="26">
        <v>1</v>
      </c>
      <c r="F8" t="str">
        <f t="shared" si="0"/>
        <v>Can be added</v>
      </c>
      <c r="G8">
        <f t="shared" si="1"/>
        <v>1</v>
      </c>
      <c r="I8">
        <v>1</v>
      </c>
    </row>
    <row r="9" spans="1:9" ht="15.6" thickTop="1" thickBot="1" x14ac:dyDescent="0.35">
      <c r="A9" s="85"/>
      <c r="B9" s="85"/>
      <c r="C9" s="28" t="s">
        <v>355</v>
      </c>
      <c r="D9" s="26">
        <v>0</v>
      </c>
      <c r="F9" t="str">
        <f t="shared" si="0"/>
        <v>DO NOT ADD</v>
      </c>
      <c r="G9">
        <f t="shared" si="1"/>
        <v>0</v>
      </c>
      <c r="H9" t="s">
        <v>429</v>
      </c>
      <c r="I9">
        <v>1</v>
      </c>
    </row>
    <row r="10" spans="1:9" ht="15.6" thickTop="1" thickBot="1" x14ac:dyDescent="0.35">
      <c r="A10" s="126" t="s">
        <v>146</v>
      </c>
      <c r="B10" s="127"/>
      <c r="C10" s="128"/>
      <c r="D10" s="27">
        <f>SUM(D2:D9)</f>
        <v>5</v>
      </c>
      <c r="E10" s="44"/>
      <c r="F10" s="44"/>
      <c r="G10" s="44"/>
      <c r="I10" s="44">
        <f>SUM(I2:I9)</f>
        <v>8</v>
      </c>
    </row>
    <row r="11" spans="1:9" ht="15.6" thickTop="1" thickBot="1" x14ac:dyDescent="0.35">
      <c r="A11" s="107" t="s">
        <v>140</v>
      </c>
      <c r="B11" s="117" t="s">
        <v>317</v>
      </c>
      <c r="C11" s="36" t="s">
        <v>379</v>
      </c>
      <c r="D11" s="26">
        <v>1</v>
      </c>
      <c r="F11" t="str">
        <f>IF(G11 = 0, "DO NOT ADD",IF( G11 = 1, "Can be added", IF(G11 = 2, "Is added")))</f>
        <v>Can be added</v>
      </c>
      <c r="G11">
        <f>SUM(D11:E11)</f>
        <v>1</v>
      </c>
      <c r="I11">
        <v>1</v>
      </c>
    </row>
    <row r="12" spans="1:9" ht="15.6" thickTop="1" thickBot="1" x14ac:dyDescent="0.35">
      <c r="A12" s="107"/>
      <c r="B12" s="118"/>
      <c r="C12" s="36" t="s">
        <v>259</v>
      </c>
      <c r="D12" s="26">
        <v>1</v>
      </c>
      <c r="F12" t="str">
        <f t="shared" ref="F12:F29" si="2">IF(G12 = 0, "DO NOT ADD",IF( G12 = 1, "Can be added", IF(G12 = 2, "Is added")))</f>
        <v>Can be added</v>
      </c>
      <c r="G12">
        <f t="shared" ref="G12:G29" si="3">SUM(D12:E12)</f>
        <v>1</v>
      </c>
      <c r="I12">
        <v>1</v>
      </c>
    </row>
    <row r="13" spans="1:9" ht="15.6" thickTop="1" thickBot="1" x14ac:dyDescent="0.35">
      <c r="A13" s="107"/>
      <c r="B13" s="100"/>
      <c r="C13" s="36" t="s">
        <v>309</v>
      </c>
      <c r="D13" s="26">
        <v>1</v>
      </c>
      <c r="F13" t="str">
        <f t="shared" si="2"/>
        <v>Can be added</v>
      </c>
      <c r="G13">
        <f t="shared" si="3"/>
        <v>1</v>
      </c>
      <c r="I13">
        <v>1</v>
      </c>
    </row>
    <row r="14" spans="1:9" ht="15.6" thickTop="1" thickBot="1" x14ac:dyDescent="0.35">
      <c r="A14" s="107"/>
      <c r="B14" s="100"/>
      <c r="C14" s="36" t="s">
        <v>310</v>
      </c>
      <c r="D14" s="26">
        <v>1</v>
      </c>
      <c r="F14" t="str">
        <f t="shared" si="2"/>
        <v>Can be added</v>
      </c>
      <c r="G14">
        <f t="shared" si="3"/>
        <v>1</v>
      </c>
      <c r="I14">
        <v>1</v>
      </c>
    </row>
    <row r="15" spans="1:9" ht="15.6" thickTop="1" thickBot="1" x14ac:dyDescent="0.35">
      <c r="A15" s="107"/>
      <c r="B15" s="100"/>
      <c r="C15" s="36" t="s">
        <v>311</v>
      </c>
      <c r="D15" s="26">
        <v>1</v>
      </c>
      <c r="F15" t="str">
        <f t="shared" si="2"/>
        <v>Can be added</v>
      </c>
      <c r="G15">
        <f t="shared" si="3"/>
        <v>1</v>
      </c>
      <c r="I15">
        <v>1</v>
      </c>
    </row>
    <row r="16" spans="1:9" ht="15.6" thickTop="1" thickBot="1" x14ac:dyDescent="0.35">
      <c r="A16" s="107"/>
      <c r="B16" s="100"/>
      <c r="C16" s="36" t="s">
        <v>312</v>
      </c>
      <c r="D16" s="26">
        <v>1</v>
      </c>
      <c r="F16" t="str">
        <f t="shared" si="2"/>
        <v>Can be added</v>
      </c>
      <c r="G16">
        <f t="shared" si="3"/>
        <v>1</v>
      </c>
      <c r="I16">
        <v>1</v>
      </c>
    </row>
    <row r="17" spans="1:9" ht="15.6" thickTop="1" thickBot="1" x14ac:dyDescent="0.35">
      <c r="A17" s="107"/>
      <c r="B17" s="100"/>
      <c r="C17" s="36" t="s">
        <v>313</v>
      </c>
      <c r="D17" s="26">
        <v>1</v>
      </c>
      <c r="F17" t="str">
        <f t="shared" si="2"/>
        <v>Can be added</v>
      </c>
      <c r="G17">
        <f t="shared" si="3"/>
        <v>1</v>
      </c>
      <c r="I17">
        <v>1</v>
      </c>
    </row>
    <row r="18" spans="1:9" ht="15.6" thickTop="1" thickBot="1" x14ac:dyDescent="0.35">
      <c r="A18" s="107"/>
      <c r="B18" s="100"/>
      <c r="C18" s="36" t="s">
        <v>314</v>
      </c>
      <c r="D18" s="26">
        <v>1</v>
      </c>
      <c r="F18" t="str">
        <f t="shared" si="2"/>
        <v>Can be added</v>
      </c>
      <c r="G18">
        <f t="shared" si="3"/>
        <v>1</v>
      </c>
      <c r="I18">
        <v>1</v>
      </c>
    </row>
    <row r="19" spans="1:9" ht="15.6" thickTop="1" thickBot="1" x14ac:dyDescent="0.35">
      <c r="A19" s="107"/>
      <c r="B19" s="100"/>
      <c r="C19" s="36" t="s">
        <v>315</v>
      </c>
      <c r="D19" s="26">
        <v>1</v>
      </c>
      <c r="F19" t="str">
        <f t="shared" si="2"/>
        <v>Can be added</v>
      </c>
      <c r="G19">
        <f t="shared" si="3"/>
        <v>1</v>
      </c>
      <c r="I19">
        <v>1</v>
      </c>
    </row>
    <row r="20" spans="1:9" ht="15.6" thickTop="1" thickBot="1" x14ac:dyDescent="0.35">
      <c r="A20" s="107"/>
      <c r="B20" s="101"/>
      <c r="C20" s="36" t="s">
        <v>316</v>
      </c>
      <c r="D20" s="26">
        <v>0</v>
      </c>
      <c r="F20" t="str">
        <f t="shared" si="2"/>
        <v>DO NOT ADD</v>
      </c>
      <c r="G20">
        <f t="shared" si="3"/>
        <v>0</v>
      </c>
      <c r="I20">
        <v>1</v>
      </c>
    </row>
    <row r="21" spans="1:9" ht="30" thickTop="1" thickBot="1" x14ac:dyDescent="0.35">
      <c r="A21" s="107"/>
      <c r="B21" s="52" t="s">
        <v>380</v>
      </c>
      <c r="C21" s="36" t="s">
        <v>381</v>
      </c>
      <c r="D21" s="26">
        <v>1</v>
      </c>
      <c r="F21" t="str">
        <f t="shared" si="2"/>
        <v>Can be added</v>
      </c>
      <c r="G21">
        <f t="shared" si="3"/>
        <v>1</v>
      </c>
      <c r="I21">
        <v>1</v>
      </c>
    </row>
    <row r="22" spans="1:9" ht="15.6" thickTop="1" thickBot="1" x14ac:dyDescent="0.35">
      <c r="A22" s="107"/>
      <c r="B22" s="36" t="s">
        <v>152</v>
      </c>
      <c r="C22" s="107" t="s">
        <v>305</v>
      </c>
      <c r="D22" s="26">
        <v>1</v>
      </c>
      <c r="F22" t="str">
        <f t="shared" si="2"/>
        <v>Can be added</v>
      </c>
      <c r="G22">
        <f t="shared" si="3"/>
        <v>1</v>
      </c>
      <c r="I22">
        <v>1</v>
      </c>
    </row>
    <row r="23" spans="1:9" ht="15.6" thickTop="1" thickBot="1" x14ac:dyDescent="0.35">
      <c r="A23" s="107"/>
      <c r="B23" s="36" t="s">
        <v>153</v>
      </c>
      <c r="C23" s="85"/>
      <c r="D23" s="26">
        <v>1</v>
      </c>
      <c r="F23" t="str">
        <f t="shared" si="2"/>
        <v>Can be added</v>
      </c>
      <c r="G23">
        <f t="shared" si="3"/>
        <v>1</v>
      </c>
      <c r="I23">
        <v>1</v>
      </c>
    </row>
    <row r="24" spans="1:9" ht="15.6" thickTop="1" thickBot="1" x14ac:dyDescent="0.35">
      <c r="A24" s="107"/>
      <c r="B24" s="36" t="s">
        <v>154</v>
      </c>
      <c r="C24" s="85"/>
      <c r="D24" s="26">
        <v>0</v>
      </c>
      <c r="F24" t="str">
        <f t="shared" si="2"/>
        <v>DO NOT ADD</v>
      </c>
      <c r="G24">
        <f t="shared" si="3"/>
        <v>0</v>
      </c>
      <c r="H24" t="s">
        <v>431</v>
      </c>
      <c r="I24">
        <v>1</v>
      </c>
    </row>
    <row r="25" spans="1:9" ht="15.6" thickTop="1" thickBot="1" x14ac:dyDescent="0.35">
      <c r="A25" s="107"/>
      <c r="B25" s="36" t="s">
        <v>155</v>
      </c>
      <c r="C25" s="85"/>
      <c r="D25" s="26">
        <v>0</v>
      </c>
      <c r="F25" t="str">
        <f t="shared" si="2"/>
        <v>DO NOT ADD</v>
      </c>
      <c r="G25">
        <f t="shared" si="3"/>
        <v>0</v>
      </c>
      <c r="H25" t="s">
        <v>431</v>
      </c>
      <c r="I25">
        <v>1</v>
      </c>
    </row>
    <row r="26" spans="1:9" ht="15.6" thickTop="1" thickBot="1" x14ac:dyDescent="0.35">
      <c r="A26" s="107"/>
      <c r="B26" s="36" t="s">
        <v>308</v>
      </c>
      <c r="C26" s="85"/>
      <c r="D26" s="26">
        <v>0</v>
      </c>
      <c r="F26" t="str">
        <f t="shared" si="2"/>
        <v>DO NOT ADD</v>
      </c>
      <c r="G26">
        <f t="shared" si="3"/>
        <v>0</v>
      </c>
      <c r="H26" t="s">
        <v>431</v>
      </c>
      <c r="I26">
        <v>1</v>
      </c>
    </row>
    <row r="27" spans="1:9" ht="15.6" thickTop="1" thickBot="1" x14ac:dyDescent="0.35">
      <c r="A27" s="107"/>
      <c r="B27" s="36" t="s">
        <v>156</v>
      </c>
      <c r="C27" s="85"/>
      <c r="D27" s="26">
        <v>0</v>
      </c>
      <c r="F27" t="str">
        <f t="shared" si="2"/>
        <v>DO NOT ADD</v>
      </c>
      <c r="G27">
        <f t="shared" si="3"/>
        <v>0</v>
      </c>
      <c r="H27" t="s">
        <v>431</v>
      </c>
      <c r="I27">
        <v>1</v>
      </c>
    </row>
    <row r="28" spans="1:9" ht="15.6" thickTop="1" thickBot="1" x14ac:dyDescent="0.35">
      <c r="A28" s="107"/>
      <c r="B28" s="36" t="s">
        <v>157</v>
      </c>
      <c r="C28" s="36" t="s">
        <v>307</v>
      </c>
      <c r="D28" s="26">
        <v>0</v>
      </c>
      <c r="F28" t="str">
        <f t="shared" si="2"/>
        <v>DO NOT ADD</v>
      </c>
      <c r="G28">
        <f t="shared" si="3"/>
        <v>0</v>
      </c>
      <c r="H28" t="s">
        <v>431</v>
      </c>
      <c r="I28">
        <v>1</v>
      </c>
    </row>
    <row r="29" spans="1:9" ht="15.6" thickTop="1" thickBot="1" x14ac:dyDescent="0.35">
      <c r="A29" s="107"/>
      <c r="B29" s="36" t="s">
        <v>158</v>
      </c>
      <c r="C29" s="36" t="s">
        <v>306</v>
      </c>
      <c r="D29" s="26">
        <v>0</v>
      </c>
      <c r="F29" t="str">
        <f t="shared" si="2"/>
        <v>DO NOT ADD</v>
      </c>
      <c r="G29">
        <f t="shared" si="3"/>
        <v>0</v>
      </c>
      <c r="H29" t="s">
        <v>431</v>
      </c>
      <c r="I29">
        <v>1</v>
      </c>
    </row>
    <row r="30" spans="1:9" ht="15.6" thickTop="1" thickBot="1" x14ac:dyDescent="0.35">
      <c r="A30" s="96" t="s">
        <v>146</v>
      </c>
      <c r="B30" s="130"/>
      <c r="C30" s="130"/>
      <c r="D30" s="27">
        <f>SUM(D11:D29)</f>
        <v>12</v>
      </c>
      <c r="E30" s="44"/>
      <c r="F30" s="44"/>
      <c r="G30" s="44"/>
      <c r="I30" s="44">
        <f>SUM(I11:I29)</f>
        <v>19</v>
      </c>
    </row>
    <row r="31" spans="1:9" ht="15.6" thickTop="1" thickBot="1" x14ac:dyDescent="0.35">
      <c r="A31" s="121" t="s">
        <v>236</v>
      </c>
      <c r="B31" s="28" t="s">
        <v>319</v>
      </c>
      <c r="C31" s="28"/>
      <c r="D31" s="26">
        <v>0</v>
      </c>
      <c r="F31" t="str">
        <f>IF(G31 = 0, "DO NOT ADD",IF( G31 = 1, "Can be added", IF(G231= 2, "Is added")))</f>
        <v>DO NOT ADD</v>
      </c>
      <c r="G31">
        <f>SUM(D31:E31)</f>
        <v>0</v>
      </c>
      <c r="I31">
        <v>1</v>
      </c>
    </row>
    <row r="32" spans="1:9" ht="15.6" thickTop="1" thickBot="1" x14ac:dyDescent="0.35">
      <c r="A32" s="122"/>
      <c r="B32" s="28" t="s">
        <v>215</v>
      </c>
      <c r="C32" s="124" t="s">
        <v>305</v>
      </c>
      <c r="D32" s="26">
        <v>0</v>
      </c>
      <c r="F32" t="str">
        <f t="shared" ref="F32:F41" si="4">IF(G32 = 0, "DO NOT ADD",IF( G32 = 1, "Can be added", IF(G232= 2, "Is added")))</f>
        <v>DO NOT ADD</v>
      </c>
      <c r="G32">
        <f t="shared" ref="G32:G41" si="5">SUM(D32:E32)</f>
        <v>0</v>
      </c>
      <c r="I32">
        <v>1</v>
      </c>
    </row>
    <row r="33" spans="1:9" ht="15.6" thickTop="1" thickBot="1" x14ac:dyDescent="0.35">
      <c r="A33" s="122"/>
      <c r="B33" s="28" t="s">
        <v>216</v>
      </c>
      <c r="C33" s="125"/>
      <c r="D33" s="26">
        <v>0</v>
      </c>
      <c r="F33" t="str">
        <f t="shared" si="4"/>
        <v>DO NOT ADD</v>
      </c>
      <c r="G33">
        <f t="shared" si="5"/>
        <v>0</v>
      </c>
      <c r="I33">
        <v>1</v>
      </c>
    </row>
    <row r="34" spans="1:9" ht="15.6" thickTop="1" thickBot="1" x14ac:dyDescent="0.35">
      <c r="A34" s="122"/>
      <c r="B34" s="28" t="s">
        <v>318</v>
      </c>
      <c r="C34" s="125"/>
      <c r="D34" s="26">
        <v>1</v>
      </c>
      <c r="F34" t="str">
        <f t="shared" si="4"/>
        <v>Can be added</v>
      </c>
      <c r="G34">
        <f t="shared" si="5"/>
        <v>1</v>
      </c>
      <c r="I34">
        <v>1</v>
      </c>
    </row>
    <row r="35" spans="1:9" ht="15.6" thickTop="1" thickBot="1" x14ac:dyDescent="0.35">
      <c r="A35" s="122"/>
      <c r="B35" s="28" t="s">
        <v>320</v>
      </c>
      <c r="C35" s="105"/>
      <c r="D35" s="26">
        <v>0</v>
      </c>
      <c r="F35" t="str">
        <f t="shared" si="4"/>
        <v>DO NOT ADD</v>
      </c>
      <c r="G35">
        <f t="shared" si="5"/>
        <v>0</v>
      </c>
      <c r="I35">
        <v>1</v>
      </c>
    </row>
    <row r="36" spans="1:9" ht="15.6" thickTop="1" thickBot="1" x14ac:dyDescent="0.35">
      <c r="A36" s="122"/>
      <c r="B36" s="28" t="s">
        <v>217</v>
      </c>
      <c r="C36" s="28" t="s">
        <v>324</v>
      </c>
      <c r="D36" s="26">
        <v>0</v>
      </c>
      <c r="F36" t="str">
        <f t="shared" si="4"/>
        <v>DO NOT ADD</v>
      </c>
      <c r="G36">
        <f t="shared" si="5"/>
        <v>0</v>
      </c>
      <c r="I36">
        <v>1</v>
      </c>
    </row>
    <row r="37" spans="1:9" ht="30" thickTop="1" thickBot="1" x14ac:dyDescent="0.35">
      <c r="A37" s="122"/>
      <c r="B37" s="28" t="s">
        <v>371</v>
      </c>
      <c r="C37" s="28" t="s">
        <v>372</v>
      </c>
      <c r="D37" s="26">
        <v>0</v>
      </c>
      <c r="F37" t="str">
        <f t="shared" si="4"/>
        <v>DO NOT ADD</v>
      </c>
      <c r="G37">
        <f t="shared" si="5"/>
        <v>0</v>
      </c>
      <c r="I37">
        <v>1</v>
      </c>
    </row>
    <row r="38" spans="1:9" ht="15.6" thickTop="1" thickBot="1" x14ac:dyDescent="0.35">
      <c r="A38" s="122"/>
      <c r="B38" s="28" t="s">
        <v>321</v>
      </c>
      <c r="C38" s="28" t="s">
        <v>325</v>
      </c>
      <c r="D38" s="26">
        <v>0</v>
      </c>
      <c r="F38" t="str">
        <f t="shared" si="4"/>
        <v>DO NOT ADD</v>
      </c>
      <c r="G38">
        <f t="shared" si="5"/>
        <v>0</v>
      </c>
      <c r="I38">
        <v>1</v>
      </c>
    </row>
    <row r="39" spans="1:9" ht="15.6" thickTop="1" thickBot="1" x14ac:dyDescent="0.35">
      <c r="A39" s="122"/>
      <c r="B39" s="28" t="s">
        <v>393</v>
      </c>
      <c r="C39" s="28"/>
      <c r="D39" s="26">
        <v>0</v>
      </c>
      <c r="F39" t="str">
        <f t="shared" si="4"/>
        <v>DO NOT ADD</v>
      </c>
      <c r="G39">
        <f t="shared" si="5"/>
        <v>0</v>
      </c>
      <c r="I39">
        <v>1</v>
      </c>
    </row>
    <row r="40" spans="1:9" ht="30" thickTop="1" thickBot="1" x14ac:dyDescent="0.35">
      <c r="A40" s="122"/>
      <c r="B40" s="28" t="s">
        <v>218</v>
      </c>
      <c r="C40" s="28" t="s">
        <v>326</v>
      </c>
      <c r="D40" s="26">
        <v>1</v>
      </c>
      <c r="F40" t="str">
        <f t="shared" si="4"/>
        <v>Can be added</v>
      </c>
      <c r="G40">
        <f t="shared" si="5"/>
        <v>1</v>
      </c>
      <c r="I40">
        <v>1</v>
      </c>
    </row>
    <row r="41" spans="1:9" ht="15.6" thickTop="1" thickBot="1" x14ac:dyDescent="0.35">
      <c r="A41" s="123"/>
      <c r="B41" s="56" t="s">
        <v>394</v>
      </c>
      <c r="C41" s="57" t="s">
        <v>395</v>
      </c>
      <c r="D41" s="26">
        <v>0</v>
      </c>
      <c r="F41" t="str">
        <f t="shared" si="4"/>
        <v>DO NOT ADD</v>
      </c>
      <c r="G41">
        <f t="shared" si="5"/>
        <v>0</v>
      </c>
      <c r="I41">
        <v>1</v>
      </c>
    </row>
    <row r="42" spans="1:9" ht="15.6" thickTop="1" thickBot="1" x14ac:dyDescent="0.35">
      <c r="A42" s="86" t="s">
        <v>146</v>
      </c>
      <c r="B42" s="93"/>
      <c r="C42" s="94"/>
      <c r="D42" s="27">
        <f>SUM(D31:D41)</f>
        <v>2</v>
      </c>
      <c r="E42" s="44"/>
      <c r="F42" s="142"/>
      <c r="G42" s="44"/>
      <c r="I42" s="44">
        <f>SUM(I31:I41)</f>
        <v>11</v>
      </c>
    </row>
    <row r="43" spans="1:9" ht="15.6" thickTop="1" thickBot="1" x14ac:dyDescent="0.35">
      <c r="A43" s="102" t="s">
        <v>161</v>
      </c>
      <c r="B43" s="28" t="s">
        <v>164</v>
      </c>
      <c r="C43" s="28" t="s">
        <v>327</v>
      </c>
      <c r="D43" s="26">
        <v>0</v>
      </c>
      <c r="F43" t="str">
        <f>IF(G43 = 0, "DO NOT ADD",IF( G43 = 1, "Can be added", IF(G43 = 2, "Is added")))</f>
        <v>DO NOT ADD</v>
      </c>
      <c r="G43">
        <f>SUM(D43:E43)</f>
        <v>0</v>
      </c>
      <c r="H43" t="s">
        <v>432</v>
      </c>
      <c r="I43">
        <v>1</v>
      </c>
    </row>
    <row r="44" spans="1:9" ht="15.6" thickTop="1" thickBot="1" x14ac:dyDescent="0.35">
      <c r="A44" s="103"/>
      <c r="B44" s="28" t="s">
        <v>165</v>
      </c>
      <c r="C44" s="28" t="s">
        <v>328</v>
      </c>
      <c r="D44" s="26">
        <v>1</v>
      </c>
      <c r="F44" t="str">
        <f t="shared" ref="F44:F49" si="6">IF(G44 = 0, "DO NOT ADD",IF( G44 = 1, "Can be added", IF(G44 = 2, "Is added")))</f>
        <v>Can be added</v>
      </c>
      <c r="G44">
        <f t="shared" ref="G44:G49" si="7">SUM(D44:E44)</f>
        <v>1</v>
      </c>
      <c r="I44">
        <v>1</v>
      </c>
    </row>
    <row r="45" spans="1:9" ht="15.6" thickTop="1" thickBot="1" x14ac:dyDescent="0.35">
      <c r="A45" s="103"/>
      <c r="B45" s="28" t="s">
        <v>166</v>
      </c>
      <c r="C45" s="28" t="s">
        <v>329</v>
      </c>
      <c r="D45" s="26">
        <v>1</v>
      </c>
      <c r="F45" t="str">
        <f t="shared" si="6"/>
        <v>Can be added</v>
      </c>
      <c r="G45">
        <f t="shared" si="7"/>
        <v>1</v>
      </c>
      <c r="I45">
        <v>1</v>
      </c>
    </row>
    <row r="46" spans="1:9" ht="15.6" thickTop="1" thickBot="1" x14ac:dyDescent="0.35">
      <c r="A46" s="103"/>
      <c r="B46" s="28" t="s">
        <v>167</v>
      </c>
      <c r="C46" s="28" t="s">
        <v>330</v>
      </c>
      <c r="D46" s="26">
        <v>1</v>
      </c>
      <c r="F46" t="str">
        <f t="shared" si="6"/>
        <v>Can be added</v>
      </c>
      <c r="G46">
        <f t="shared" si="7"/>
        <v>1</v>
      </c>
      <c r="I46">
        <v>1</v>
      </c>
    </row>
    <row r="47" spans="1:9" ht="15.6" thickTop="1" thickBot="1" x14ac:dyDescent="0.35">
      <c r="A47" s="103"/>
      <c r="B47" s="28" t="s">
        <v>168</v>
      </c>
      <c r="C47" s="28" t="s">
        <v>331</v>
      </c>
      <c r="D47" s="26">
        <v>1</v>
      </c>
      <c r="F47" t="str">
        <f t="shared" si="6"/>
        <v>Can be added</v>
      </c>
      <c r="G47">
        <f t="shared" si="7"/>
        <v>1</v>
      </c>
      <c r="I47">
        <v>1</v>
      </c>
    </row>
    <row r="48" spans="1:9" ht="15.6" thickTop="1" thickBot="1" x14ac:dyDescent="0.35">
      <c r="A48" s="103"/>
      <c r="B48" s="28" t="s">
        <v>169</v>
      </c>
      <c r="C48" s="102" t="s">
        <v>332</v>
      </c>
      <c r="D48" s="26">
        <v>1</v>
      </c>
      <c r="F48" t="str">
        <f t="shared" si="6"/>
        <v>Can be added</v>
      </c>
      <c r="G48">
        <f t="shared" si="7"/>
        <v>1</v>
      </c>
      <c r="I48">
        <v>1</v>
      </c>
    </row>
    <row r="49" spans="1:9" ht="15.6" thickTop="1" thickBot="1" x14ac:dyDescent="0.35">
      <c r="A49" s="129"/>
      <c r="B49" s="28" t="s">
        <v>170</v>
      </c>
      <c r="C49" s="101"/>
      <c r="D49" s="26">
        <v>1</v>
      </c>
      <c r="F49" t="str">
        <f t="shared" si="6"/>
        <v>Can be added</v>
      </c>
      <c r="G49">
        <f t="shared" si="7"/>
        <v>1</v>
      </c>
      <c r="I49">
        <v>1</v>
      </c>
    </row>
    <row r="50" spans="1:9" ht="15.6" thickTop="1" thickBot="1" x14ac:dyDescent="0.35">
      <c r="A50" s="92" t="s">
        <v>146</v>
      </c>
      <c r="B50" s="93"/>
      <c r="C50" s="94"/>
      <c r="D50" s="27">
        <f>SUM(D43:D49)</f>
        <v>6</v>
      </c>
      <c r="E50" s="44"/>
      <c r="F50" s="44"/>
      <c r="G50" s="44"/>
      <c r="I50" s="44">
        <f>SUM(I43:I49)</f>
        <v>7</v>
      </c>
    </row>
    <row r="51" spans="1:9" ht="30" thickTop="1" thickBot="1" x14ac:dyDescent="0.35">
      <c r="A51" s="36" t="s">
        <v>162</v>
      </c>
      <c r="B51" s="36" t="s">
        <v>175</v>
      </c>
      <c r="C51" s="36" t="s">
        <v>334</v>
      </c>
      <c r="D51" s="26">
        <v>1</v>
      </c>
      <c r="F51" t="str">
        <f>IF(G51 = 0, "DO NOT ADD",IF( G51 = 1, "Can be added", IF(G51 = 2, "Is added")))</f>
        <v>Can be added</v>
      </c>
      <c r="G51">
        <f>SUM(D51:E51)</f>
        <v>1</v>
      </c>
      <c r="I51">
        <v>1</v>
      </c>
    </row>
    <row r="52" spans="1:9" ht="15.6" thickTop="1" thickBot="1" x14ac:dyDescent="0.35">
      <c r="A52" s="92" t="s">
        <v>146</v>
      </c>
      <c r="B52" s="93"/>
      <c r="C52" s="94"/>
      <c r="D52" s="27">
        <f>D51</f>
        <v>1</v>
      </c>
      <c r="E52" s="44"/>
      <c r="F52" s="44"/>
      <c r="G52" s="44"/>
      <c r="I52" s="44">
        <f>SUM(I51)</f>
        <v>1</v>
      </c>
    </row>
    <row r="53" spans="1:9" ht="15.6" thickTop="1" thickBot="1" x14ac:dyDescent="0.35">
      <c r="A53" s="102" t="s">
        <v>163</v>
      </c>
      <c r="B53" s="28" t="s">
        <v>388</v>
      </c>
      <c r="C53" s="120" t="s">
        <v>333</v>
      </c>
      <c r="D53" s="26">
        <v>1</v>
      </c>
      <c r="F53" t="str">
        <f>IF(G53 = 0, "DO NOT ADD",IF( G53 = 1, "Can be added", IF(G53 = 2, "Is added")))</f>
        <v>Can be added</v>
      </c>
      <c r="G53">
        <f>SUM(D53:E53)</f>
        <v>1</v>
      </c>
      <c r="I53">
        <v>1</v>
      </c>
    </row>
    <row r="54" spans="1:9" ht="15.6" thickTop="1" thickBot="1" x14ac:dyDescent="0.35">
      <c r="A54" s="100"/>
      <c r="B54" s="28" t="s">
        <v>387</v>
      </c>
      <c r="C54" s="85"/>
      <c r="D54" s="26">
        <v>1</v>
      </c>
      <c r="F54" t="str">
        <f t="shared" ref="F54:F55" si="8">IF(G54 = 0, "DO NOT ADD",IF( G54 = 1, "Can be added", IF(G54 = 2, "Is added")))</f>
        <v>Can be added</v>
      </c>
      <c r="G54">
        <f t="shared" ref="G54:G55" si="9">SUM(D54:E54)</f>
        <v>1</v>
      </c>
      <c r="I54" s="44">
        <v>1</v>
      </c>
    </row>
    <row r="55" spans="1:9" ht="15.6" thickTop="1" thickBot="1" x14ac:dyDescent="0.35">
      <c r="A55" s="101"/>
      <c r="B55" s="28" t="s">
        <v>386</v>
      </c>
      <c r="C55" s="85"/>
      <c r="D55" s="26">
        <v>0</v>
      </c>
      <c r="F55" t="str">
        <f t="shared" si="8"/>
        <v>DO NOT ADD</v>
      </c>
      <c r="G55">
        <f t="shared" si="9"/>
        <v>0</v>
      </c>
      <c r="I55">
        <v>1</v>
      </c>
    </row>
    <row r="56" spans="1:9" ht="15.6" thickTop="1" thickBot="1" x14ac:dyDescent="0.35">
      <c r="A56" s="92" t="s">
        <v>146</v>
      </c>
      <c r="B56" s="93"/>
      <c r="C56" s="94"/>
      <c r="D56" s="27">
        <f>SUM(D53:D55)</f>
        <v>2</v>
      </c>
      <c r="E56" s="44"/>
      <c r="F56" s="44"/>
      <c r="G56" s="44"/>
      <c r="I56" s="44">
        <f>SUM(I55)</f>
        <v>1</v>
      </c>
    </row>
    <row r="57" spans="1:9" ht="15.6" thickTop="1" thickBot="1" x14ac:dyDescent="0.35">
      <c r="A57" s="117" t="s">
        <v>145</v>
      </c>
      <c r="B57" s="36" t="s">
        <v>176</v>
      </c>
      <c r="C57" s="36" t="s">
        <v>335</v>
      </c>
      <c r="D57" s="26">
        <v>1</v>
      </c>
      <c r="F57" t="str">
        <f>IF(G57 = 0, "DO NOT ADD",IF( G57 = 1, "Can be added", IF(G57 = 2, "Is added")))</f>
        <v>Can be added</v>
      </c>
      <c r="G57">
        <f>SUM(D57:E57)</f>
        <v>1</v>
      </c>
      <c r="I57">
        <v>1</v>
      </c>
    </row>
    <row r="58" spans="1:9" ht="30" thickTop="1" thickBot="1" x14ac:dyDescent="0.35">
      <c r="A58" s="118"/>
      <c r="B58" s="36" t="s">
        <v>177</v>
      </c>
      <c r="C58" s="36" t="s">
        <v>336</v>
      </c>
      <c r="D58" s="26">
        <v>1</v>
      </c>
      <c r="F58" t="str">
        <f t="shared" ref="F58:F59" si="10">IF(G58 = 0, "DO NOT ADD",IF( G58 = 1, "Can be added", IF(G58 = 2, "Is added")))</f>
        <v>Can be added</v>
      </c>
      <c r="G58">
        <f t="shared" ref="G58:G59" si="11">SUM(D58:E58)</f>
        <v>1</v>
      </c>
      <c r="I58">
        <v>1</v>
      </c>
    </row>
    <row r="59" spans="1:9" ht="30" thickTop="1" thickBot="1" x14ac:dyDescent="0.35">
      <c r="A59" s="119"/>
      <c r="B59" s="36" t="s">
        <v>178</v>
      </c>
      <c r="C59" s="36" t="s">
        <v>337</v>
      </c>
      <c r="D59" s="26"/>
      <c r="F59" t="str">
        <f t="shared" si="10"/>
        <v>DO NOT ADD</v>
      </c>
      <c r="G59">
        <f t="shared" si="11"/>
        <v>0</v>
      </c>
      <c r="I59">
        <v>1</v>
      </c>
    </row>
    <row r="60" spans="1:9" ht="15.6" thickTop="1" thickBot="1" x14ac:dyDescent="0.35">
      <c r="A60" s="92" t="s">
        <v>146</v>
      </c>
      <c r="B60" s="93"/>
      <c r="C60" s="94"/>
      <c r="D60" s="27">
        <f>SUM(D57:D59)</f>
        <v>2</v>
      </c>
      <c r="E60" s="44"/>
      <c r="F60" s="44"/>
      <c r="G60" s="44"/>
      <c r="I60" s="44">
        <f>SUM(I57:I59)</f>
        <v>3</v>
      </c>
    </row>
    <row r="61" spans="1:9" ht="15.6" thickTop="1" thickBot="1" x14ac:dyDescent="0.35">
      <c r="A61" s="108" t="s">
        <v>147</v>
      </c>
      <c r="B61" s="93"/>
      <c r="C61" s="94"/>
      <c r="D61" s="34">
        <f>SUM(D10, D30, D42, D50, D52, D56, D60)</f>
        <v>30</v>
      </c>
      <c r="E61" s="47">
        <f>F61/D61</f>
        <v>0</v>
      </c>
      <c r="F61">
        <f>SUM(E2:E9,E11:E29,E31:E41,E43:E49,E51,E53:E55,E57:E59)</f>
        <v>0</v>
      </c>
      <c r="G61" t="s">
        <v>377</v>
      </c>
    </row>
    <row r="62" spans="1:9" ht="104.4" customHeight="1" thickTop="1" thickBot="1" x14ac:dyDescent="0.35">
      <c r="A62" s="138" t="s">
        <v>148</v>
      </c>
      <c r="B62" s="139"/>
      <c r="C62" s="140"/>
      <c r="D62" s="141">
        <f>D61/'Site Map QAHealth Rating'!G35</f>
        <v>0.6</v>
      </c>
      <c r="E62" s="136" t="s">
        <v>374</v>
      </c>
      <c r="F62" s="135"/>
      <c r="G62" s="135"/>
    </row>
    <row r="63" spans="1:9" ht="15" thickTop="1" x14ac:dyDescent="0.3"/>
  </sheetData>
  <mergeCells count="22">
    <mergeCell ref="E62:G62"/>
    <mergeCell ref="B7:B9"/>
    <mergeCell ref="A2:A9"/>
    <mergeCell ref="A50:C50"/>
    <mergeCell ref="A61:C61"/>
    <mergeCell ref="A31:A41"/>
    <mergeCell ref="C48:C49"/>
    <mergeCell ref="B11:B20"/>
    <mergeCell ref="C32:C35"/>
    <mergeCell ref="A10:C10"/>
    <mergeCell ref="A43:A49"/>
    <mergeCell ref="A11:A29"/>
    <mergeCell ref="A30:C30"/>
    <mergeCell ref="A42:C42"/>
    <mergeCell ref="C22:C27"/>
    <mergeCell ref="A62:C62"/>
    <mergeCell ref="A52:C52"/>
    <mergeCell ref="A56:C56"/>
    <mergeCell ref="A60:C60"/>
    <mergeCell ref="A57:A59"/>
    <mergeCell ref="C53:C55"/>
    <mergeCell ref="A53:A55"/>
  </mergeCells>
  <conditionalFormatting sqref="D43:D49 D51 D53:D55 D57:D59 D2:D9 D31:D41 D11:D29">
    <cfRule type="cellIs" dxfId="24" priority="7" operator="equal">
      <formula>1</formula>
    </cfRule>
    <cfRule type="cellIs" dxfId="23" priority="8" operator="equal">
      <formula>0</formula>
    </cfRule>
  </conditionalFormatting>
  <conditionalFormatting sqref="E61">
    <cfRule type="cellIs" dxfId="22" priority="4" operator="greaterThan">
      <formula>1</formula>
    </cfRule>
    <cfRule type="cellIs" dxfId="21" priority="5" operator="lessThan">
      <formula>1</formula>
    </cfRule>
    <cfRule type="cellIs" dxfId="20" priority="6" operator="equal">
      <formula>1</formula>
    </cfRule>
  </conditionalFormatting>
  <conditionalFormatting sqref="F2:F9 F11:F29 F31:F41 F43:F49 F51 F53:F55 F57:F59">
    <cfRule type="containsText" dxfId="19" priority="1" operator="containsText" text="Can be added">
      <formula>NOT(ISERROR(SEARCH("Can be added",F2)))</formula>
    </cfRule>
    <cfRule type="containsText" dxfId="18" priority="2" operator="containsText" text="Is added">
      <formula>NOT(ISERROR(SEARCH("Is added",F2)))</formula>
    </cfRule>
    <cfRule type="containsText" dxfId="17" priority="3" operator="containsText" text="DO NOT ADD">
      <formula>NOT(ISERROR(SEARCH("DO NOT ADD",F2)))</formula>
    </cfRule>
  </conditionalFormatting>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zoomScale="110" zoomScaleNormal="110" workbookViewId="0">
      <selection activeCell="I9" sqref="I9"/>
    </sheetView>
  </sheetViews>
  <sheetFormatPr defaultRowHeight="14.4" x14ac:dyDescent="0.3"/>
  <cols>
    <col min="1" max="1" width="21.21875" bestFit="1" customWidth="1"/>
    <col min="2" max="2" width="18.5546875" bestFit="1" customWidth="1"/>
    <col min="3" max="3" width="26.77734375" customWidth="1"/>
    <col min="4" max="4" width="17.77734375" bestFit="1" customWidth="1"/>
    <col min="5" max="5" width="23.5546875" customWidth="1"/>
    <col min="6" max="6" width="11.88671875" bestFit="1" customWidth="1"/>
    <col min="7" max="7" width="21.109375" bestFit="1" customWidth="1"/>
  </cols>
  <sheetData>
    <row r="1" spans="1:9" ht="30" thickTop="1" thickBot="1" x14ac:dyDescent="0.35">
      <c r="A1" s="27" t="s">
        <v>0</v>
      </c>
      <c r="B1" s="27" t="s">
        <v>2</v>
      </c>
      <c r="C1" s="27" t="s">
        <v>3</v>
      </c>
      <c r="D1" s="27" t="s">
        <v>98</v>
      </c>
      <c r="E1" s="4" t="s">
        <v>384</v>
      </c>
      <c r="F1" s="27" t="s">
        <v>376</v>
      </c>
      <c r="G1" s="43" t="s">
        <v>375</v>
      </c>
      <c r="I1" s="44" t="s">
        <v>449</v>
      </c>
    </row>
    <row r="2" spans="1:9" ht="44.4" thickTop="1" thickBot="1" x14ac:dyDescent="0.35">
      <c r="A2" s="53" t="s">
        <v>203</v>
      </c>
      <c r="B2" s="37" t="s">
        <v>378</v>
      </c>
      <c r="C2" s="132" t="s">
        <v>338</v>
      </c>
      <c r="D2" s="26">
        <v>1</v>
      </c>
      <c r="F2" t="str">
        <f>IF(G2 = 0, "DO NOT ADD",IF( G2 = 1, "Can be added", IF(G2 = 2, "Is added")))</f>
        <v>Can be added</v>
      </c>
      <c r="G2">
        <f>SUM(D2:E2)</f>
        <v>1</v>
      </c>
      <c r="I2">
        <v>1</v>
      </c>
    </row>
    <row r="3" spans="1:9" ht="44.4" thickTop="1" thickBot="1" x14ac:dyDescent="0.35">
      <c r="A3" s="53" t="s">
        <v>204</v>
      </c>
      <c r="B3" s="26" t="s">
        <v>378</v>
      </c>
      <c r="C3" s="100"/>
      <c r="D3" s="26">
        <v>0</v>
      </c>
      <c r="F3" t="str">
        <f t="shared" ref="F3:F7" si="0">IF(G3 = 0, "DO NOT ADD",IF( G3 = 1, "Can be added", IF(G3 = 2, "Is added")))</f>
        <v>DO NOT ADD</v>
      </c>
      <c r="G3">
        <f t="shared" ref="G3:G7" si="1">SUM(D3:E3)</f>
        <v>0</v>
      </c>
      <c r="I3">
        <v>1</v>
      </c>
    </row>
    <row r="4" spans="1:9" ht="44.4" thickTop="1" thickBot="1" x14ac:dyDescent="0.35">
      <c r="A4" s="53" t="s">
        <v>205</v>
      </c>
      <c r="B4" s="26" t="s">
        <v>378</v>
      </c>
      <c r="C4" s="100"/>
      <c r="D4" s="26">
        <v>1</v>
      </c>
      <c r="F4" t="str">
        <f t="shared" si="0"/>
        <v>Can be added</v>
      </c>
      <c r="G4">
        <f t="shared" si="1"/>
        <v>1</v>
      </c>
      <c r="I4">
        <v>1</v>
      </c>
    </row>
    <row r="5" spans="1:9" ht="44.4" thickTop="1" thickBot="1" x14ac:dyDescent="0.35">
      <c r="A5" s="53" t="s">
        <v>206</v>
      </c>
      <c r="B5" s="26" t="s">
        <v>378</v>
      </c>
      <c r="C5" s="100"/>
      <c r="D5" s="26">
        <v>1</v>
      </c>
      <c r="F5" t="str">
        <f t="shared" si="0"/>
        <v>Can be added</v>
      </c>
      <c r="G5">
        <f t="shared" si="1"/>
        <v>1</v>
      </c>
      <c r="I5">
        <v>1</v>
      </c>
    </row>
    <row r="6" spans="1:9" ht="44.4" thickTop="1" thickBot="1" x14ac:dyDescent="0.35">
      <c r="A6" s="53" t="s">
        <v>207</v>
      </c>
      <c r="B6" s="26" t="s">
        <v>378</v>
      </c>
      <c r="C6" s="100"/>
      <c r="D6" s="26">
        <v>1</v>
      </c>
      <c r="F6" t="str">
        <f t="shared" si="0"/>
        <v>Can be added</v>
      </c>
      <c r="G6">
        <f t="shared" si="1"/>
        <v>1</v>
      </c>
      <c r="I6">
        <v>1</v>
      </c>
    </row>
    <row r="7" spans="1:9" ht="44.4" thickTop="1" thickBot="1" x14ac:dyDescent="0.35">
      <c r="A7" s="53" t="s">
        <v>208</v>
      </c>
      <c r="B7" s="26" t="s">
        <v>378</v>
      </c>
      <c r="C7" s="100"/>
      <c r="D7" s="26">
        <v>1</v>
      </c>
      <c r="F7" t="str">
        <f t="shared" si="0"/>
        <v>Can be added</v>
      </c>
      <c r="G7">
        <f t="shared" si="1"/>
        <v>1</v>
      </c>
      <c r="I7">
        <v>1</v>
      </c>
    </row>
    <row r="8" spans="1:9" ht="15.6" thickTop="1" thickBot="1" x14ac:dyDescent="0.35">
      <c r="A8" s="95" t="s">
        <v>147</v>
      </c>
      <c r="B8" s="95"/>
      <c r="C8" s="95"/>
      <c r="D8" s="34">
        <f>SUM(D2:D7)</f>
        <v>5</v>
      </c>
      <c r="E8" s="47">
        <f>F8/D8</f>
        <v>0</v>
      </c>
      <c r="F8">
        <f>SUM(E2:E7)</f>
        <v>0</v>
      </c>
      <c r="G8" t="s">
        <v>377</v>
      </c>
      <c r="I8" s="44">
        <f>SUM(I2:I7)</f>
        <v>6</v>
      </c>
    </row>
    <row r="9" spans="1:9" ht="188.4" thickTop="1" thickBot="1" x14ac:dyDescent="0.35">
      <c r="A9" s="131" t="s">
        <v>148</v>
      </c>
      <c r="B9" s="131"/>
      <c r="C9" s="131"/>
      <c r="D9" s="141">
        <f>D8/6</f>
        <v>0.83333333333333337</v>
      </c>
      <c r="E9" s="55" t="s">
        <v>374</v>
      </c>
    </row>
    <row r="10" spans="1:9" ht="15" thickTop="1" x14ac:dyDescent="0.3"/>
  </sheetData>
  <mergeCells count="3">
    <mergeCell ref="A8:C8"/>
    <mergeCell ref="A9:C9"/>
    <mergeCell ref="C2:C7"/>
  </mergeCells>
  <conditionalFormatting sqref="D2:D7">
    <cfRule type="cellIs" dxfId="16" priority="7" operator="equal">
      <formula>1</formula>
    </cfRule>
    <cfRule type="cellIs" dxfId="15" priority="8" operator="equal">
      <formula>0</formula>
    </cfRule>
  </conditionalFormatting>
  <conditionalFormatting sqref="E8">
    <cfRule type="cellIs" dxfId="14" priority="4" operator="equal">
      <formula>1</formula>
    </cfRule>
    <cfRule type="cellIs" dxfId="13" priority="5" operator="greaterThan">
      <formula>1</formula>
    </cfRule>
    <cfRule type="cellIs" dxfId="12" priority="6" operator="lessThan">
      <formula>1</formula>
    </cfRule>
  </conditionalFormatting>
  <conditionalFormatting sqref="F2:F7">
    <cfRule type="containsText" dxfId="11" priority="1" operator="containsText" text="Is added">
      <formula>NOT(ISERROR(SEARCH("Is added",F2)))</formula>
    </cfRule>
    <cfRule type="containsText" dxfId="10" priority="2" operator="containsText" text="Can be added">
      <formula>NOT(ISERROR(SEARCH("Can be added",F2)))</formula>
    </cfRule>
    <cfRule type="containsText" dxfId="9" priority="3" operator="containsText" text="DO NOT ADD">
      <formula>NOT(ISERROR(SEARCH("DO NOT ADD",F2)))</formula>
    </cfRule>
  </conditionalFormatting>
  <pageMargins left="0.7" right="0.7" top="0.75" bottom="0.75" header="0.3" footer="0.3"/>
  <pageSetup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8"/>
  <sheetViews>
    <sheetView topLeftCell="B7" zoomScale="120" zoomScaleNormal="120" workbookViewId="0">
      <selection activeCell="I29" sqref="I29"/>
    </sheetView>
  </sheetViews>
  <sheetFormatPr defaultRowHeight="14.4" x14ac:dyDescent="0.3"/>
  <cols>
    <col min="1" max="1" width="21.6640625" bestFit="1" customWidth="1"/>
    <col min="2" max="2" width="51.44140625" bestFit="1" customWidth="1"/>
    <col min="3" max="3" width="18.44140625" bestFit="1" customWidth="1"/>
    <col min="4" max="4" width="19.109375" bestFit="1" customWidth="1"/>
    <col min="5" max="5" width="11.44140625" bestFit="1" customWidth="1"/>
    <col min="6" max="6" width="12" bestFit="1" customWidth="1"/>
    <col min="7" max="7" width="21" bestFit="1" customWidth="1"/>
    <col min="9" max="9" width="25.88671875" bestFit="1" customWidth="1"/>
  </cols>
  <sheetData>
    <row r="1" spans="1:9" ht="15.6" thickTop="1" thickBot="1" x14ac:dyDescent="0.35">
      <c r="A1" s="4" t="s">
        <v>0</v>
      </c>
      <c r="B1" s="4" t="s">
        <v>2</v>
      </c>
      <c r="C1" s="4" t="s">
        <v>3</v>
      </c>
      <c r="D1" s="4" t="s">
        <v>98</v>
      </c>
      <c r="E1" s="4" t="s">
        <v>384</v>
      </c>
      <c r="F1" s="27" t="s">
        <v>376</v>
      </c>
      <c r="G1" s="43" t="s">
        <v>375</v>
      </c>
      <c r="I1" s="163" t="s">
        <v>451</v>
      </c>
    </row>
    <row r="2" spans="1:9" ht="15.6" thickTop="1" thickBot="1" x14ac:dyDescent="0.35">
      <c r="A2" s="2" t="s">
        <v>201</v>
      </c>
      <c r="B2" s="2"/>
      <c r="C2" s="2"/>
      <c r="D2" s="2"/>
      <c r="F2" t="str">
        <f>IF(G2 = 0, "DO NOT ADD",IF( G2 = 1, "Can be added", IF(G2 = 2, "Is added")))</f>
        <v>DO NOT ADD</v>
      </c>
      <c r="G2">
        <f>SUM(D2:E2)</f>
        <v>0</v>
      </c>
    </row>
    <row r="3" spans="1:9" ht="15.6" thickTop="1" thickBot="1" x14ac:dyDescent="0.35">
      <c r="A3" s="89" t="s">
        <v>146</v>
      </c>
      <c r="B3" s="90"/>
      <c r="C3" s="91"/>
      <c r="D3" s="4">
        <f>SUM(D2)</f>
        <v>0</v>
      </c>
      <c r="E3" s="44"/>
      <c r="F3" s="44"/>
      <c r="G3" s="44"/>
      <c r="I3" s="44"/>
    </row>
    <row r="4" spans="1:9" ht="15.6" thickTop="1" thickBot="1" x14ac:dyDescent="0.35">
      <c r="A4" s="24" t="s">
        <v>202</v>
      </c>
      <c r="B4" s="24"/>
      <c r="C4" s="24"/>
      <c r="D4" s="24"/>
      <c r="F4" t="str">
        <f>IF(G4 = 0, "DO NOT ADD",IF( G4 = 1, "Can be added", IF(G4 = 2, "Is added")))</f>
        <v>DO NOT ADD</v>
      </c>
      <c r="G4">
        <f>SUM(D4:E4)</f>
        <v>0</v>
      </c>
    </row>
    <row r="5" spans="1:9" ht="15.6" thickTop="1" thickBot="1" x14ac:dyDescent="0.35">
      <c r="A5" s="89" t="s">
        <v>146</v>
      </c>
      <c r="B5" s="90"/>
      <c r="C5" s="91"/>
      <c r="D5" s="4">
        <f>SUM(D4)</f>
        <v>0</v>
      </c>
      <c r="E5" s="44"/>
      <c r="F5" s="44"/>
      <c r="G5" s="44"/>
      <c r="I5" s="44"/>
    </row>
    <row r="6" spans="1:9" ht="15.6" thickTop="1" thickBot="1" x14ac:dyDescent="0.35">
      <c r="A6" s="147" t="s">
        <v>141</v>
      </c>
      <c r="B6" s="2" t="s">
        <v>159</v>
      </c>
      <c r="C6" s="2"/>
      <c r="D6" s="1"/>
      <c r="F6" t="str">
        <f>IF(G6 = 0, "DO NOT ADD",IF( G6 = 1, "Can be added", IF(G6 = 2, "Is added")))</f>
        <v>DO NOT ADD</v>
      </c>
      <c r="G6">
        <f>SUM(D6:E6)</f>
        <v>0</v>
      </c>
      <c r="I6">
        <v>1</v>
      </c>
    </row>
    <row r="7" spans="1:9" ht="15.6" thickTop="1" thickBot="1" x14ac:dyDescent="0.35">
      <c r="A7" s="145"/>
      <c r="B7" s="2" t="s">
        <v>160</v>
      </c>
      <c r="C7" s="2"/>
      <c r="D7" s="1"/>
      <c r="F7" t="str">
        <f t="shared" ref="F7:F27" si="0">IF(G7 = 0, "DO NOT ADD",IF( G7 = 1, "Can be added", IF(G7 = 2, "Is added")))</f>
        <v>DO NOT ADD</v>
      </c>
      <c r="G7">
        <f t="shared" ref="G7:G27" si="1">SUM(D7:E7)</f>
        <v>0</v>
      </c>
      <c r="I7">
        <v>1</v>
      </c>
    </row>
    <row r="8" spans="1:9" ht="15.6" thickTop="1" thickBot="1" x14ac:dyDescent="0.35">
      <c r="A8" s="145"/>
      <c r="B8" s="2" t="s">
        <v>348</v>
      </c>
      <c r="C8" s="2"/>
      <c r="D8" s="1">
        <v>0</v>
      </c>
      <c r="F8" t="str">
        <f t="shared" si="0"/>
        <v>DO NOT ADD</v>
      </c>
      <c r="G8">
        <f t="shared" si="1"/>
        <v>0</v>
      </c>
      <c r="I8">
        <v>1</v>
      </c>
    </row>
    <row r="9" spans="1:9" ht="15.6" thickTop="1" thickBot="1" x14ac:dyDescent="0.35">
      <c r="A9" s="145"/>
      <c r="B9" s="2" t="s">
        <v>349</v>
      </c>
      <c r="C9" s="2"/>
      <c r="D9" s="1">
        <v>1</v>
      </c>
      <c r="F9" t="str">
        <f t="shared" si="0"/>
        <v>Can be added</v>
      </c>
      <c r="G9">
        <f t="shared" si="1"/>
        <v>1</v>
      </c>
      <c r="I9">
        <v>1</v>
      </c>
    </row>
    <row r="10" spans="1:9" ht="15.6" thickTop="1" thickBot="1" x14ac:dyDescent="0.35">
      <c r="A10" s="145"/>
      <c r="B10" s="2" t="s">
        <v>356</v>
      </c>
      <c r="C10" s="2"/>
      <c r="D10" s="1">
        <v>0</v>
      </c>
      <c r="F10" t="str">
        <f t="shared" si="0"/>
        <v>DO NOT ADD</v>
      </c>
      <c r="G10">
        <f t="shared" si="1"/>
        <v>0</v>
      </c>
      <c r="I10">
        <v>1</v>
      </c>
    </row>
    <row r="11" spans="1:9" ht="15.6" thickTop="1" thickBot="1" x14ac:dyDescent="0.35">
      <c r="A11" s="145"/>
      <c r="B11" s="2" t="s">
        <v>357</v>
      </c>
      <c r="C11" s="2"/>
      <c r="D11" s="1">
        <v>1</v>
      </c>
      <c r="F11" t="str">
        <f t="shared" si="0"/>
        <v>Can be added</v>
      </c>
      <c r="G11">
        <f t="shared" si="1"/>
        <v>1</v>
      </c>
      <c r="I11">
        <v>1</v>
      </c>
    </row>
    <row r="12" spans="1:9" ht="15.6" thickTop="1" thickBot="1" x14ac:dyDescent="0.35">
      <c r="A12" s="145"/>
      <c r="B12" s="2" t="s">
        <v>358</v>
      </c>
      <c r="C12" s="2"/>
      <c r="D12" s="1">
        <v>0</v>
      </c>
      <c r="F12" t="str">
        <f t="shared" si="0"/>
        <v>DO NOT ADD</v>
      </c>
      <c r="G12">
        <f t="shared" si="1"/>
        <v>0</v>
      </c>
      <c r="I12">
        <v>1</v>
      </c>
    </row>
    <row r="13" spans="1:9" ht="15.6" thickTop="1" thickBot="1" x14ac:dyDescent="0.35">
      <c r="A13" s="145"/>
      <c r="B13" s="2" t="s">
        <v>359</v>
      </c>
      <c r="C13" s="2"/>
      <c r="D13" s="1">
        <v>0</v>
      </c>
      <c r="F13" t="str">
        <f t="shared" si="0"/>
        <v>DO NOT ADD</v>
      </c>
      <c r="G13">
        <f t="shared" si="1"/>
        <v>0</v>
      </c>
      <c r="I13">
        <v>1</v>
      </c>
    </row>
    <row r="14" spans="1:9" ht="15.6" thickTop="1" thickBot="1" x14ac:dyDescent="0.35">
      <c r="A14" s="145"/>
      <c r="B14" s="2" t="s">
        <v>360</v>
      </c>
      <c r="C14" s="2"/>
      <c r="D14" s="1">
        <v>0</v>
      </c>
      <c r="F14" t="str">
        <f t="shared" si="0"/>
        <v>DO NOT ADD</v>
      </c>
      <c r="G14">
        <f t="shared" si="1"/>
        <v>0</v>
      </c>
      <c r="I14">
        <v>1</v>
      </c>
    </row>
    <row r="15" spans="1:9" ht="15.6" thickTop="1" thickBot="1" x14ac:dyDescent="0.35">
      <c r="A15" s="145"/>
      <c r="B15" s="2" t="s">
        <v>361</v>
      </c>
      <c r="C15" s="2"/>
      <c r="D15" s="1">
        <v>0</v>
      </c>
      <c r="F15" t="str">
        <f t="shared" si="0"/>
        <v>DO NOT ADD</v>
      </c>
      <c r="G15">
        <f t="shared" si="1"/>
        <v>0</v>
      </c>
      <c r="I15">
        <v>1</v>
      </c>
    </row>
    <row r="16" spans="1:9" ht="19.8" customHeight="1" thickTop="1" thickBot="1" x14ac:dyDescent="0.35">
      <c r="A16" s="145"/>
      <c r="B16" s="2" t="s">
        <v>362</v>
      </c>
      <c r="C16" s="2"/>
      <c r="D16" s="1">
        <v>0</v>
      </c>
      <c r="F16" t="str">
        <f t="shared" si="0"/>
        <v>DO NOT ADD</v>
      </c>
      <c r="G16">
        <f t="shared" si="1"/>
        <v>0</v>
      </c>
      <c r="I16">
        <v>1</v>
      </c>
    </row>
    <row r="17" spans="1:9" ht="15.6" thickTop="1" thickBot="1" x14ac:dyDescent="0.35">
      <c r="A17" s="145"/>
      <c r="B17" s="2" t="s">
        <v>363</v>
      </c>
      <c r="C17" s="2"/>
      <c r="D17" s="1"/>
      <c r="F17" t="str">
        <f t="shared" si="0"/>
        <v>DO NOT ADD</v>
      </c>
      <c r="G17">
        <f t="shared" si="1"/>
        <v>0</v>
      </c>
      <c r="I17">
        <v>1</v>
      </c>
    </row>
    <row r="18" spans="1:9" ht="15.6" thickTop="1" thickBot="1" x14ac:dyDescent="0.35">
      <c r="A18" s="145"/>
      <c r="B18" s="2" t="s">
        <v>364</v>
      </c>
      <c r="C18" s="2"/>
      <c r="D18" s="1">
        <v>0</v>
      </c>
      <c r="F18" t="str">
        <f t="shared" si="0"/>
        <v>DO NOT ADD</v>
      </c>
      <c r="G18">
        <f t="shared" si="1"/>
        <v>0</v>
      </c>
      <c r="I18">
        <v>1</v>
      </c>
    </row>
    <row r="19" spans="1:9" ht="15.6" thickTop="1" thickBot="1" x14ac:dyDescent="0.35">
      <c r="A19" s="145"/>
      <c r="B19" s="2" t="s">
        <v>365</v>
      </c>
      <c r="C19" s="2"/>
      <c r="D19" s="1"/>
      <c r="F19" t="str">
        <f t="shared" si="0"/>
        <v>DO NOT ADD</v>
      </c>
      <c r="G19">
        <f t="shared" si="1"/>
        <v>0</v>
      </c>
      <c r="I19">
        <v>1</v>
      </c>
    </row>
    <row r="20" spans="1:9" ht="15.6" thickTop="1" thickBot="1" x14ac:dyDescent="0.35">
      <c r="A20" s="145"/>
      <c r="B20" s="2" t="s">
        <v>366</v>
      </c>
      <c r="C20" s="2"/>
      <c r="D20" s="1"/>
      <c r="F20" t="str">
        <f t="shared" si="0"/>
        <v>DO NOT ADD</v>
      </c>
      <c r="G20">
        <f t="shared" si="1"/>
        <v>0</v>
      </c>
      <c r="I20">
        <v>1</v>
      </c>
    </row>
    <row r="21" spans="1:9" ht="15.6" thickTop="1" thickBot="1" x14ac:dyDescent="0.35">
      <c r="A21" s="145"/>
      <c r="B21" s="2" t="s">
        <v>367</v>
      </c>
      <c r="C21" s="2"/>
      <c r="D21" s="1"/>
      <c r="F21" t="str">
        <f t="shared" si="0"/>
        <v>DO NOT ADD</v>
      </c>
      <c r="G21">
        <f t="shared" si="1"/>
        <v>0</v>
      </c>
      <c r="I21">
        <v>1</v>
      </c>
    </row>
    <row r="22" spans="1:9" ht="15.6" thickTop="1" thickBot="1" x14ac:dyDescent="0.35">
      <c r="A22" s="145"/>
      <c r="B22" s="2" t="s">
        <v>368</v>
      </c>
      <c r="C22" s="2"/>
      <c r="D22" s="1"/>
      <c r="F22" t="str">
        <f t="shared" si="0"/>
        <v>DO NOT ADD</v>
      </c>
      <c r="G22">
        <f t="shared" si="1"/>
        <v>0</v>
      </c>
      <c r="I22">
        <v>1</v>
      </c>
    </row>
    <row r="23" spans="1:9" ht="15.6" thickTop="1" thickBot="1" x14ac:dyDescent="0.35">
      <c r="A23" s="145"/>
      <c r="B23" s="2" t="s">
        <v>396</v>
      </c>
      <c r="C23" s="2"/>
      <c r="D23" s="1">
        <v>1</v>
      </c>
      <c r="F23" t="str">
        <f t="shared" si="0"/>
        <v>Can be added</v>
      </c>
      <c r="G23">
        <f t="shared" si="1"/>
        <v>1</v>
      </c>
      <c r="I23">
        <v>1</v>
      </c>
    </row>
    <row r="24" spans="1:9" ht="15.6" thickTop="1" thickBot="1" x14ac:dyDescent="0.35">
      <c r="A24" s="145"/>
      <c r="B24" s="2" t="s">
        <v>397</v>
      </c>
      <c r="C24" s="2"/>
      <c r="D24" s="1">
        <v>1</v>
      </c>
      <c r="F24" t="str">
        <f t="shared" si="0"/>
        <v>Can be added</v>
      </c>
      <c r="G24">
        <f t="shared" si="1"/>
        <v>1</v>
      </c>
      <c r="I24">
        <v>1</v>
      </c>
    </row>
    <row r="25" spans="1:9" ht="15.6" thickTop="1" thickBot="1" x14ac:dyDescent="0.35">
      <c r="A25" s="145"/>
      <c r="B25" s="2" t="s">
        <v>398</v>
      </c>
      <c r="C25" s="2"/>
      <c r="D25" s="1">
        <v>1</v>
      </c>
      <c r="F25" t="str">
        <f t="shared" si="0"/>
        <v>Can be added</v>
      </c>
      <c r="G25">
        <f t="shared" si="1"/>
        <v>1</v>
      </c>
      <c r="I25">
        <v>1</v>
      </c>
    </row>
    <row r="26" spans="1:9" ht="15.6" thickTop="1" thickBot="1" x14ac:dyDescent="0.35">
      <c r="A26" s="145"/>
      <c r="B26" s="2" t="s">
        <v>399</v>
      </c>
      <c r="C26" s="2"/>
      <c r="D26" s="1">
        <v>1</v>
      </c>
      <c r="F26" t="str">
        <f t="shared" si="0"/>
        <v>Can be added</v>
      </c>
      <c r="G26">
        <f t="shared" si="1"/>
        <v>1</v>
      </c>
      <c r="I26">
        <v>1</v>
      </c>
    </row>
    <row r="27" spans="1:9" ht="15.6" thickTop="1" thickBot="1" x14ac:dyDescent="0.35">
      <c r="A27" s="146"/>
      <c r="B27" s="2" t="s">
        <v>400</v>
      </c>
      <c r="C27" s="2"/>
      <c r="D27" s="1">
        <v>0</v>
      </c>
      <c r="F27" t="str">
        <f t="shared" si="0"/>
        <v>DO NOT ADD</v>
      </c>
      <c r="G27">
        <f t="shared" si="1"/>
        <v>0</v>
      </c>
      <c r="I27">
        <v>1</v>
      </c>
    </row>
    <row r="28" spans="1:9" ht="15.6" thickTop="1" thickBot="1" x14ac:dyDescent="0.35">
      <c r="A28" s="148"/>
      <c r="B28" s="4"/>
      <c r="C28" s="4"/>
      <c r="D28" s="4">
        <f>SUM(D6:D27)</f>
        <v>6</v>
      </c>
      <c r="E28" s="44"/>
      <c r="F28" s="44"/>
      <c r="G28" s="44"/>
      <c r="I28" s="44">
        <f>SUM(I6:I27)</f>
        <v>22</v>
      </c>
    </row>
    <row r="29" spans="1:9" ht="15.6" thickTop="1" thickBot="1" x14ac:dyDescent="0.35">
      <c r="A29" s="152" t="s">
        <v>428</v>
      </c>
      <c r="B29" s="24" t="s">
        <v>401</v>
      </c>
      <c r="C29" s="24"/>
      <c r="D29" s="1">
        <v>1</v>
      </c>
      <c r="F29" t="str">
        <f>IF(G29 = 0, "DO NOT ADD",IF( G29 = 1, "Can be added", IF(G29 = 2, "Is added")))</f>
        <v>Can be added</v>
      </c>
      <c r="G29">
        <f>SUM(D29:E29)</f>
        <v>1</v>
      </c>
      <c r="I29">
        <v>1</v>
      </c>
    </row>
    <row r="30" spans="1:9" ht="15.6" thickTop="1" thickBot="1" x14ac:dyDescent="0.35">
      <c r="A30" s="153"/>
      <c r="B30" s="24" t="s">
        <v>402</v>
      </c>
      <c r="C30" s="24"/>
      <c r="D30" s="1">
        <v>0</v>
      </c>
      <c r="F30" t="str">
        <f t="shared" ref="F30:F35" si="2">IF(G30 = 0, "DO NOT ADD",IF( G30 = 1, "Can be added", IF(G30 = 2, "Is added")))</f>
        <v>DO NOT ADD</v>
      </c>
      <c r="G30">
        <f t="shared" ref="G30:G35" si="3">SUM(D30:E30)</f>
        <v>0</v>
      </c>
      <c r="I30">
        <v>1</v>
      </c>
    </row>
    <row r="31" spans="1:9" ht="15.6" thickTop="1" thickBot="1" x14ac:dyDescent="0.35">
      <c r="A31" s="153"/>
      <c r="B31" s="24" t="s">
        <v>403</v>
      </c>
      <c r="C31" s="24"/>
      <c r="D31" s="1">
        <v>1</v>
      </c>
      <c r="F31" t="str">
        <f t="shared" si="2"/>
        <v>Can be added</v>
      </c>
      <c r="G31">
        <f t="shared" si="3"/>
        <v>1</v>
      </c>
      <c r="I31">
        <v>1</v>
      </c>
    </row>
    <row r="32" spans="1:9" ht="15.6" thickTop="1" thickBot="1" x14ac:dyDescent="0.35">
      <c r="A32" s="153"/>
      <c r="B32" s="24" t="s">
        <v>404</v>
      </c>
      <c r="C32" s="24"/>
      <c r="D32" s="1">
        <v>0</v>
      </c>
      <c r="F32" t="str">
        <f t="shared" si="2"/>
        <v>DO NOT ADD</v>
      </c>
      <c r="G32">
        <f t="shared" si="3"/>
        <v>0</v>
      </c>
      <c r="I32">
        <v>1</v>
      </c>
    </row>
    <row r="33" spans="1:9" ht="15.6" thickTop="1" thickBot="1" x14ac:dyDescent="0.35">
      <c r="A33" s="153"/>
      <c r="B33" s="24" t="s">
        <v>405</v>
      </c>
      <c r="C33" s="24"/>
      <c r="D33" s="1">
        <v>1</v>
      </c>
      <c r="F33" t="str">
        <f t="shared" si="2"/>
        <v>Can be added</v>
      </c>
      <c r="G33">
        <f t="shared" si="3"/>
        <v>1</v>
      </c>
      <c r="I33">
        <v>1</v>
      </c>
    </row>
    <row r="34" spans="1:9" ht="15.6" thickTop="1" thickBot="1" x14ac:dyDescent="0.35">
      <c r="A34" s="153"/>
      <c r="B34" s="24" t="s">
        <v>406</v>
      </c>
      <c r="C34" s="24"/>
      <c r="D34" s="1">
        <v>0</v>
      </c>
      <c r="F34" t="str">
        <f t="shared" si="2"/>
        <v>DO NOT ADD</v>
      </c>
      <c r="G34">
        <f t="shared" si="3"/>
        <v>0</v>
      </c>
      <c r="I34">
        <v>1</v>
      </c>
    </row>
    <row r="35" spans="1:9" ht="15.6" thickTop="1" thickBot="1" x14ac:dyDescent="0.35">
      <c r="A35" s="154"/>
      <c r="B35" s="24" t="s">
        <v>407</v>
      </c>
      <c r="C35" s="24"/>
      <c r="D35" s="1">
        <v>0</v>
      </c>
      <c r="F35" t="str">
        <f t="shared" si="2"/>
        <v>DO NOT ADD</v>
      </c>
      <c r="G35">
        <f t="shared" si="3"/>
        <v>0</v>
      </c>
      <c r="I35">
        <v>1</v>
      </c>
    </row>
    <row r="36" spans="1:9" ht="15.6" thickTop="1" thickBot="1" x14ac:dyDescent="0.35">
      <c r="A36" s="149"/>
      <c r="B36" s="4"/>
      <c r="C36" s="4"/>
      <c r="D36" s="4">
        <f>SUM(D29:D35)</f>
        <v>3</v>
      </c>
      <c r="E36" s="44"/>
      <c r="F36" s="44"/>
      <c r="G36" s="44"/>
      <c r="I36" s="44">
        <f>SUM(I29:I35)</f>
        <v>7</v>
      </c>
    </row>
    <row r="37" spans="1:9" ht="15.6" thickTop="1" thickBot="1" x14ac:dyDescent="0.35">
      <c r="A37" s="134" t="s">
        <v>408</v>
      </c>
      <c r="B37" s="2" t="s">
        <v>409</v>
      </c>
      <c r="C37" s="2"/>
      <c r="D37" s="1">
        <v>1</v>
      </c>
      <c r="F37" t="str">
        <f>IF(G37 = 0, "DO NOT ADD",IF( G37 = 1, "Can be added", IF(G37 = 2, "Is added")))</f>
        <v>Can be added</v>
      </c>
      <c r="G37">
        <f>SUM(D37:E37)</f>
        <v>1</v>
      </c>
      <c r="I37">
        <v>1</v>
      </c>
    </row>
    <row r="38" spans="1:9" ht="15.6" thickTop="1" thickBot="1" x14ac:dyDescent="0.35">
      <c r="A38" s="134"/>
      <c r="B38" s="2" t="s">
        <v>410</v>
      </c>
      <c r="C38" s="2"/>
      <c r="D38" s="1">
        <v>0</v>
      </c>
      <c r="F38" t="str">
        <f t="shared" ref="F38:F41" si="4">IF(G38 = 0, "DO NOT ADD",IF( G38 = 1, "Can be added", IF(G38 = 2, "Is added")))</f>
        <v>DO NOT ADD</v>
      </c>
      <c r="G38">
        <f t="shared" ref="G38:G41" si="5">SUM(D38:E38)</f>
        <v>0</v>
      </c>
      <c r="I38">
        <v>1</v>
      </c>
    </row>
    <row r="39" spans="1:9" ht="15.6" thickTop="1" thickBot="1" x14ac:dyDescent="0.35">
      <c r="A39" s="134"/>
      <c r="B39" s="2" t="s">
        <v>411</v>
      </c>
      <c r="C39" s="2"/>
      <c r="D39" s="1">
        <v>0</v>
      </c>
      <c r="F39" t="str">
        <f t="shared" si="4"/>
        <v>DO NOT ADD</v>
      </c>
      <c r="G39">
        <f t="shared" si="5"/>
        <v>0</v>
      </c>
      <c r="I39">
        <v>1</v>
      </c>
    </row>
    <row r="40" spans="1:9" ht="15.6" thickTop="1" thickBot="1" x14ac:dyDescent="0.35">
      <c r="A40" s="134"/>
      <c r="B40" s="2" t="s">
        <v>426</v>
      </c>
      <c r="C40" s="2"/>
      <c r="D40" s="1">
        <v>1</v>
      </c>
      <c r="F40" t="str">
        <f t="shared" si="4"/>
        <v>Can be added</v>
      </c>
      <c r="G40">
        <f t="shared" si="5"/>
        <v>1</v>
      </c>
      <c r="I40">
        <v>1</v>
      </c>
    </row>
    <row r="41" spans="1:9" ht="15.6" thickTop="1" thickBot="1" x14ac:dyDescent="0.35">
      <c r="A41" s="134"/>
      <c r="B41" s="2" t="s">
        <v>412</v>
      </c>
      <c r="C41" s="2"/>
      <c r="D41" s="1">
        <v>1</v>
      </c>
      <c r="F41" t="str">
        <f t="shared" si="4"/>
        <v>Can be added</v>
      </c>
      <c r="G41">
        <f t="shared" si="5"/>
        <v>1</v>
      </c>
      <c r="I41">
        <v>1</v>
      </c>
    </row>
    <row r="42" spans="1:9" ht="15.6" thickTop="1" thickBot="1" x14ac:dyDescent="0.35">
      <c r="A42" s="150"/>
      <c r="B42" s="4"/>
      <c r="C42" s="4"/>
      <c r="D42" s="4">
        <f>SUM(D37:D41)</f>
        <v>3</v>
      </c>
      <c r="E42" s="44"/>
      <c r="F42" s="44"/>
      <c r="G42" s="44"/>
      <c r="I42" s="44">
        <f>SUM(I37:I41)</f>
        <v>5</v>
      </c>
    </row>
    <row r="43" spans="1:9" ht="15.6" thickTop="1" thickBot="1" x14ac:dyDescent="0.35">
      <c r="A43" s="144" t="s">
        <v>413</v>
      </c>
      <c r="B43" s="24" t="s">
        <v>414</v>
      </c>
      <c r="C43" s="24"/>
      <c r="D43" s="1">
        <v>1</v>
      </c>
      <c r="F43" t="str">
        <f>IF(G43 = 0, "DO NOT ADD",IF( G43 = 1, "Can be added", IF(G43 = 2, "Is added")))</f>
        <v>Can be added</v>
      </c>
      <c r="G43">
        <f>SUM(D43:E43)</f>
        <v>1</v>
      </c>
      <c r="I43">
        <v>1</v>
      </c>
    </row>
    <row r="44" spans="1:9" ht="15.6" thickTop="1" thickBot="1" x14ac:dyDescent="0.35">
      <c r="A44" s="144"/>
      <c r="B44" s="24" t="s">
        <v>415</v>
      </c>
      <c r="C44" s="24"/>
      <c r="D44" s="1">
        <v>1</v>
      </c>
      <c r="F44" t="str">
        <f t="shared" ref="F44:F48" si="6">IF(G44 = 0, "DO NOT ADD",IF( G44 = 1, "Can be added", IF(G44 = 2, "Is added")))</f>
        <v>Can be added</v>
      </c>
      <c r="G44">
        <f t="shared" ref="G44:G48" si="7">SUM(D44:E44)</f>
        <v>1</v>
      </c>
      <c r="I44">
        <v>1</v>
      </c>
    </row>
    <row r="45" spans="1:9" ht="15.6" thickTop="1" thickBot="1" x14ac:dyDescent="0.35">
      <c r="A45" s="144"/>
      <c r="B45" s="24" t="s">
        <v>416</v>
      </c>
      <c r="C45" s="24"/>
      <c r="D45" s="1">
        <v>0</v>
      </c>
      <c r="F45" t="str">
        <f t="shared" si="6"/>
        <v>DO NOT ADD</v>
      </c>
      <c r="G45">
        <f t="shared" si="7"/>
        <v>0</v>
      </c>
      <c r="I45">
        <v>1</v>
      </c>
    </row>
    <row r="46" spans="1:9" ht="15.6" thickTop="1" thickBot="1" x14ac:dyDescent="0.35">
      <c r="A46" s="144"/>
      <c r="B46" s="24" t="s">
        <v>417</v>
      </c>
      <c r="C46" s="24"/>
      <c r="D46" s="1">
        <v>1</v>
      </c>
      <c r="F46" t="str">
        <f t="shared" si="6"/>
        <v>Can be added</v>
      </c>
      <c r="G46">
        <f t="shared" si="7"/>
        <v>1</v>
      </c>
      <c r="I46">
        <v>1</v>
      </c>
    </row>
    <row r="47" spans="1:9" ht="15.6" thickTop="1" thickBot="1" x14ac:dyDescent="0.35">
      <c r="A47" s="144"/>
      <c r="B47" s="24" t="s">
        <v>418</v>
      </c>
      <c r="C47" s="24"/>
      <c r="D47" s="1">
        <v>1</v>
      </c>
      <c r="F47" t="str">
        <f t="shared" si="6"/>
        <v>Can be added</v>
      </c>
      <c r="G47">
        <f t="shared" si="7"/>
        <v>1</v>
      </c>
      <c r="I47">
        <v>1</v>
      </c>
    </row>
    <row r="48" spans="1:9" ht="15.6" thickTop="1" thickBot="1" x14ac:dyDescent="0.35">
      <c r="A48" s="144"/>
      <c r="B48" s="24" t="s">
        <v>419</v>
      </c>
      <c r="C48" s="24"/>
      <c r="D48" s="1">
        <v>0</v>
      </c>
      <c r="F48" t="str">
        <f t="shared" si="6"/>
        <v>DO NOT ADD</v>
      </c>
      <c r="G48">
        <f t="shared" si="7"/>
        <v>0</v>
      </c>
      <c r="I48">
        <v>1</v>
      </c>
    </row>
    <row r="49" spans="1:9" ht="15.6" thickTop="1" thickBot="1" x14ac:dyDescent="0.35">
      <c r="A49" s="150"/>
      <c r="B49" s="4"/>
      <c r="C49" s="4"/>
      <c r="D49" s="4">
        <f>SUM(D43:D48)</f>
        <v>4</v>
      </c>
      <c r="E49" s="44"/>
      <c r="F49" s="44"/>
      <c r="G49" s="44"/>
      <c r="I49" s="44">
        <f>SUM(I43:I48)</f>
        <v>6</v>
      </c>
    </row>
    <row r="50" spans="1:9" ht="15.6" thickTop="1" thickBot="1" x14ac:dyDescent="0.35">
      <c r="A50" s="134" t="s">
        <v>420</v>
      </c>
      <c r="B50" s="2" t="s">
        <v>421</v>
      </c>
      <c r="C50" s="2"/>
      <c r="D50" s="1">
        <v>0</v>
      </c>
      <c r="F50" t="str">
        <f>IF(G50 = 0, "DO NOT ADD",IF( G50 = 1, "Can be added", IF(G50 = 2, "Is added")))</f>
        <v>DO NOT ADD</v>
      </c>
      <c r="G50">
        <f>SUM(D50:E50)</f>
        <v>0</v>
      </c>
      <c r="I50">
        <v>1</v>
      </c>
    </row>
    <row r="51" spans="1:9" ht="15.6" thickTop="1" thickBot="1" x14ac:dyDescent="0.35">
      <c r="A51" s="134"/>
      <c r="B51" s="2" t="s">
        <v>422</v>
      </c>
      <c r="C51" s="2"/>
      <c r="D51" s="1">
        <v>0</v>
      </c>
      <c r="F51" t="str">
        <f t="shared" ref="F51:F54" si="8">IF(G51 = 0, "DO NOT ADD",IF( G51 = 1, "Can be added", IF(G51 = 2, "Is added")))</f>
        <v>DO NOT ADD</v>
      </c>
      <c r="G51">
        <f t="shared" ref="G51:G54" si="9">SUM(D51:E51)</f>
        <v>0</v>
      </c>
      <c r="I51">
        <v>1</v>
      </c>
    </row>
    <row r="52" spans="1:9" ht="15.6" thickTop="1" thickBot="1" x14ac:dyDescent="0.35">
      <c r="A52" s="134"/>
      <c r="B52" s="2" t="s">
        <v>423</v>
      </c>
      <c r="C52" s="2"/>
      <c r="D52" s="1">
        <v>0</v>
      </c>
      <c r="F52" t="str">
        <f t="shared" si="8"/>
        <v>DO NOT ADD</v>
      </c>
      <c r="G52">
        <f t="shared" si="9"/>
        <v>0</v>
      </c>
      <c r="I52">
        <v>1</v>
      </c>
    </row>
    <row r="53" spans="1:9" ht="15.6" thickTop="1" thickBot="1" x14ac:dyDescent="0.35">
      <c r="A53" s="134"/>
      <c r="B53" s="2" t="s">
        <v>425</v>
      </c>
      <c r="C53" s="2"/>
      <c r="D53" s="1">
        <v>0</v>
      </c>
      <c r="F53" t="str">
        <f t="shared" si="8"/>
        <v>DO NOT ADD</v>
      </c>
      <c r="G53">
        <f t="shared" si="9"/>
        <v>0</v>
      </c>
      <c r="I53">
        <v>1</v>
      </c>
    </row>
    <row r="54" spans="1:9" ht="15.6" thickTop="1" thickBot="1" x14ac:dyDescent="0.35">
      <c r="A54" s="134"/>
      <c r="B54" s="2" t="s">
        <v>424</v>
      </c>
      <c r="C54" s="2"/>
      <c r="D54" s="1">
        <v>0</v>
      </c>
      <c r="F54" t="str">
        <f t="shared" si="8"/>
        <v>DO NOT ADD</v>
      </c>
      <c r="G54">
        <f t="shared" si="9"/>
        <v>0</v>
      </c>
      <c r="I54">
        <v>1</v>
      </c>
    </row>
    <row r="55" spans="1:9" ht="15.6" thickTop="1" thickBot="1" x14ac:dyDescent="0.35">
      <c r="A55" s="89" t="s">
        <v>146</v>
      </c>
      <c r="B55" s="90"/>
      <c r="C55" s="91"/>
      <c r="D55" s="4">
        <f>SUM(D50:D54)</f>
        <v>0</v>
      </c>
      <c r="E55" s="44"/>
      <c r="F55" s="44"/>
      <c r="G55" s="44"/>
      <c r="I55" s="44">
        <f>SUM(I50:I54)</f>
        <v>5</v>
      </c>
    </row>
    <row r="56" spans="1:9" ht="15.6" thickTop="1" thickBot="1" x14ac:dyDescent="0.35">
      <c r="A56" s="133" t="s">
        <v>147</v>
      </c>
      <c r="B56" s="90"/>
      <c r="C56" s="91"/>
      <c r="D56" s="12">
        <f>SUM(D3,D5,D28,D36,D42,D49)</f>
        <v>16</v>
      </c>
      <c r="E56" s="47">
        <f>F56/D56</f>
        <v>0</v>
      </c>
      <c r="F56">
        <f>SUM(E2,E4,E6:E27,E29:E35,E37:E41,E43:E48,E50:E54)</f>
        <v>0</v>
      </c>
      <c r="G56" t="s">
        <v>377</v>
      </c>
    </row>
    <row r="57" spans="1:9" ht="102" customHeight="1" thickTop="1" thickBot="1" x14ac:dyDescent="0.35">
      <c r="A57" s="155" t="s">
        <v>148</v>
      </c>
      <c r="B57" s="156"/>
      <c r="C57" s="157"/>
      <c r="D57" s="46">
        <f>D56/'Site Map QAHealth Rating'!G19</f>
        <v>0.35555555555555557</v>
      </c>
      <c r="E57" s="136" t="s">
        <v>374</v>
      </c>
      <c r="F57" s="135"/>
      <c r="G57" s="135"/>
    </row>
    <row r="58" spans="1:9" ht="15" thickTop="1" x14ac:dyDescent="0.3"/>
  </sheetData>
  <mergeCells count="11">
    <mergeCell ref="E57:G57"/>
    <mergeCell ref="A57:C57"/>
    <mergeCell ref="A55:C55"/>
    <mergeCell ref="A3:C3"/>
    <mergeCell ref="A5:C5"/>
    <mergeCell ref="A56:C56"/>
    <mergeCell ref="A37:A41"/>
    <mergeCell ref="A43:A48"/>
    <mergeCell ref="A50:A54"/>
    <mergeCell ref="A29:A35"/>
    <mergeCell ref="A6:A27"/>
  </mergeCells>
  <conditionalFormatting sqref="D6:D27 D50:D54 D43:D48 D37:D41 D29:D35">
    <cfRule type="cellIs" dxfId="8" priority="7" operator="equal">
      <formula>1</formula>
    </cfRule>
    <cfRule type="cellIs" dxfId="7" priority="8" operator="equal">
      <formula>0</formula>
    </cfRule>
  </conditionalFormatting>
  <conditionalFormatting sqref="E56">
    <cfRule type="cellIs" dxfId="6" priority="4" operator="equal">
      <formula>1</formula>
    </cfRule>
    <cfRule type="cellIs" dxfId="5" priority="5" operator="lessThan">
      <formula>1</formula>
    </cfRule>
    <cfRule type="cellIs" dxfId="4" priority="6" operator="greaterThan">
      <formula>1</formula>
    </cfRule>
  </conditionalFormatting>
  <conditionalFormatting sqref="F2 F4 F6:F27 F29:F35 F37:F41 F43:F48 F50:F54">
    <cfRule type="containsText" dxfId="3" priority="1" operator="containsText" text="Is added">
      <formula>NOT(ISERROR(SEARCH("Is added",F2)))</formula>
    </cfRule>
    <cfRule type="containsText" dxfId="2" priority="2" operator="containsText" text="Can be added">
      <formula>NOT(ISERROR(SEARCH("Can be added",F2)))</formula>
    </cfRule>
    <cfRule type="containsText" dxfId="1" priority="3" operator="containsText" text="DO NOT ADD">
      <formula>NOT(ISERROR(SEARCH("DO NOT ADD",F2)))</formula>
    </cfRule>
  </conditionalFormatting>
  <pageMargins left="0.7" right="0.7" top="0.75" bottom="0.75" header="0.3" footer="0.3"/>
  <pageSetup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C17" sqref="C17"/>
    </sheetView>
  </sheetViews>
  <sheetFormatPr defaultRowHeight="14.4" x14ac:dyDescent="0.3"/>
  <cols>
    <col min="1" max="1" width="12.21875" bestFit="1" customWidth="1"/>
    <col min="2" max="2" width="14.44140625" bestFit="1" customWidth="1"/>
    <col min="3" max="3" width="18.44140625" bestFit="1" customWidth="1"/>
    <col min="4" max="4" width="17.77734375" bestFit="1" customWidth="1"/>
    <col min="5" max="5" width="11.44140625" bestFit="1" customWidth="1"/>
    <col min="6" max="6" width="25.88671875" bestFit="1" customWidth="1"/>
  </cols>
  <sheetData>
    <row r="1" spans="1:4" ht="15.6" thickTop="1" thickBot="1" x14ac:dyDescent="0.35">
      <c r="A1" s="4" t="s">
        <v>0</v>
      </c>
      <c r="B1" s="4" t="s">
        <v>2</v>
      </c>
      <c r="C1" s="4" t="s">
        <v>3</v>
      </c>
      <c r="D1" s="4" t="s">
        <v>98</v>
      </c>
    </row>
    <row r="2" spans="1:4" ht="15.6" thickTop="1" thickBot="1" x14ac:dyDescent="0.35">
      <c r="A2" s="13" t="s">
        <v>195</v>
      </c>
      <c r="B2" t="s">
        <v>213</v>
      </c>
    </row>
    <row r="3" spans="1:4" ht="15.6" thickTop="1" thickBot="1" x14ac:dyDescent="0.35">
      <c r="A3" s="13" t="s">
        <v>196</v>
      </c>
      <c r="B3" t="s">
        <v>213</v>
      </c>
    </row>
    <row r="4" spans="1:4" ht="15.6" thickTop="1" thickBot="1" x14ac:dyDescent="0.35">
      <c r="A4" s="13" t="s">
        <v>197</v>
      </c>
      <c r="B4" t="s">
        <v>213</v>
      </c>
    </row>
    <row r="5" spans="1:4" ht="15.6" thickTop="1" thickBot="1" x14ac:dyDescent="0.35">
      <c r="A5" s="13" t="s">
        <v>198</v>
      </c>
    </row>
    <row r="6" spans="1:4" ht="15.6" thickTop="1" thickBot="1" x14ac:dyDescent="0.35">
      <c r="A6" s="13" t="s">
        <v>199</v>
      </c>
    </row>
    <row r="7" spans="1:4" ht="15.6" thickTop="1" thickBot="1" x14ac:dyDescent="0.35">
      <c r="A7" s="13" t="s">
        <v>200</v>
      </c>
    </row>
    <row r="8" spans="1:4" ht="15" thickTop="1"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sqref="A1:D1"/>
    </sheetView>
  </sheetViews>
  <sheetFormatPr defaultRowHeight="14.4" x14ac:dyDescent="0.3"/>
  <cols>
    <col min="1" max="1" width="11.109375" bestFit="1" customWidth="1"/>
    <col min="2" max="2" width="11.88671875" bestFit="1" customWidth="1"/>
    <col min="3" max="3" width="18.44140625" bestFit="1" customWidth="1"/>
    <col min="4" max="4" width="17.77734375" bestFit="1" customWidth="1"/>
    <col min="5" max="5" width="11.44140625" bestFit="1" customWidth="1"/>
    <col min="6" max="6" width="25.88671875" bestFit="1" customWidth="1"/>
  </cols>
  <sheetData>
    <row r="1" spans="1:4" ht="15.6" thickTop="1" thickBot="1" x14ac:dyDescent="0.35">
      <c r="A1" s="4" t="s">
        <v>0</v>
      </c>
      <c r="B1" s="4" t="s">
        <v>2</v>
      </c>
      <c r="C1" s="4" t="s">
        <v>3</v>
      </c>
      <c r="D1" s="4" t="s">
        <v>98</v>
      </c>
    </row>
    <row r="2" spans="1:4" ht="15" thickTop="1"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Site Map QAHealth Rating</vt:lpstr>
      <vt:lpstr>Home</vt:lpstr>
      <vt:lpstr>Explore</vt:lpstr>
      <vt:lpstr>DMDII Portal</vt:lpstr>
      <vt:lpstr>UserDrop-down</vt:lpstr>
      <vt:lpstr>Footer</vt:lpstr>
      <vt:lpstr>Assemble</vt:lpstr>
      <vt:lpstr>Learn</vt:lpstr>
      <vt:lpstr>Marketplace</vt:lpstr>
      <vt:lpstr>Dashboard</vt:lpstr>
      <vt:lpstr>Conglomoration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Marcin Welninski</dc:creator>
  <cp:lastModifiedBy>Marcin Welninski</cp:lastModifiedBy>
  <dcterms:created xsi:type="dcterms:W3CDTF">2016-09-30T20:29:57Z</dcterms:created>
  <dcterms:modified xsi:type="dcterms:W3CDTF">2016-10-17T08:40:55Z</dcterms:modified>
</cp:coreProperties>
</file>