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64011"/>
  <mc:AlternateContent xmlns:mc="http://schemas.openxmlformats.org/markup-compatibility/2006">
    <mc:Choice Requires="x15">
      <x15ac:absPath xmlns:x15ac="http://schemas.microsoft.com/office/spreadsheetml/2010/11/ac" url="C:\Users\marcin.welninski\OneDrive - UI LABS\Desktop\"/>
    </mc:Choice>
  </mc:AlternateContent>
  <bookViews>
    <workbookView xWindow="0" yWindow="0" windowWidth="13680" windowHeight="9048" tabRatio="834"/>
  </bookViews>
  <sheets>
    <sheet name="Site Map QAHealth Rating" sheetId="9" r:id="rId1"/>
    <sheet name="Home" sheetId="1" r:id="rId2"/>
    <sheet name="Explore" sheetId="2" r:id="rId3"/>
    <sheet name="DMDII Portal" sheetId="6" r:id="rId4"/>
    <sheet name="UserDrop-down" sheetId="7" r:id="rId5"/>
    <sheet name="Footer" sheetId="8" r:id="rId6"/>
    <sheet name="Assemble" sheetId="4" r:id="rId7"/>
    <sheet name="Learn" sheetId="3" r:id="rId8"/>
    <sheet name="Marketplace" sheetId="5" r:id="rId9"/>
    <sheet name="Dashboard" sheetId="11" r:id="rId10"/>
  </sheets>
  <externalReferences>
    <externalReference r:id="rId11"/>
  </externalReferences>
  <calcPr calcId="171027"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5" i="9" l="1"/>
  <c r="I17" i="11"/>
  <c r="E6" i="9" s="1"/>
  <c r="I13" i="11"/>
  <c r="E5" i="9" s="1"/>
  <c r="I10" i="11"/>
  <c r="E4" i="9" s="1"/>
  <c r="I7" i="11"/>
  <c r="E3" i="9" s="1"/>
  <c r="I4" i="11"/>
  <c r="G16" i="11"/>
  <c r="F16" i="11" s="1"/>
  <c r="G15" i="11"/>
  <c r="G12" i="11"/>
  <c r="G9" i="11"/>
  <c r="F9" i="11" s="1"/>
  <c r="G6" i="11"/>
  <c r="G3" i="11"/>
  <c r="F15" i="11"/>
  <c r="F12" i="11"/>
  <c r="F6" i="11"/>
  <c r="F3" i="11"/>
  <c r="I2" i="9"/>
  <c r="F94" i="2"/>
  <c r="D94" i="2"/>
  <c r="D91" i="2"/>
  <c r="I91" i="2"/>
  <c r="G90" i="2"/>
  <c r="F90" i="2" s="1"/>
  <c r="G89" i="2"/>
  <c r="F89" i="2" s="1"/>
  <c r="G88" i="2"/>
  <c r="F88" i="2" s="1"/>
  <c r="G86" i="2"/>
  <c r="F86" i="2" s="1"/>
  <c r="G85" i="2"/>
  <c r="F85" i="2" s="1"/>
  <c r="G84" i="2"/>
  <c r="F84" i="2" s="1"/>
  <c r="I5" i="4"/>
  <c r="F52" i="7"/>
  <c r="D52" i="7"/>
  <c r="I17" i="9"/>
  <c r="E17" i="9"/>
  <c r="G17" i="9" s="1"/>
  <c r="D17" i="9"/>
  <c r="I8" i="3"/>
  <c r="D8" i="3"/>
  <c r="D9" i="3" s="1"/>
  <c r="F9" i="3"/>
  <c r="G6" i="3"/>
  <c r="G5" i="3"/>
  <c r="G4" i="3"/>
  <c r="G3" i="3"/>
  <c r="F6" i="3"/>
  <c r="F5" i="3"/>
  <c r="F4" i="3"/>
  <c r="F3" i="3"/>
  <c r="G7" i="3"/>
  <c r="F7" i="3" s="1"/>
  <c r="G2" i="3"/>
  <c r="F2" i="3" s="1"/>
  <c r="I80" i="2"/>
  <c r="G79" i="2"/>
  <c r="F79" i="2" s="1"/>
  <c r="I18" i="2"/>
  <c r="G17" i="2"/>
  <c r="F17" i="2" s="1"/>
  <c r="I8" i="2"/>
  <c r="G7" i="2"/>
  <c r="F7" i="2" s="1"/>
  <c r="G6" i="2"/>
  <c r="F6" i="2" s="1"/>
  <c r="G5" i="2"/>
  <c r="F5" i="2" s="1"/>
  <c r="G4" i="2"/>
  <c r="F4" i="2" s="1"/>
  <c r="D8" i="2"/>
  <c r="I25" i="9"/>
  <c r="I14" i="4"/>
  <c r="G13" i="4"/>
  <c r="F13" i="4" s="1"/>
  <c r="G12" i="4"/>
  <c r="G11" i="4"/>
  <c r="G10" i="4"/>
  <c r="G9" i="4"/>
  <c r="G8" i="4"/>
  <c r="G4" i="4"/>
  <c r="F4" i="4" s="1"/>
  <c r="F12" i="4"/>
  <c r="F11" i="4"/>
  <c r="F10" i="4"/>
  <c r="F9" i="4"/>
  <c r="F8" i="4"/>
  <c r="D5" i="4"/>
  <c r="D18" i="9" s="1"/>
  <c r="F23" i="5"/>
  <c r="I22" i="5"/>
  <c r="D22" i="5"/>
  <c r="G22" i="5" s="1"/>
  <c r="G21" i="5"/>
  <c r="F21" i="5" s="1"/>
  <c r="G20" i="5"/>
  <c r="F20" i="5" s="1"/>
  <c r="I19" i="5"/>
  <c r="D19" i="5"/>
  <c r="D27" i="9" s="1"/>
  <c r="G18" i="5"/>
  <c r="F18" i="5"/>
  <c r="G17" i="5"/>
  <c r="F17" i="5" s="1"/>
  <c r="G16" i="5"/>
  <c r="F16" i="5"/>
  <c r="G15" i="5"/>
  <c r="F15" i="5" s="1"/>
  <c r="I14" i="5"/>
  <c r="D14" i="5"/>
  <c r="D26" i="9" s="1"/>
  <c r="F26" i="9" s="1"/>
  <c r="G13" i="5"/>
  <c r="F13" i="5" s="1"/>
  <c r="G12" i="5"/>
  <c r="F12" i="5"/>
  <c r="G11" i="5"/>
  <c r="F11" i="5" s="1"/>
  <c r="G10" i="5"/>
  <c r="F10" i="5"/>
  <c r="G9" i="5"/>
  <c r="F9" i="5" s="1"/>
  <c r="G8" i="5"/>
  <c r="F8" i="5"/>
  <c r="I7" i="5"/>
  <c r="D7" i="5"/>
  <c r="D25" i="9" s="1"/>
  <c r="F25" i="9" s="1"/>
  <c r="G6" i="5"/>
  <c r="F6" i="5"/>
  <c r="G5" i="5"/>
  <c r="F5" i="5" s="1"/>
  <c r="G4" i="5"/>
  <c r="F4" i="5"/>
  <c r="G3" i="5"/>
  <c r="F3" i="5" s="1"/>
  <c r="G2" i="5"/>
  <c r="F2" i="5"/>
  <c r="E28" i="9"/>
  <c r="E27" i="9"/>
  <c r="E26" i="9"/>
  <c r="E25" i="9"/>
  <c r="F27" i="9" l="1"/>
  <c r="G25" i="9"/>
  <c r="F17" i="9"/>
  <c r="E9" i="3"/>
  <c r="D28" i="9"/>
  <c r="F28" i="9" s="1"/>
  <c r="D23" i="5"/>
  <c r="D24" i="5" s="1"/>
  <c r="H25" i="9"/>
  <c r="D9" i="9"/>
  <c r="E9" i="9"/>
  <c r="I93" i="2"/>
  <c r="E16" i="9" s="1"/>
  <c r="E15" i="9"/>
  <c r="I82" i="2"/>
  <c r="E14" i="9" s="1"/>
  <c r="E13" i="9"/>
  <c r="G87" i="2"/>
  <c r="F87" i="2" s="1"/>
  <c r="G78" i="2"/>
  <c r="F78" i="2" s="1"/>
  <c r="G3" i="2"/>
  <c r="F3" i="2" s="1"/>
  <c r="E18" i="9"/>
  <c r="E19" i="9"/>
  <c r="F64" i="4"/>
  <c r="G7" i="4"/>
  <c r="F7" i="4" s="1"/>
  <c r="G3" i="4"/>
  <c r="F3" i="4" s="1"/>
  <c r="D14" i="4"/>
  <c r="D19" i="9" s="1"/>
  <c r="E23" i="5" l="1"/>
  <c r="F18" i="9"/>
  <c r="D76" i="2"/>
  <c r="I93" i="6"/>
  <c r="D93" i="6"/>
  <c r="G92" i="6"/>
  <c r="F92" i="6"/>
  <c r="G91" i="6"/>
  <c r="F91" i="6"/>
  <c r="I63" i="4" l="1"/>
  <c r="D63" i="4"/>
  <c r="G62" i="4"/>
  <c r="F62" i="4" s="1"/>
  <c r="I43" i="4"/>
  <c r="D43" i="4"/>
  <c r="G42" i="4"/>
  <c r="F42" i="4" s="1"/>
  <c r="D85" i="6"/>
  <c r="G84" i="6"/>
  <c r="F84" i="6"/>
  <c r="I85" i="6"/>
  <c r="G87" i="6"/>
  <c r="F87" i="6" s="1"/>
  <c r="I11" i="7"/>
  <c r="D11" i="7"/>
  <c r="G10" i="7"/>
  <c r="F10" i="7" s="1"/>
  <c r="D6" i="9" l="1"/>
  <c r="D5" i="9"/>
  <c r="D4" i="9"/>
  <c r="D3" i="9"/>
  <c r="E2" i="9"/>
  <c r="F18" i="11"/>
  <c r="F14" i="11"/>
  <c r="G14" i="11"/>
  <c r="G11" i="11"/>
  <c r="F11" i="11" s="1"/>
  <c r="G8" i="11"/>
  <c r="F8" i="11" s="1"/>
  <c r="D7" i="11"/>
  <c r="G5" i="11"/>
  <c r="F5" i="11" s="1"/>
  <c r="D4" i="11"/>
  <c r="D2" i="9" s="1"/>
  <c r="G2" i="11"/>
  <c r="F2" i="11" s="1"/>
  <c r="E40" i="9"/>
  <c r="I41" i="7"/>
  <c r="G40" i="7"/>
  <c r="F40" i="7" s="1"/>
  <c r="D41" i="7"/>
  <c r="D40" i="9" s="1"/>
  <c r="D18" i="11" l="1"/>
  <c r="F2" i="9"/>
  <c r="F4" i="9"/>
  <c r="F3" i="9"/>
  <c r="F6" i="9"/>
  <c r="F5" i="9"/>
  <c r="I47" i="7"/>
  <c r="E42" i="9" s="1"/>
  <c r="G2" i="9" l="1"/>
  <c r="E18" i="11"/>
  <c r="E10" i="9"/>
  <c r="E24" i="9"/>
  <c r="E21" i="9"/>
  <c r="E36" i="9"/>
  <c r="E31" i="9"/>
  <c r="E8" i="9"/>
  <c r="E7" i="9"/>
  <c r="I34" i="4"/>
  <c r="E20" i="9" s="1"/>
  <c r="I49" i="4"/>
  <c r="E22" i="9" s="1"/>
  <c r="I56" i="4"/>
  <c r="E23" i="9" s="1"/>
  <c r="I7" i="8"/>
  <c r="E44" i="9" s="1"/>
  <c r="I51" i="7"/>
  <c r="E43" i="9" s="1"/>
  <c r="I43" i="7"/>
  <c r="E41" i="9" s="1"/>
  <c r="I39" i="7"/>
  <c r="E39" i="9" s="1"/>
  <c r="I31" i="7"/>
  <c r="E38" i="9" s="1"/>
  <c r="E37" i="9"/>
  <c r="I15" i="6"/>
  <c r="E29" i="9" s="1"/>
  <c r="I25" i="6"/>
  <c r="E30" i="9" s="1"/>
  <c r="I38" i="6"/>
  <c r="I53" i="6"/>
  <c r="E32" i="9" s="1"/>
  <c r="I67" i="6"/>
  <c r="E33" i="9" s="1"/>
  <c r="E34" i="9"/>
  <c r="E35" i="9"/>
  <c r="I95" i="6"/>
  <c r="I47" i="2"/>
  <c r="E11" i="9" s="1"/>
  <c r="I76" i="2"/>
  <c r="E12" i="9" s="1"/>
  <c r="I8" i="1"/>
  <c r="I5" i="1"/>
  <c r="G24" i="2"/>
  <c r="I7" i="9"/>
  <c r="D34" i="4"/>
  <c r="D20" i="9" s="1"/>
  <c r="D21" i="9"/>
  <c r="D49" i="4"/>
  <c r="D22" i="9" s="1"/>
  <c r="D56" i="4"/>
  <c r="D23" i="9" s="1"/>
  <c r="D24" i="9"/>
  <c r="G16" i="4"/>
  <c r="F16" i="4" s="1"/>
  <c r="G17" i="4"/>
  <c r="F17" i="4" s="1"/>
  <c r="G18" i="4"/>
  <c r="F18" i="4" s="1"/>
  <c r="G19" i="4"/>
  <c r="F19" i="4" s="1"/>
  <c r="G20" i="4"/>
  <c r="F20" i="4" s="1"/>
  <c r="G21" i="4"/>
  <c r="F21" i="4" s="1"/>
  <c r="G22" i="4"/>
  <c r="F22" i="4" s="1"/>
  <c r="G23" i="4"/>
  <c r="F23" i="4" s="1"/>
  <c r="G24" i="4"/>
  <c r="F24" i="4" s="1"/>
  <c r="G25" i="4"/>
  <c r="F25" i="4" s="1"/>
  <c r="G26" i="4"/>
  <c r="F26" i="4" s="1"/>
  <c r="G27" i="4"/>
  <c r="F27" i="4" s="1"/>
  <c r="G28" i="4"/>
  <c r="F28" i="4" s="1"/>
  <c r="G29" i="4"/>
  <c r="F29" i="4" s="1"/>
  <c r="G30" i="4"/>
  <c r="F30" i="4" s="1"/>
  <c r="G31" i="4"/>
  <c r="F31" i="4" s="1"/>
  <c r="G32" i="4"/>
  <c r="F32" i="4" s="1"/>
  <c r="G33" i="4"/>
  <c r="F33" i="4" s="1"/>
  <c r="G36" i="4"/>
  <c r="F36" i="4" s="1"/>
  <c r="G37" i="4"/>
  <c r="F37" i="4" s="1"/>
  <c r="G38" i="4"/>
  <c r="F38" i="4" s="1"/>
  <c r="G39" i="4"/>
  <c r="F39" i="4" s="1"/>
  <c r="G40" i="4"/>
  <c r="F40" i="4" s="1"/>
  <c r="G41" i="4"/>
  <c r="F41" i="4" s="1"/>
  <c r="G45" i="4"/>
  <c r="F45" i="4" s="1"/>
  <c r="G46" i="4"/>
  <c r="F46" i="4" s="1"/>
  <c r="G47" i="4"/>
  <c r="F47" i="4" s="1"/>
  <c r="G48" i="4"/>
  <c r="F48" i="4" s="1"/>
  <c r="G51" i="4"/>
  <c r="F51" i="4" s="1"/>
  <c r="G52" i="4"/>
  <c r="F52" i="4" s="1"/>
  <c r="G53" i="4"/>
  <c r="F53" i="4" s="1"/>
  <c r="G54" i="4"/>
  <c r="F54" i="4" s="1"/>
  <c r="G55" i="4"/>
  <c r="F55" i="4" s="1"/>
  <c r="G58" i="4"/>
  <c r="G59" i="4"/>
  <c r="G60" i="4"/>
  <c r="G61" i="4"/>
  <c r="F58" i="4"/>
  <c r="F59" i="4"/>
  <c r="F60" i="4"/>
  <c r="F61" i="4"/>
  <c r="G57" i="4"/>
  <c r="F57" i="4" s="1"/>
  <c r="G50" i="4"/>
  <c r="F50" i="4" s="1"/>
  <c r="G44" i="4"/>
  <c r="F44" i="4" s="1"/>
  <c r="G35" i="4"/>
  <c r="F35" i="4" s="1"/>
  <c r="G15" i="4"/>
  <c r="F15" i="4" s="1"/>
  <c r="G6" i="4"/>
  <c r="F6" i="4" s="1"/>
  <c r="G2" i="4"/>
  <c r="F2" i="4" s="1"/>
  <c r="F94" i="6"/>
  <c r="F88" i="6"/>
  <c r="F90" i="6"/>
  <c r="F86" i="6"/>
  <c r="F55" i="6"/>
  <c r="F57" i="6"/>
  <c r="F58" i="6"/>
  <c r="F59" i="6"/>
  <c r="F61" i="6"/>
  <c r="F62" i="6"/>
  <c r="F63" i="6"/>
  <c r="F65" i="6"/>
  <c r="F66" i="6"/>
  <c r="F54" i="6"/>
  <c r="F45" i="6"/>
  <c r="F49" i="6"/>
  <c r="F30" i="6"/>
  <c r="F24" i="6"/>
  <c r="F5" i="6"/>
  <c r="F9" i="6"/>
  <c r="F13" i="6"/>
  <c r="F14" i="6"/>
  <c r="G13" i="7"/>
  <c r="F13" i="7" s="1"/>
  <c r="G14" i="7"/>
  <c r="F14" i="7" s="1"/>
  <c r="G15" i="7"/>
  <c r="F15" i="7" s="1"/>
  <c r="G16" i="7"/>
  <c r="F16" i="7" s="1"/>
  <c r="G17" i="7"/>
  <c r="F17" i="7" s="1"/>
  <c r="G18" i="7"/>
  <c r="F18" i="7" s="1"/>
  <c r="G19" i="7"/>
  <c r="F19" i="7" s="1"/>
  <c r="G20" i="7"/>
  <c r="F20" i="7" s="1"/>
  <c r="G21" i="7"/>
  <c r="F21" i="7" s="1"/>
  <c r="G22" i="7"/>
  <c r="F22" i="7" s="1"/>
  <c r="G23" i="7"/>
  <c r="F23" i="7" s="1"/>
  <c r="G24" i="7"/>
  <c r="F24" i="7" s="1"/>
  <c r="G25" i="7"/>
  <c r="F25" i="7" s="1"/>
  <c r="G26" i="7"/>
  <c r="F26" i="7" s="1"/>
  <c r="G27" i="7"/>
  <c r="F27" i="7" s="1"/>
  <c r="G28" i="7"/>
  <c r="F28" i="7" s="1"/>
  <c r="G29" i="7"/>
  <c r="F29" i="7" s="1"/>
  <c r="G30" i="7"/>
  <c r="F30" i="7" s="1"/>
  <c r="G33" i="7"/>
  <c r="F33" i="7" s="1"/>
  <c r="G34" i="7"/>
  <c r="F34" i="7" s="1"/>
  <c r="G35" i="7"/>
  <c r="F35" i="7" s="1"/>
  <c r="G36" i="7"/>
  <c r="F36" i="7" s="1"/>
  <c r="G37" i="7"/>
  <c r="F37" i="7" s="1"/>
  <c r="G38" i="7"/>
  <c r="F38" i="7" s="1"/>
  <c r="G45" i="7"/>
  <c r="F45" i="7" s="1"/>
  <c r="G46" i="7"/>
  <c r="F46" i="7" s="1"/>
  <c r="G49" i="7"/>
  <c r="F49" i="7" s="1"/>
  <c r="G50" i="7"/>
  <c r="F50" i="7" s="1"/>
  <c r="G48" i="7"/>
  <c r="F48" i="7" s="1"/>
  <c r="G44" i="7"/>
  <c r="F44" i="7" s="1"/>
  <c r="G42" i="7"/>
  <c r="F42" i="7" s="1"/>
  <c r="G32" i="7"/>
  <c r="F32" i="7" s="1"/>
  <c r="G12" i="7"/>
  <c r="F12" i="7" s="1"/>
  <c r="G3" i="7"/>
  <c r="F3" i="7" s="1"/>
  <c r="G4" i="7"/>
  <c r="F4" i="7" s="1"/>
  <c r="G5" i="7"/>
  <c r="F5" i="7" s="1"/>
  <c r="G6" i="7"/>
  <c r="F6" i="7" s="1"/>
  <c r="G7" i="7"/>
  <c r="F7" i="7" s="1"/>
  <c r="G8" i="7"/>
  <c r="F8" i="7" s="1"/>
  <c r="G9" i="7"/>
  <c r="F9" i="7" s="1"/>
  <c r="G2" i="7"/>
  <c r="F2" i="7" s="1"/>
  <c r="F96" i="6"/>
  <c r="G94" i="6"/>
  <c r="G88" i="6"/>
  <c r="G89" i="6"/>
  <c r="F89" i="6" s="1"/>
  <c r="G90" i="6"/>
  <c r="G86" i="6"/>
  <c r="G69" i="6"/>
  <c r="F69" i="6" s="1"/>
  <c r="G70" i="6"/>
  <c r="F70" i="6" s="1"/>
  <c r="G71" i="6"/>
  <c r="F71" i="6" s="1"/>
  <c r="G72" i="6"/>
  <c r="F72" i="6" s="1"/>
  <c r="G73" i="6"/>
  <c r="F73" i="6" s="1"/>
  <c r="G74" i="6"/>
  <c r="F74" i="6" s="1"/>
  <c r="G75" i="6"/>
  <c r="F75" i="6" s="1"/>
  <c r="G76" i="6"/>
  <c r="F76" i="6" s="1"/>
  <c r="G77" i="6"/>
  <c r="F77" i="6" s="1"/>
  <c r="G78" i="6"/>
  <c r="F78" i="6" s="1"/>
  <c r="G79" i="6"/>
  <c r="F79" i="6" s="1"/>
  <c r="G80" i="6"/>
  <c r="F80" i="6" s="1"/>
  <c r="G81" i="6"/>
  <c r="F81" i="6" s="1"/>
  <c r="G82" i="6"/>
  <c r="F82" i="6" s="1"/>
  <c r="G83" i="6"/>
  <c r="F83" i="6" s="1"/>
  <c r="G68" i="6"/>
  <c r="F68" i="6" s="1"/>
  <c r="G55" i="6"/>
  <c r="G56" i="6"/>
  <c r="F56" i="6" s="1"/>
  <c r="G57" i="6"/>
  <c r="G58" i="6"/>
  <c r="G59" i="6"/>
  <c r="G60" i="6"/>
  <c r="F60" i="6" s="1"/>
  <c r="G61" i="6"/>
  <c r="G62" i="6"/>
  <c r="G63" i="6"/>
  <c r="G64" i="6"/>
  <c r="F64" i="6" s="1"/>
  <c r="G65" i="6"/>
  <c r="G66" i="6"/>
  <c r="G54" i="6"/>
  <c r="G40" i="6"/>
  <c r="F40" i="6" s="1"/>
  <c r="G41" i="6"/>
  <c r="F41" i="6" s="1"/>
  <c r="G42" i="6"/>
  <c r="F42" i="6" s="1"/>
  <c r="G43" i="6"/>
  <c r="F43" i="6" s="1"/>
  <c r="G44" i="6"/>
  <c r="F44" i="6" s="1"/>
  <c r="G45" i="6"/>
  <c r="G46" i="6"/>
  <c r="F46" i="6" s="1"/>
  <c r="G47" i="6"/>
  <c r="F47" i="6" s="1"/>
  <c r="G48" i="6"/>
  <c r="F48" i="6" s="1"/>
  <c r="G49" i="6"/>
  <c r="G50" i="6"/>
  <c r="F50" i="6" s="1"/>
  <c r="G51" i="6"/>
  <c r="F51" i="6" s="1"/>
  <c r="G52" i="6"/>
  <c r="F52" i="6" s="1"/>
  <c r="G39" i="6"/>
  <c r="F39" i="6" s="1"/>
  <c r="G27" i="6"/>
  <c r="F27" i="6" s="1"/>
  <c r="G28" i="6"/>
  <c r="F28" i="6" s="1"/>
  <c r="G29" i="6"/>
  <c r="F29" i="6" s="1"/>
  <c r="G30" i="6"/>
  <c r="G31" i="6"/>
  <c r="F31" i="6" s="1"/>
  <c r="G32" i="6"/>
  <c r="F32" i="6" s="1"/>
  <c r="G33" i="6"/>
  <c r="F33" i="6" s="1"/>
  <c r="G34" i="6"/>
  <c r="F34" i="6" s="1"/>
  <c r="G35" i="6"/>
  <c r="F35" i="6" s="1"/>
  <c r="G36" i="6"/>
  <c r="F36" i="6" s="1"/>
  <c r="G37" i="6"/>
  <c r="F37" i="6" s="1"/>
  <c r="G26" i="6"/>
  <c r="F26" i="6" s="1"/>
  <c r="G17" i="6"/>
  <c r="F17" i="6" s="1"/>
  <c r="G18" i="6"/>
  <c r="F18" i="6" s="1"/>
  <c r="G19" i="6"/>
  <c r="F19" i="6" s="1"/>
  <c r="G20" i="6"/>
  <c r="F20" i="6" s="1"/>
  <c r="G21" i="6"/>
  <c r="F21" i="6" s="1"/>
  <c r="G22" i="6"/>
  <c r="F22" i="6" s="1"/>
  <c r="G23" i="6"/>
  <c r="F23" i="6" s="1"/>
  <c r="G24" i="6"/>
  <c r="G16" i="6"/>
  <c r="F16" i="6" s="1"/>
  <c r="G3" i="6"/>
  <c r="F3" i="6" s="1"/>
  <c r="G4" i="6"/>
  <c r="F4" i="6" s="1"/>
  <c r="G5" i="6"/>
  <c r="G6" i="6"/>
  <c r="F6" i="6" s="1"/>
  <c r="G7" i="6"/>
  <c r="F7" i="6" s="1"/>
  <c r="G8" i="6"/>
  <c r="F8" i="6" s="1"/>
  <c r="G9" i="6"/>
  <c r="G10" i="6"/>
  <c r="F10" i="6" s="1"/>
  <c r="G11" i="6"/>
  <c r="F11" i="6" s="1"/>
  <c r="G12" i="6"/>
  <c r="F12" i="6" s="1"/>
  <c r="G13" i="6"/>
  <c r="G14" i="6"/>
  <c r="G2" i="6"/>
  <c r="F2" i="6" s="1"/>
  <c r="D8" i="8" l="1"/>
  <c r="G44" i="9"/>
  <c r="F22" i="9"/>
  <c r="F21" i="9"/>
  <c r="F24" i="9"/>
  <c r="F23" i="9"/>
  <c r="G18" i="9"/>
  <c r="D64" i="4"/>
  <c r="E64" i="4" s="1"/>
  <c r="I18" i="9" s="1"/>
  <c r="D7" i="8"/>
  <c r="D44" i="9" s="1"/>
  <c r="F44" i="9" s="1"/>
  <c r="G64" i="2"/>
  <c r="F64" i="2" s="1"/>
  <c r="G39" i="2"/>
  <c r="F39" i="2" s="1"/>
  <c r="G30" i="2"/>
  <c r="F30" i="2" s="1"/>
  <c r="D47" i="7"/>
  <c r="D42" i="9" s="1"/>
  <c r="F42" i="9" s="1"/>
  <c r="F7" i="8"/>
  <c r="G3" i="8"/>
  <c r="F3" i="8" s="1"/>
  <c r="G4" i="8"/>
  <c r="F4" i="8" s="1"/>
  <c r="G5" i="8"/>
  <c r="F5" i="8" s="1"/>
  <c r="G6" i="8"/>
  <c r="F6" i="8" s="1"/>
  <c r="G2" i="8"/>
  <c r="G2" i="1"/>
  <c r="F24" i="2"/>
  <c r="D65" i="4" l="1"/>
  <c r="H18" i="9" s="1"/>
  <c r="G49" i="2"/>
  <c r="F49" i="2" s="1"/>
  <c r="G50" i="2"/>
  <c r="F50" i="2" s="1"/>
  <c r="G51" i="2"/>
  <c r="F51" i="2" s="1"/>
  <c r="G52" i="2"/>
  <c r="F52" i="2" s="1"/>
  <c r="G53" i="2"/>
  <c r="F53" i="2" s="1"/>
  <c r="G54" i="2"/>
  <c r="F54" i="2" s="1"/>
  <c r="G55" i="2"/>
  <c r="F55" i="2" s="1"/>
  <c r="G56" i="2"/>
  <c r="F56" i="2" s="1"/>
  <c r="G57" i="2"/>
  <c r="F57" i="2" s="1"/>
  <c r="G58" i="2"/>
  <c r="F58" i="2" s="1"/>
  <c r="G59" i="2"/>
  <c r="F59" i="2" s="1"/>
  <c r="G60" i="2"/>
  <c r="F60" i="2" s="1"/>
  <c r="G61" i="2"/>
  <c r="F61" i="2" s="1"/>
  <c r="G62" i="2"/>
  <c r="F62" i="2" s="1"/>
  <c r="G63" i="2"/>
  <c r="F63" i="2" s="1"/>
  <c r="G65" i="2"/>
  <c r="F65" i="2" s="1"/>
  <c r="G66" i="2"/>
  <c r="F66" i="2" s="1"/>
  <c r="G67" i="2"/>
  <c r="F67" i="2" s="1"/>
  <c r="G68" i="2"/>
  <c r="F68" i="2" s="1"/>
  <c r="G69" i="2"/>
  <c r="F69" i="2" s="1"/>
  <c r="G70" i="2"/>
  <c r="F70" i="2" s="1"/>
  <c r="G71" i="2"/>
  <c r="F71" i="2" s="1"/>
  <c r="G72" i="2"/>
  <c r="F72" i="2" s="1"/>
  <c r="G73" i="2"/>
  <c r="F73" i="2" s="1"/>
  <c r="G74" i="2"/>
  <c r="F74" i="2" s="1"/>
  <c r="G75" i="2"/>
  <c r="F75" i="2" s="1"/>
  <c r="G20" i="2"/>
  <c r="F20" i="2" s="1"/>
  <c r="G21" i="2"/>
  <c r="F21" i="2" s="1"/>
  <c r="G22" i="2"/>
  <c r="F22" i="2" s="1"/>
  <c r="G23" i="2"/>
  <c r="F23" i="2" s="1"/>
  <c r="G25" i="2"/>
  <c r="F25" i="2" s="1"/>
  <c r="G26" i="2"/>
  <c r="F26" i="2" s="1"/>
  <c r="G27" i="2"/>
  <c r="F27" i="2" s="1"/>
  <c r="G28" i="2"/>
  <c r="F28" i="2" s="1"/>
  <c r="G29" i="2"/>
  <c r="F29" i="2" s="1"/>
  <c r="G31" i="2"/>
  <c r="F31" i="2" s="1"/>
  <c r="G32" i="2"/>
  <c r="F32" i="2" s="1"/>
  <c r="G33" i="2"/>
  <c r="F33" i="2" s="1"/>
  <c r="G34" i="2"/>
  <c r="F34" i="2" s="1"/>
  <c r="G35" i="2"/>
  <c r="F35" i="2" s="1"/>
  <c r="G36" i="2"/>
  <c r="F36" i="2" s="1"/>
  <c r="G37" i="2"/>
  <c r="F37" i="2" s="1"/>
  <c r="G38" i="2"/>
  <c r="F38" i="2" s="1"/>
  <c r="G40" i="2"/>
  <c r="F40" i="2" s="1"/>
  <c r="G41" i="2"/>
  <c r="F41" i="2" s="1"/>
  <c r="G42" i="2"/>
  <c r="F42" i="2" s="1"/>
  <c r="G43" i="2"/>
  <c r="F43" i="2" s="1"/>
  <c r="G44" i="2"/>
  <c r="F44" i="2" s="1"/>
  <c r="G45" i="2"/>
  <c r="F45" i="2" s="1"/>
  <c r="G46" i="2"/>
  <c r="F46" i="2" s="1"/>
  <c r="G10" i="2"/>
  <c r="F10" i="2" s="1"/>
  <c r="G11" i="2"/>
  <c r="F11" i="2" s="1"/>
  <c r="G12" i="2"/>
  <c r="F12" i="2" s="1"/>
  <c r="G13" i="2"/>
  <c r="F13" i="2" s="1"/>
  <c r="G14" i="2"/>
  <c r="F14" i="2" s="1"/>
  <c r="G15" i="2"/>
  <c r="F15" i="2" s="1"/>
  <c r="G16" i="2"/>
  <c r="F16" i="2" s="1"/>
  <c r="G92" i="2"/>
  <c r="F92" i="2" s="1"/>
  <c r="G83" i="2"/>
  <c r="F83" i="2" s="1"/>
  <c r="G81" i="2"/>
  <c r="F81" i="2" s="1"/>
  <c r="G77" i="2"/>
  <c r="F77" i="2" s="1"/>
  <c r="G48" i="2"/>
  <c r="F48" i="2" s="1"/>
  <c r="G19" i="2"/>
  <c r="F19" i="2" s="1"/>
  <c r="G9" i="2"/>
  <c r="F9" i="2" s="1"/>
  <c r="G2" i="2"/>
  <c r="F2" i="2" s="1"/>
  <c r="F7" i="1"/>
  <c r="F6" i="1"/>
  <c r="G7" i="1"/>
  <c r="G6" i="1"/>
  <c r="G3" i="1"/>
  <c r="F3" i="1" s="1"/>
  <c r="G4" i="1"/>
  <c r="F4" i="1" s="1"/>
  <c r="F2" i="1"/>
  <c r="F9" i="1"/>
  <c r="D18" i="2"/>
  <c r="D15" i="6"/>
  <c r="G37" i="9"/>
  <c r="D53" i="7" s="1"/>
  <c r="G29" i="9"/>
  <c r="G9" i="9"/>
  <c r="D8" i="1"/>
  <c r="D51" i="7"/>
  <c r="D43" i="9" s="1"/>
  <c r="D39" i="7"/>
  <c r="D39" i="9" s="1"/>
  <c r="D31" i="7"/>
  <c r="D38" i="9" s="1"/>
  <c r="D37" i="9" l="1"/>
  <c r="F43" i="9"/>
  <c r="F39" i="9"/>
  <c r="D8" i="9"/>
  <c r="F8" i="9" s="1"/>
  <c r="D12" i="9"/>
  <c r="F12" i="9" s="1"/>
  <c r="D47" i="2"/>
  <c r="F9" i="9"/>
  <c r="F19" i="9"/>
  <c r="F20" i="9"/>
  <c r="D93" i="2"/>
  <c r="D16" i="9" s="1"/>
  <c r="F16" i="9" s="1"/>
  <c r="D15" i="9"/>
  <c r="F15" i="9" s="1"/>
  <c r="D82" i="2"/>
  <c r="D14" i="9" s="1"/>
  <c r="F14" i="9" s="1"/>
  <c r="D80" i="2"/>
  <c r="D13" i="9" s="1"/>
  <c r="F13" i="9" s="1"/>
  <c r="D10" i="9"/>
  <c r="F10" i="9" s="1"/>
  <c r="D95" i="2" l="1"/>
  <c r="D11" i="9"/>
  <c r="F11" i="9" s="1"/>
  <c r="F40" i="9"/>
  <c r="E7" i="8"/>
  <c r="I44" i="9" s="1"/>
  <c r="D43" i="7"/>
  <c r="D41" i="9" s="1"/>
  <c r="D5" i="1"/>
  <c r="D7" i="9" s="1"/>
  <c r="F38" i="9"/>
  <c r="D95" i="6"/>
  <c r="D67" i="6"/>
  <c r="D53" i="6"/>
  <c r="D38" i="6"/>
  <c r="D25" i="6"/>
  <c r="D30" i="9" l="1"/>
  <c r="F30" i="9" s="1"/>
  <c r="D96" i="6"/>
  <c r="E96" i="6" s="1"/>
  <c r="I29" i="9" s="1"/>
  <c r="D34" i="9"/>
  <c r="F34" i="9" s="1"/>
  <c r="H9" i="9"/>
  <c r="E94" i="2"/>
  <c r="I9" i="9" s="1"/>
  <c r="F7" i="9"/>
  <c r="G7" i="9"/>
  <c r="H44" i="9"/>
  <c r="F37" i="9"/>
  <c r="D36" i="9"/>
  <c r="F36" i="9" s="1"/>
  <c r="D35" i="9"/>
  <c r="D33" i="9"/>
  <c r="F33" i="9" s="1"/>
  <c r="D32" i="9"/>
  <c r="F32" i="9" s="1"/>
  <c r="D31" i="9"/>
  <c r="F31" i="9" s="1"/>
  <c r="D29" i="9"/>
  <c r="F29" i="9" s="1"/>
  <c r="D9" i="1"/>
  <c r="E9" i="1" s="1"/>
  <c r="D19" i="11" l="1"/>
  <c r="H2" i="9" s="1"/>
  <c r="D10" i="3"/>
  <c r="H17" i="9" s="1"/>
  <c r="F41" i="9"/>
  <c r="H37" i="9"/>
  <c r="E52" i="7"/>
  <c r="I37" i="9" s="1"/>
  <c r="D10" i="1"/>
  <c r="H7" i="9" s="1"/>
  <c r="D97" i="6"/>
  <c r="H29" i="9" s="1"/>
  <c r="F35" i="9"/>
  <c r="F2" i="8" l="1"/>
</calcChain>
</file>

<file path=xl/sharedStrings.xml><?xml version="1.0" encoding="utf-8"?>
<sst xmlns="http://schemas.openxmlformats.org/spreadsheetml/2006/main" count="715" uniqueCount="530">
  <si>
    <t>Sub Category</t>
  </si>
  <si>
    <t>Working 1/0</t>
  </si>
  <si>
    <t>Feature Name</t>
  </si>
  <si>
    <t>Actions to test feature</t>
  </si>
  <si>
    <t>Dashboard README</t>
  </si>
  <si>
    <t>Marketplace README</t>
  </si>
  <si>
    <t>Community README</t>
  </si>
  <si>
    <t>Click on VIEW</t>
  </si>
  <si>
    <t>Dashboard</t>
  </si>
  <si>
    <t>Explore</t>
  </si>
  <si>
    <t>Learn</t>
  </si>
  <si>
    <t>Assemble</t>
  </si>
  <si>
    <t>Marketplace</t>
  </si>
  <si>
    <t>DMDII Portal</t>
  </si>
  <si>
    <t>Parent Section</t>
  </si>
  <si>
    <t>Subsection</t>
  </si>
  <si>
    <t>Member Directory</t>
  </si>
  <si>
    <t>DMDII Projects</t>
  </si>
  <si>
    <t>DMDII Member Profile</t>
  </si>
  <si>
    <t>Recent News</t>
  </si>
  <si>
    <t>Upcoming Events</t>
  </si>
  <si>
    <t>Calendar Widget</t>
  </si>
  <si>
    <t>Member Map</t>
  </si>
  <si>
    <t>Company Profile Redirect</t>
  </si>
  <si>
    <t>Project and Member Association Correct</t>
  </si>
  <si>
    <t>Company Logo In Member Directory</t>
  </si>
  <si>
    <t>Company Categorical Information Correct</t>
  </si>
  <si>
    <t>Next Button</t>
  </si>
  <si>
    <t>Browse By (Left Hand Side)</t>
  </si>
  <si>
    <t>Company Description Apears</t>
  </si>
  <si>
    <t>Member Tier Appears</t>
  </si>
  <si>
    <t>Member Since Apears in Correct Format</t>
  </si>
  <si>
    <t>Project Involvement Is Correct</t>
  </si>
  <si>
    <t>About DMDII Member</t>
  </si>
  <si>
    <t>Storefront Appliations</t>
  </si>
  <si>
    <t>Awards/Recognitions are Correct</t>
  </si>
  <si>
    <t>Core Capabilities</t>
  </si>
  <si>
    <t>Desires Areas for Collaboration</t>
  </si>
  <si>
    <t>Edit DMDII Member</t>
  </si>
  <si>
    <t>Edit DMDII Projects</t>
  </si>
  <si>
    <t>All data is filled with previous entries</t>
  </si>
  <si>
    <t>Previous Logo Appears</t>
  </si>
  <si>
    <t>Core Capabilities and Seeking Collaboration Items appear</t>
  </si>
  <si>
    <t>Can add new Capabilities and Collaboration items</t>
  </si>
  <si>
    <t>Can remove Capabilities and Collaboration items</t>
  </si>
  <si>
    <t>Can remove Contacts</t>
  </si>
  <si>
    <t>Can add addition contacts</t>
  </si>
  <si>
    <t>Can remove awards</t>
  </si>
  <si>
    <t>can add new awards</t>
  </si>
  <si>
    <t>Can change organization membership tier</t>
  </si>
  <si>
    <t>Can change Member since and till dates</t>
  </si>
  <si>
    <t>Can update company description</t>
  </si>
  <si>
    <t>Events time line</t>
  </si>
  <si>
    <t>most recent project overview appears</t>
  </si>
  <si>
    <t>most recent project status appears</t>
  </si>
  <si>
    <t>All types of quick links work</t>
  </si>
  <si>
    <t>search</t>
  </si>
  <si>
    <t>Search (company name only)</t>
  </si>
  <si>
    <t>Projects appear in order according to project number</t>
  </si>
  <si>
    <t>Correct categorical information appears for projects</t>
  </si>
  <si>
    <t>project name link redirects to correct project profile</t>
  </si>
  <si>
    <t>able to visting member profile page by clicking on member name under project name</t>
  </si>
  <si>
    <t>Project Profile page</t>
  </si>
  <si>
    <t>Browse by (left hand side)</t>
  </si>
  <si>
    <t>Project Status Correct</t>
  </si>
  <si>
    <t>Project Name Correct</t>
  </si>
  <si>
    <t>Project number correct (format correct)</t>
  </si>
  <si>
    <t>Thrust Area Correct</t>
  </si>
  <si>
    <t>Project Financial Correct (format correct)</t>
  </si>
  <si>
    <t>Project Award and Estimated completion date correct</t>
  </si>
  <si>
    <t>Contributer correct (as well as catagorical type correct)</t>
  </si>
  <si>
    <t>Project summary up to date</t>
  </si>
  <si>
    <t>Project schedule appears</t>
  </si>
  <si>
    <t>all project updates appear and are in the correct order</t>
  </si>
  <si>
    <t>uploaded projects documents appear</t>
  </si>
  <si>
    <t>project doucument are viewable</t>
  </si>
  <si>
    <t>who can view information is working</t>
  </si>
  <si>
    <t>Project Content</t>
  </si>
  <si>
    <t>All fields are filled with correct, and previously filling information</t>
  </si>
  <si>
    <t>project award date and complete date can be changed</t>
  </si>
  <si>
    <t>project status can be updated</t>
  </si>
  <si>
    <t>project number can be updated</t>
  </si>
  <si>
    <t>cost share can be updated</t>
  </si>
  <si>
    <t>DMDII funding can be updated</t>
  </si>
  <si>
    <t>Focus area can be updated</t>
  </si>
  <si>
    <t>thrust area can be updated</t>
  </si>
  <si>
    <t>prime organization can be changed</t>
  </si>
  <si>
    <t>contributing organizations can be removed</t>
  </si>
  <si>
    <t>contributing organizations can be added</t>
  </si>
  <si>
    <t>Principle Investigator can be removed</t>
  </si>
  <si>
    <t>Principle Investigator can be added</t>
  </si>
  <si>
    <t>Point of Contact can be removed</t>
  </si>
  <si>
    <t>point of contact can be added</t>
  </si>
  <si>
    <t>Project updates can be created</t>
  </si>
  <si>
    <t>Project Documents can be uploaded</t>
  </si>
  <si>
    <t>Project Financials can be uploaded</t>
  </si>
  <si>
    <t>Project Schedule can be uploaded</t>
  </si>
  <si>
    <t>Item in Member Portal Drop-down appears for non-verified members.</t>
  </si>
  <si>
    <t>Score 1/0 (enterdate)</t>
  </si>
  <si>
    <t>Make sure items appear</t>
  </si>
  <si>
    <t>make sure it appears and events are highlighted on calendar</t>
  </si>
  <si>
    <t>make sure on hover new york has at leas GE global research show up</t>
  </si>
  <si>
    <t>clear search should work, and filter by tier 2 and academic</t>
  </si>
  <si>
    <t>Show Filter</t>
  </si>
  <si>
    <t>Should be able to click on show filter drop-down and choose 96 items. You should now see more members apear on the screen</t>
  </si>
  <si>
    <t>Make sure that items exist in each column</t>
  </si>
  <si>
    <t>Click on an organization name and make sure that the link redirects to the correct member profile page</t>
  </si>
  <si>
    <t>Check to make sure that projects listed next to an organization have the organization listed on the project profile page</t>
  </si>
  <si>
    <t xml:space="preserve">Make sure that logos that appear next to the organization are the logos that appear on the member profile page </t>
  </si>
  <si>
    <t>Ensure that the next button actually does bring up the next 12 organizations</t>
  </si>
  <si>
    <t>search for rolls and rolls-royce should show up, then clear the search field and click search again, items should come back.</t>
  </si>
  <si>
    <t>Do a regular quality check and make sure all fileds are filled</t>
  </si>
  <si>
    <t>Got to a company profile page and click edit in the right hand corner of the page. Check to see that the data that appeared on the profile before is beeing filled in the field on the form.</t>
  </si>
  <si>
    <t>Current logo should appear on the page form</t>
  </si>
  <si>
    <t>Current chosen Core Capabilities and Seeking Collaboration Items should appear on the page form.</t>
  </si>
  <si>
    <t>Removed current data in all fields and replace with new data, then check to see if all changes have taken effect on the member profile page</t>
  </si>
  <si>
    <t>Check to see if News title 3 -1 appear on the page (most recent date news should be at the top of the list).</t>
  </si>
  <si>
    <t>Make sure event 1 -3 appear on the time line in order. Hovering over markers should also bring up a popup</t>
  </si>
  <si>
    <t>make sure if project status was uploaded that it is currently appearing on the page</t>
  </si>
  <si>
    <t>make sure if an overview was uploaded that it is currently appearing</t>
  </si>
  <si>
    <t>One of each type of quick link should work in the quick links section. One should provide text information, two should provide a link to a web page, and three should be a document.</t>
  </si>
  <si>
    <t>Search for the third project on the list to make sure it appears. Use just one word from the project name.</t>
  </si>
  <si>
    <t>show filter</t>
  </si>
  <si>
    <t>Click on show filter drop down and choose 96 items. All projects should now be visible that were appear on all following pages</t>
  </si>
  <si>
    <t>Click the Next button</t>
  </si>
  <si>
    <t>Change the show filter to 12. Refresh the page, then clicking on the next button should take you to the next page of projects.</t>
  </si>
  <si>
    <t>All columns should be filled with information. Click on a project name and check to see if what is listed in column matches what is listed on the project profile page</t>
  </si>
  <si>
    <t>Check to see if project name links redirect to the correct project profile page</t>
  </si>
  <si>
    <t>Find a project and click on the organizations listed under it's name. You should be redirected to the correct member profiles. Return to the project profile page and click on the links to the member profile pages. You should be redirected to the correct pages.</t>
  </si>
  <si>
    <t>Click on awarded, product lifecycle management, and intelligent machining, scheck to see if projects show up that should, if non should then check to see that non did.</t>
  </si>
  <si>
    <t>All of these sections should be filled in with the correct formating</t>
  </si>
  <si>
    <t>Uploaded items should appear and you should be able to click on them to view the images</t>
  </si>
  <si>
    <t>Check to make sure that all fields are automatically filled with data that was entered prviously</t>
  </si>
  <si>
    <t>Title can be changed</t>
  </si>
  <si>
    <t>All of these items fields need to be changed and checked to see if it is possible to update everything</t>
  </si>
  <si>
    <t>Upload a .png image file. The file must have a no space in the name and remove any special characters and this may cause other problems. Than check if the file was uploaded and shows up in on the project profile.</t>
  </si>
  <si>
    <t>Log in a a non-DMDII Member account. Click on the member drop-down menu. You should see on an option of About DMDII Members.</t>
  </si>
  <si>
    <t>My Account</t>
  </si>
  <si>
    <t>My Profile</t>
  </si>
  <si>
    <t>My Projects</t>
  </si>
  <si>
    <t>Add DMDII Content</t>
  </si>
  <si>
    <t>Create DMDII Member</t>
  </si>
  <si>
    <t>Create DMDII Project</t>
  </si>
  <si>
    <t>Logout</t>
  </si>
  <si>
    <t>Total</t>
  </si>
  <si>
    <t>Uber Total</t>
  </si>
  <si>
    <t>Grade</t>
  </si>
  <si>
    <t>Privacy</t>
  </si>
  <si>
    <t>Notification</t>
  </si>
  <si>
    <t>Servers</t>
  </si>
  <si>
    <t>See Own Skills</t>
  </si>
  <si>
    <t>See History</t>
  </si>
  <si>
    <t>View All History</t>
  </si>
  <si>
    <t>View All Mutual</t>
  </si>
  <si>
    <t>View All Reviews</t>
  </si>
  <si>
    <t>Leave a review about yourself</t>
  </si>
  <si>
    <t>Sorting</t>
  </si>
  <si>
    <t>See All Your Created Projects</t>
  </si>
  <si>
    <t>Sort Most Recent Projects</t>
  </si>
  <si>
    <t>Superuser: Add DMDII Content</t>
  </si>
  <si>
    <t>Superuser: Create DMDII Member</t>
  </si>
  <si>
    <t>Superuser: Create DMDII Project</t>
  </si>
  <si>
    <t>Quick Links</t>
  </si>
  <si>
    <t>Member Events</t>
  </si>
  <si>
    <t>Member News</t>
  </si>
  <si>
    <t>Project Events</t>
  </si>
  <si>
    <t>Project News</t>
  </si>
  <si>
    <t>Projects Overview</t>
  </si>
  <si>
    <t>Projects Status</t>
  </si>
  <si>
    <t>Modal Pop-up Existing Organization</t>
  </si>
  <si>
    <t>Modal Pop-up New Organization</t>
  </si>
  <si>
    <t>Not Logged In</t>
  </si>
  <si>
    <t>Logged In</t>
  </si>
  <si>
    <t>Upgrade Regular Organization to DMDII Member</t>
  </si>
  <si>
    <t>Log out of account</t>
  </si>
  <si>
    <t>Data on screen does not persist</t>
  </si>
  <si>
    <t>Can log in as other user in the same browsing session</t>
  </si>
  <si>
    <t>Available Points</t>
  </si>
  <si>
    <t>Features in Sub-Subsection</t>
  </si>
  <si>
    <t>Parent Section Grade</t>
  </si>
  <si>
    <t>Sub-subsection (If Applicable)</t>
  </si>
  <si>
    <t>Account Basics: Update Information</t>
  </si>
  <si>
    <t>Account Basics: Organization Verification</t>
  </si>
  <si>
    <t>General</t>
  </si>
  <si>
    <t>Upon Login</t>
  </si>
  <si>
    <t>Footer</t>
  </si>
  <si>
    <t>Individuals</t>
  </si>
  <si>
    <t>Organizations</t>
  </si>
  <si>
    <t>Discusions</t>
  </si>
  <si>
    <t>Events</t>
  </si>
  <si>
    <t>My Inventory</t>
  </si>
  <si>
    <t>All Projects</t>
  </si>
  <si>
    <t>Terms</t>
  </si>
  <si>
    <t>About DMC</t>
  </si>
  <si>
    <t>Contribute</t>
  </si>
  <si>
    <t>Workforce</t>
  </si>
  <si>
    <t>Make Application</t>
  </si>
  <si>
    <t>Publish Application</t>
  </si>
  <si>
    <t>FAQs</t>
  </si>
  <si>
    <t>Terms of Service</t>
  </si>
  <si>
    <t>Contacts Us</t>
  </si>
  <si>
    <t>Feedback</t>
  </si>
  <si>
    <t>Become a DMDII Member</t>
  </si>
  <si>
    <t>Points Received</t>
  </si>
  <si>
    <t>Grade Per Subsection</t>
  </si>
  <si>
    <t>UserDrop-down</t>
  </si>
  <si>
    <t>Log in, and you should be a ble to click and choose an existing organization from the auto populate upon type menu</t>
  </si>
  <si>
    <t>Browse By (Left hand side)</t>
  </si>
  <si>
    <t>Organization Profile: View Logo</t>
  </si>
  <si>
    <t>Organization Profile: View Company Description</t>
  </si>
  <si>
    <t>Organization Profile: View Division</t>
  </si>
  <si>
    <t>Organization Profile: View Industry</t>
  </si>
  <si>
    <t>Organization Profile: View Location</t>
  </si>
  <si>
    <t>Organization Profile: View Overview</t>
  </si>
  <si>
    <t>Organization Profile: View Skills</t>
  </si>
  <si>
    <t>Organization Profile: View History</t>
  </si>
  <si>
    <t>Organization Profile: View Contact</t>
  </si>
  <si>
    <t>Organization Profile: View Membership</t>
  </si>
  <si>
    <t>Form is accessible to Superusers and organization admin only</t>
  </si>
  <si>
    <t>Create new organization</t>
  </si>
  <si>
    <t>Request to Join</t>
  </si>
  <si>
    <t>Follow</t>
  </si>
  <si>
    <t>Edit Company</t>
  </si>
  <si>
    <t>Edit DMDII Member Profile</t>
  </si>
  <si>
    <t>Delete Company</t>
  </si>
  <si>
    <t>Organization Admin and Superuser only, can click on this button and redirects to a form to edit the organization page</t>
  </si>
  <si>
    <t>Organization Admin and Superuser only, can click on this button and redirects to a form to edit the organization's dmdii member profile page</t>
  </si>
  <si>
    <t>Organization Admin and Superuser only, can click on this button to delete the company.</t>
  </si>
  <si>
    <t>Verified Members appear</t>
  </si>
  <si>
    <t>Unverified members appear</t>
  </si>
  <si>
    <t>Change Member role</t>
  </si>
  <si>
    <t>Members' roles can be changed ro admin, and member</t>
  </si>
  <si>
    <t>Become an organization member/admin</t>
  </si>
  <si>
    <t>Superuser and organization admins are able to make organization admins and members</t>
  </si>
  <si>
    <t>Make sure that when a verified member is created they appear in this location</t>
  </si>
  <si>
    <t>Unverified members should appear here</t>
  </si>
  <si>
    <t>All fields are filled with previously entered data</t>
  </si>
  <si>
    <t>Edit-Form Accessibility</t>
  </si>
  <si>
    <t>Able to change organization name</t>
  </si>
  <si>
    <t>Able to change division</t>
  </si>
  <si>
    <t>Able to change Industry</t>
  </si>
  <si>
    <t>Able to change NAICS code</t>
  </si>
  <si>
    <t>Able to remove logo</t>
  </si>
  <si>
    <t>Able to Upload new logo</t>
  </si>
  <si>
    <t>Able to update Description</t>
  </si>
  <si>
    <t>Able to add new awards</t>
  </si>
  <si>
    <t>Able to remove awards</t>
  </si>
  <si>
    <t>Able to upload images</t>
  </si>
  <si>
    <t>Able to remove images</t>
  </si>
  <si>
    <t>Able to upload Videos</t>
  </si>
  <si>
    <t>Able to remove Videos</t>
  </si>
  <si>
    <t>Able to remove skill</t>
  </si>
  <si>
    <t>Able to add past collaborations</t>
  </si>
  <si>
    <t>Able to add collaboration interests</t>
  </si>
  <si>
    <t>Able to add past DMDII projects</t>
  </si>
  <si>
    <t>Able to add upcoming DMDII project interests</t>
  </si>
  <si>
    <t>Able to remove past DMDII projects</t>
  </si>
  <si>
    <t>Alble to remove upcoming DMDII project interests</t>
  </si>
  <si>
    <t>Able to add new contact information</t>
  </si>
  <si>
    <t>Able to remove old contact information</t>
  </si>
  <si>
    <t>Able to add resaon for joining DMDII</t>
  </si>
  <si>
    <t>Able to remove reason for joining DMDII</t>
  </si>
  <si>
    <t>Check to make sure previously filled information is prepoulated in all related fields</t>
  </si>
  <si>
    <t>Able to add and remove all of these items</t>
  </si>
  <si>
    <t>Organization Profile: View Reviews Rating Average</t>
  </si>
  <si>
    <t>Organization Profile: Able to leave a review</t>
  </si>
  <si>
    <t>Organization Profile: Able to Sort reviews</t>
  </si>
  <si>
    <t>All Organizations</t>
  </si>
  <si>
    <t>All  organizations cards appear</t>
  </si>
  <si>
    <t>All organization logos appear if they were uploaded</t>
  </si>
  <si>
    <t>Search Filter</t>
  </si>
  <si>
    <t>Sort Filter</t>
  </si>
  <si>
    <t>Edit My Organization Profile</t>
  </si>
  <si>
    <t>Log in, and you should be able to click on other, after accepting the terms and conditions you should be sent to a page to create a new organization. You should be able to save the new organization.</t>
  </si>
  <si>
    <t>Check to see if the number of cards listed at the top of the page show up as cards on page when filter show all is selected</t>
  </si>
  <si>
    <t>Go to the company page with logo on card and check to see if profile has the same logo. Go to a company without logo on card and check to see if they have a logo on profile page.</t>
  </si>
  <si>
    <t>Show filter</t>
  </si>
  <si>
    <t>Use the show filter to see if it is showing that many organization cards on the page.</t>
  </si>
  <si>
    <t>Try searching for a company that shows up in the show 25 items list but not the show 10 items list.</t>
  </si>
  <si>
    <t>Use the sort filter to see if it is working</t>
  </si>
  <si>
    <t>Use the browse by options to see if the number of items claining to be in list show up on page</t>
  </si>
  <si>
    <t>When page loads up, overiew should be the selected tab, sections below should be awards received, Images and Videos. Make sure the three features all work/can be use.</t>
  </si>
  <si>
    <t>Make sure these fields are filled for at leat three organizations</t>
  </si>
  <si>
    <t>Visit organization profile pages</t>
  </si>
  <si>
    <t>Attempt to visit a few company profile pages and make sure they match the card you clicked on</t>
  </si>
  <si>
    <t>Able to update items such as display name, location, e-mail address, First and Last names.</t>
  </si>
  <si>
    <t>Able to use verification token to become associated with organization as regular member and organization admin</t>
  </si>
  <si>
    <t>Create New Organization button redirects to the correct form, and you are able to save that form to create new organization. Must be able to vist new organization profile pages.</t>
  </si>
  <si>
    <t>Able to add public informaion, member information and Private information to account and save.</t>
  </si>
  <si>
    <t>Able to set notification settings</t>
  </si>
  <si>
    <t>Able to add default and own servers to your account. Shuld be able ot add server to a service in a project.</t>
  </si>
  <si>
    <t>Able to view these items</t>
  </si>
  <si>
    <t>Able to use the sort feature to read reviews</t>
  </si>
  <si>
    <t>Able to rate yourself</t>
  </si>
  <si>
    <t>View Review Rating</t>
  </si>
  <si>
    <t>Able add location</t>
  </si>
  <si>
    <t>Able to remove location</t>
  </si>
  <si>
    <t>Able to add a description</t>
  </si>
  <si>
    <t>Able ot remove description</t>
  </si>
  <si>
    <t>Able to add job title</t>
  </si>
  <si>
    <t>Able to remove job title</t>
  </si>
  <si>
    <t>Able to add skills</t>
  </si>
  <si>
    <t>Able to remove skills</t>
  </si>
  <si>
    <t>Edit Profile and Save</t>
  </si>
  <si>
    <t>View Storefront Redirects to Organization Storefront page</t>
  </si>
  <si>
    <t>Individual Organization Profile Page</t>
  </si>
  <si>
    <t>Add one of each of the link type: text, url, document (image file)</t>
  </si>
  <si>
    <t>Add a member event and make sure it shows up in the member directory page</t>
  </si>
  <si>
    <t>Add member news and make sure it shows up in the member directory page</t>
  </si>
  <si>
    <t>Add a project event and make sure it shows up in the DMDII projects page</t>
  </si>
  <si>
    <t>Add project news and make sure it shows up in the DMDII projects page</t>
  </si>
  <si>
    <t>upload and image make sure it shows up on the DMDII project page</t>
  </si>
  <si>
    <t>Create a new DMDII Project. Fill in all fields and check if information is maintained when you visit the project profile page</t>
  </si>
  <si>
    <t>Create a new organization and change it into the DMDII member. Check to make sure the member appears in the member directory</t>
  </si>
  <si>
    <t>Log out of Account</t>
  </si>
  <si>
    <t>When logging out, you should no longer see anything you were working while you were logged in</t>
  </si>
  <si>
    <t>Can click log in and not be automatically signed in as the same user whichout provide account credentials</t>
  </si>
  <si>
    <t>Go to the following pages and make sure they redirect to the correct page</t>
  </si>
  <si>
    <t>Individual Profile Pages</t>
  </si>
  <si>
    <t>Edit Profile Page</t>
  </si>
  <si>
    <t>Footer links</t>
  </si>
  <si>
    <t>Overall Weighted Grade</t>
  </si>
  <si>
    <t>Click on name, should pop up calendar and see event details, ensure dates match on calendar. (Past events do not display.)</t>
  </si>
  <si>
    <t>Contacts Show Up</t>
  </si>
  <si>
    <t>Create a public project</t>
  </si>
  <si>
    <t>Create a private project</t>
  </si>
  <si>
    <t>Home</t>
  </si>
  <si>
    <t>Remove a verified member</t>
  </si>
  <si>
    <t>As a superuser or organization admin, able to remove a verified account</t>
  </si>
  <si>
    <t>Able edit and save server information for an existing server</t>
  </si>
  <si>
    <t>Able to delete an existing server.</t>
  </si>
  <si>
    <t>Invite to public project</t>
  </si>
  <si>
    <t>Invite to private project</t>
  </si>
  <si>
    <t>Add a service to your public project</t>
  </si>
  <si>
    <t>Add a service to your private project</t>
  </si>
  <si>
    <t>Run a service in your public project</t>
  </si>
  <si>
    <t>Run a service in your private project</t>
  </si>
  <si>
    <t>Get results back from running service in public project</t>
  </si>
  <si>
    <t>Get results back from running serivice in private project</t>
  </si>
  <si>
    <t>Invitees can read results from service run in public project</t>
  </si>
  <si>
    <t>Invitees can read results from service run in private project</t>
  </si>
  <si>
    <t>View both Projects</t>
  </si>
  <si>
    <t>Clear Filter in Browse By</t>
  </si>
  <si>
    <t>Clicking on clear filter removes the filter you just createdin the browse by feature above</t>
  </si>
  <si>
    <t>Portal?</t>
  </si>
  <si>
    <t>above is percent of functional beta feature on Portal. Over 100% marks merged features that are not functional (Will bee highlighted in red), 100% mean all functional beta feature are merged into Portal (Will be marked in Green), less than 100% means not all functional beta features are merged into Portal (Will be blue).</t>
  </si>
  <si>
    <t>Calculations</t>
  </si>
  <si>
    <t>Evaluation</t>
  </si>
  <si>
    <t>&lt;-Items added to portal</t>
  </si>
  <si>
    <t>Is the redirect working when logged in</t>
  </si>
  <si>
    <t>Previously entered information comes up</t>
  </si>
  <si>
    <t>On profile the following shows up: Title, description, skills, location, company name</t>
  </si>
  <si>
    <t>Organization Profile: View NAICS Code</t>
  </si>
  <si>
    <t>On Portal</t>
  </si>
  <si>
    <t>Portal? (1/0)</t>
  </si>
  <si>
    <t>above is percent of functional beta feature on Portal. Over 100% marks merged features that are not functional (Will be highlighted in red), 100% mean all functional beta feature are merged into Portal (Will be marked in Green), less than 100% means not all functional beta features are merged into Portal (Will be blue).</t>
  </si>
  <si>
    <t>Create a DMDII preawarded project</t>
  </si>
  <si>
    <t>Create a DMDII completed project</t>
  </si>
  <si>
    <t>Create a DMDII awarded project</t>
  </si>
  <si>
    <t>Orgnization Administrators only show up once</t>
  </si>
  <si>
    <t>Ensure that verified organization administrator only appear in the list of verified admins once.</t>
  </si>
  <si>
    <t>Organization Profile: View Projects (Past colaboration, collaboration interests, past dmdii projects, upcoming dmdii project interests, content should all appear.</t>
  </si>
  <si>
    <t>Able to add skill not on list</t>
  </si>
  <si>
    <t>Can add tags to project</t>
  </si>
  <si>
    <t>Can edit project</t>
  </si>
  <si>
    <t>Can visit multiple projects</t>
  </si>
  <si>
    <t>can add document to projects</t>
  </si>
  <si>
    <t>Services: Register service</t>
  </si>
  <si>
    <t>Service: service document upload</t>
  </si>
  <si>
    <t>Services: Able to add tags</t>
  </si>
  <si>
    <t>Services: edit a service</t>
  </si>
  <si>
    <t>Services: Remove a service</t>
  </si>
  <si>
    <t>Services: publish a service</t>
  </si>
  <si>
    <t>Services: running services</t>
  </si>
  <si>
    <t>My Projects: Tasks</t>
  </si>
  <si>
    <t>create project tasks</t>
  </si>
  <si>
    <t>task created by has user name</t>
  </si>
  <si>
    <t>task assigned to has user name</t>
  </si>
  <si>
    <t>edit task</t>
  </si>
  <si>
    <t>My Projects: Discussions</t>
  </si>
  <si>
    <t>Able to create discusion</t>
  </si>
  <si>
    <t>Able to tag discusion</t>
  </si>
  <si>
    <t>user picture is profile picture</t>
  </si>
  <si>
    <t>Able to comment is discusions</t>
  </si>
  <si>
    <t>able to like, dislike comments</t>
  </si>
  <si>
    <t>able to follow</t>
  </si>
  <si>
    <t>team</t>
  </si>
  <si>
    <t>See people on team</t>
  </si>
  <si>
    <t>remove people from project</t>
  </si>
  <si>
    <t>see pending approvals</t>
  </si>
  <si>
    <t>See removed individuals</t>
  </si>
  <si>
    <t>see active individuals</t>
  </si>
  <si>
    <t>Able to open and close tasks</t>
  </si>
  <si>
    <t>Comments</t>
  </si>
  <si>
    <t>Services</t>
  </si>
  <si>
    <t>Sevices</t>
  </si>
  <si>
    <t>Tasks</t>
  </si>
  <si>
    <t>Discussions</t>
  </si>
  <si>
    <t>Team</t>
  </si>
  <si>
    <t>This was not working Friday</t>
  </si>
  <si>
    <t>this was not working friday</t>
  </si>
  <si>
    <t>document quick links do not take you to the document that was uploaded. Modal acts as a test quicklink</t>
  </si>
  <si>
    <t>date information is missing in firefox browsers</t>
  </si>
  <si>
    <t>does not send notification to organization admins</t>
  </si>
  <si>
    <t>Add skill not on list that does not alrady exist on list</t>
  </si>
  <si>
    <t>when saved does not appear on the organization profile page</t>
  </si>
  <si>
    <t>more background calculations</t>
  </si>
  <si>
    <t>more backgorund calculations</t>
  </si>
  <si>
    <t>more backgound calculations</t>
  </si>
  <si>
    <t>Able to visit my projects section</t>
  </si>
  <si>
    <t>In the user drop-down, select 'My Projects.' You should be redirected to the my projects section and see any projects you may have already created.</t>
  </si>
  <si>
    <t>Able to fill out the fields as such, cost with free option along with any of the others, when choosing free, any numbers already in the dollar amount field should be removed this field should no long ber updateable. Should also be able to add your own license and be able to choose standard license, when doing so the actual license field should erase anything that was there beforehand. This can be done over a to consecutive uploads.</t>
  </si>
  <si>
    <t>&lt;- Dummy Cells for data bars</t>
  </si>
  <si>
    <t>Dummy Cell for Portal Bars</t>
  </si>
  <si>
    <t>Dummy Cell for Subsection Grades</t>
  </si>
  <si>
    <t>My Tasks</t>
  </si>
  <si>
    <t>Recent Projects</t>
  </si>
  <si>
    <t>Following</t>
  </si>
  <si>
    <t>Onboarding</t>
  </si>
  <si>
    <t>Able to create public server and can be accessed by others</t>
  </si>
  <si>
    <t>Check to make sure that projects are appearing in the order according to project number (by date: yyyy-call/projectNumber)</t>
  </si>
  <si>
    <t>Updates appear in the right order and have the correct content</t>
  </si>
  <si>
    <t>Create 5 project updates in the following order: Update 4 May 4 2015, Update 1 Jan 1 2010, Update 5 October 5 2014, Update 3 April 3 2012, and Update 2 February 2 2011.</t>
  </si>
  <si>
    <t>Above can all be done for preawarded and awarded projects</t>
  </si>
  <si>
    <t>Edit both preawarded and awarded projects and see if changes can take place.</t>
  </si>
  <si>
    <t>Project updates content and order</t>
  </si>
  <si>
    <t>only works in google chrome</t>
  </si>
  <si>
    <t>Able to add skill on list</t>
  </si>
  <si>
    <t>when doing, others added to project are kicked out and are not reinvite-able</t>
  </si>
  <si>
    <t>Services: run service added to project from marketplace</t>
  </si>
  <si>
    <t>invite new members to project</t>
  </si>
  <si>
    <t>Check the user profile page to make sure these items all show up.</t>
  </si>
  <si>
    <t>Project updaes can be deleted</t>
  </si>
  <si>
    <t>Project Documents can be deleted</t>
  </si>
  <si>
    <t>As a superuser click on delete next to the project document to delete it</t>
  </si>
  <si>
    <t>As a superuser click on delete next to the project update to delte it</t>
  </si>
  <si>
    <t>Be able to sort projects by the created date and alphabeticaly.</t>
  </si>
  <si>
    <t>Able to create both public projects where admin needs to provide approval and public projects where anyone can join.</t>
  </si>
  <si>
    <t>Able to invite people to a public project during the project creation process</t>
  </si>
  <si>
    <t>Able to create a private project</t>
  </si>
  <si>
    <t>Able to invite people to a private project during the project creation process</t>
  </si>
  <si>
    <t>Able to add services to public projects</t>
  </si>
  <si>
    <t>Able to add services to private projects</t>
  </si>
  <si>
    <t>Users are able to run services that have been added to a public projects</t>
  </si>
  <si>
    <t>Users are able to run services that have been added to a private projects</t>
  </si>
  <si>
    <t>Results are returned to the screen when running a public project.</t>
  </si>
  <si>
    <t>Results are returned to the screen when running a private project.</t>
  </si>
  <si>
    <t>After a service has been run, it is possible to view the results from the service runs. All users part of this project are able to view this.</t>
  </si>
  <si>
    <t>When more than one project is created, able to see all said projects in the "My Projects" section of the site.</t>
  </si>
  <si>
    <t>Able to visit each of the project home pages that have been created when more than one project has been created.</t>
  </si>
  <si>
    <t>Can add tags to a project during project creation</t>
  </si>
  <si>
    <t>Able to edit a project, especially when other users are added to project</t>
  </si>
  <si>
    <t>Able to visit project pages when more than one exists</t>
  </si>
  <si>
    <t>Can add documents to projects during project creation and after the project has already been created.</t>
  </si>
  <si>
    <t>Notes</t>
  </si>
  <si>
    <t>Browsing</t>
  </si>
  <si>
    <t>Compairing</t>
  </si>
  <si>
    <t>Service Cards</t>
  </si>
  <si>
    <t>Share Services</t>
  </si>
  <si>
    <t>Browse By Filter</t>
  </si>
  <si>
    <t>Analytical services, Solid Services, Data Services</t>
  </si>
  <si>
    <t>Able to filter by 12, 24, 48, 96</t>
  </si>
  <si>
    <t>Filter by</t>
  </si>
  <si>
    <t>Able to filter by author, rating, favorites, and date</t>
  </si>
  <si>
    <t>Search</t>
  </si>
  <si>
    <t>Able to search for a service</t>
  </si>
  <si>
    <t>Sort</t>
  </si>
  <si>
    <t>Able to sort by most popular services</t>
  </si>
  <si>
    <t>Comparing</t>
  </si>
  <si>
    <t>Able to compare up to 3 services</t>
  </si>
  <si>
    <t>Populated Fields</t>
  </si>
  <si>
    <t>Remove from compare</t>
  </si>
  <si>
    <t>Favorite it</t>
  </si>
  <si>
    <t>Remove all</t>
  </si>
  <si>
    <t>Add to project</t>
  </si>
  <si>
    <t>View Specifications</t>
  </si>
  <si>
    <t>View Statistics</t>
  </si>
  <si>
    <t>View Tags</t>
  </si>
  <si>
    <t>View Doucments</t>
  </si>
  <si>
    <t>Share Servies</t>
  </si>
  <si>
    <t>Select from Memebes</t>
  </si>
  <si>
    <t>Favorite Services</t>
  </si>
  <si>
    <t>Fill Out Part One of form</t>
  </si>
  <si>
    <t>Fill Out Part Two of form</t>
  </si>
  <si>
    <t>Finish the process and chaeck that you are able to see the published service</t>
  </si>
  <si>
    <t>Author with User Card</t>
  </si>
  <si>
    <t>Documents</t>
  </si>
  <si>
    <t>Change Name</t>
  </si>
  <si>
    <t>Change Service Type</t>
  </si>
  <si>
    <t>Change Service Description</t>
  </si>
  <si>
    <t>Tagging</t>
  </si>
  <si>
    <t>Ensure # of inputs &amp; outputs</t>
  </si>
  <si>
    <t>Application Upload</t>
  </si>
  <si>
    <t>Static Content</t>
  </si>
  <si>
    <t>Show</t>
  </si>
  <si>
    <t>Pagination</t>
  </si>
  <si>
    <t>Information Card</t>
  </si>
  <si>
    <t>User Card</t>
  </si>
  <si>
    <t>Able to Click on name, able to rate, able to view company, able ot view description, and able to add to a projects</t>
  </si>
  <si>
    <t>Can Click in information button and retrieve all information here</t>
  </si>
  <si>
    <t>All of the following items apear</t>
  </si>
  <si>
    <t>Event name, time range, location, description, drop-down arrow to see more</t>
  </si>
  <si>
    <t>All the following items appear</t>
  </si>
  <si>
    <t>Discussions you create</t>
  </si>
  <si>
    <t>Discussions you follow</t>
  </si>
  <si>
    <t>Discussions that are popuar</t>
  </si>
  <si>
    <t>Shopfloor</t>
  </si>
  <si>
    <t>How To Guides</t>
  </si>
  <si>
    <t>All of the these static pages do load</t>
  </si>
  <si>
    <t>Learn Subsections Pages</t>
  </si>
  <si>
    <t>Has same functionality as My Projects</t>
  </si>
  <si>
    <t>removing form featured</t>
  </si>
  <si>
    <t>add to featured</t>
  </si>
  <si>
    <t>show filteed</t>
  </si>
  <si>
    <t>search storefront</t>
  </si>
  <si>
    <t>Featured Section</t>
  </si>
  <si>
    <t>Company Section</t>
  </si>
  <si>
    <t>Able to view and edit logo</t>
  </si>
  <si>
    <t>Able to view and edit description</t>
  </si>
  <si>
    <t>Able to view and edit Store Banner</t>
  </si>
  <si>
    <t>Able to view and not edit the organization name</t>
  </si>
  <si>
    <t>Able to view services in box</t>
  </si>
  <si>
    <t>Able to view tasks in box</t>
  </si>
  <si>
    <t>Able to view recent projects in box</t>
  </si>
  <si>
    <t>Able to view what you are following in box</t>
  </si>
  <si>
    <t>Able to view items in onboarding</t>
  </si>
  <si>
    <t>Able to click on view all and be redirected to appropriate page</t>
  </si>
  <si>
    <t>Create Profile</t>
  </si>
  <si>
    <t>Manage your account</t>
  </si>
  <si>
    <t>Clicking on these items should redirect you to the correct settings page to make these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</si>
</sst>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92D05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B4C7E7"/>
        <bgColor rgb="FF9DC3E6"/>
      </patternFill>
    </fill>
    <fill>
      <patternFill patternType="solid">
        <fgColor rgb="FF92D050"/>
        <bgColor rgb="FF969696"/>
      </patternFill>
    </fill>
    <fill>
      <patternFill patternType="solid">
        <fgColor rgb="FFFFD966"/>
        <bgColor rgb="FFFFFF99"/>
      </patternFill>
    </fill>
    <fill>
      <patternFill patternType="solid">
        <fgColor theme="8" tint="0.59999389629810485"/>
        <bgColor rgb="FF9DC3E6"/>
      </patternFill>
    </fill>
  </fills>
  <borders count="14">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right/>
      <top style="thick">
        <color auto="1"/>
      </top>
      <bottom/>
      <diagonal/>
    </border>
    <border>
      <left style="thick">
        <color auto="1"/>
      </left>
      <right/>
      <top style="thick">
        <color auto="1"/>
      </top>
      <bottom style="thick">
        <color auto="1"/>
      </bottom>
      <diagonal/>
    </border>
    <border>
      <left style="thick">
        <color auto="1"/>
      </left>
      <right/>
      <top style="thick">
        <color auto="1"/>
      </top>
      <bottom/>
      <diagonal/>
    </border>
    <border>
      <left style="thick">
        <color auto="1"/>
      </left>
      <right/>
      <top/>
      <bottom/>
      <diagonal/>
    </border>
    <border>
      <left/>
      <right style="thick">
        <color auto="1"/>
      </right>
      <top style="thick">
        <color auto="1"/>
      </top>
      <bottom/>
      <diagonal/>
    </border>
    <border>
      <left/>
      <right style="thick">
        <color auto="1"/>
      </right>
      <top/>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style="thick">
        <color auto="1"/>
      </bottom>
      <diagonal/>
    </border>
  </borders>
  <cellStyleXfs count="1">
    <xf numFmtId="0" fontId="0" fillId="0" borderId="0"/>
  </cellStyleXfs>
  <cellXfs count="240">
    <xf numFmtId="0" fontId="0" fillId="0" borderId="0" xfId="0"/>
    <xf numFmtId="0" fontId="0" fillId="0" borderId="1" xfId="0" applyBorder="1"/>
    <xf numFmtId="0" fontId="0" fillId="2" borderId="1" xfId="0" applyFill="1" applyBorder="1"/>
    <xf numFmtId="0" fontId="0" fillId="3" borderId="1" xfId="0" applyFill="1" applyBorder="1"/>
    <xf numFmtId="0" fontId="0" fillId="5" borderId="1" xfId="0" applyFill="1" applyBorder="1"/>
    <xf numFmtId="0" fontId="0" fillId="0" borderId="0" xfId="0" applyFill="1" applyBorder="1" applyAlignment="1">
      <alignment vertical="center"/>
    </xf>
    <xf numFmtId="0" fontId="0" fillId="0" borderId="0" xfId="0" applyFill="1" applyBorder="1"/>
    <xf numFmtId="0" fontId="0" fillId="6" borderId="1" xfId="0" applyFill="1" applyBorder="1"/>
    <xf numFmtId="0" fontId="0" fillId="3" borderId="1" xfId="0" applyFill="1" applyBorder="1" applyAlignment="1">
      <alignment vertical="center"/>
    </xf>
    <xf numFmtId="0" fontId="0" fillId="3" borderId="1" xfId="0" applyFill="1" applyBorder="1" applyAlignment="1"/>
    <xf numFmtId="0" fontId="0" fillId="5" borderId="12" xfId="0" applyFill="1" applyBorder="1" applyAlignment="1">
      <alignment horizontal="right"/>
    </xf>
    <xf numFmtId="0" fontId="0" fillId="7" borderId="1" xfId="0" applyFill="1" applyBorder="1"/>
    <xf numFmtId="0" fontId="0" fillId="0" borderId="1" xfId="0" applyFill="1" applyBorder="1"/>
    <xf numFmtId="0" fontId="1" fillId="5" borderId="1" xfId="0" applyFont="1" applyFill="1" applyBorder="1" applyAlignment="1">
      <alignment horizontal="center"/>
    </xf>
    <xf numFmtId="0" fontId="1" fillId="5" borderId="1" xfId="0" applyFont="1" applyFill="1" applyBorder="1"/>
    <xf numFmtId="0" fontId="0" fillId="6" borderId="1" xfId="0" applyFill="1" applyBorder="1" applyAlignment="1">
      <alignment vertical="center"/>
    </xf>
    <xf numFmtId="0" fontId="0" fillId="3" borderId="1" xfId="0" applyFill="1" applyBorder="1" applyAlignment="1">
      <alignment horizontal="center" vertical="center"/>
    </xf>
    <xf numFmtId="0" fontId="0" fillId="6" borderId="4" xfId="0" applyFill="1" applyBorder="1" applyAlignment="1">
      <alignment vertical="center"/>
    </xf>
    <xf numFmtId="0" fontId="0" fillId="5" borderId="1" xfId="0" applyFill="1" applyBorder="1" applyAlignment="1">
      <alignment vertical="center"/>
    </xf>
    <xf numFmtId="0" fontId="0" fillId="8" borderId="1" xfId="0" applyFill="1" applyBorder="1"/>
    <xf numFmtId="0" fontId="0" fillId="0" borderId="0" xfId="0" applyBorder="1"/>
    <xf numFmtId="0" fontId="0" fillId="0" borderId="1" xfId="0"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0" fillId="9" borderId="1" xfId="0" applyFill="1" applyBorder="1" applyAlignment="1">
      <alignment wrapText="1"/>
    </xf>
    <xf numFmtId="0" fontId="0" fillId="6" borderId="1" xfId="0" applyFill="1" applyBorder="1" applyAlignment="1">
      <alignment vertical="top" wrapText="1"/>
    </xf>
    <xf numFmtId="0" fontId="0" fillId="2" borderId="1" xfId="0" applyFill="1" applyBorder="1" applyAlignment="1">
      <alignment wrapText="1"/>
    </xf>
    <xf numFmtId="0" fontId="0" fillId="4" borderId="1" xfId="0" applyFill="1" applyBorder="1" applyAlignment="1">
      <alignment wrapText="1"/>
    </xf>
    <xf numFmtId="0" fontId="0" fillId="5" borderId="0" xfId="0" applyFill="1" applyAlignment="1">
      <alignment wrapText="1"/>
    </xf>
    <xf numFmtId="0" fontId="0" fillId="7" borderId="1" xfId="0" applyFill="1" applyBorder="1" applyAlignment="1">
      <alignment wrapText="1"/>
    </xf>
    <xf numFmtId="0" fontId="0" fillId="6" borderId="1" xfId="0" applyFill="1" applyBorder="1" applyAlignment="1">
      <alignment vertical="center" wrapText="1"/>
    </xf>
    <xf numFmtId="0" fontId="0" fillId="8" borderId="1" xfId="0" applyFill="1" applyBorder="1" applyAlignment="1">
      <alignment wrapText="1"/>
    </xf>
    <xf numFmtId="0" fontId="0" fillId="0" borderId="1" xfId="0" applyBorder="1" applyAlignment="1">
      <alignment vertical="top" wrapText="1"/>
    </xf>
    <xf numFmtId="0" fontId="0" fillId="9" borderId="1" xfId="0" applyFill="1" applyBorder="1" applyAlignment="1">
      <alignment vertical="top" wrapText="1"/>
    </xf>
    <xf numFmtId="9" fontId="0" fillId="0" borderId="1" xfId="0" applyNumberFormat="1" applyBorder="1"/>
    <xf numFmtId="0" fontId="0" fillId="5" borderId="3" xfId="0" applyFill="1" applyBorder="1"/>
    <xf numFmtId="0" fontId="0" fillId="5" borderId="0" xfId="0" applyFill="1"/>
    <xf numFmtId="0" fontId="0" fillId="0" borderId="0" xfId="0" applyAlignment="1">
      <alignment wrapText="1"/>
    </xf>
    <xf numFmtId="10" fontId="0" fillId="7" borderId="1" xfId="0" applyNumberFormat="1" applyFill="1" applyBorder="1" applyAlignment="1">
      <alignment vertical="top"/>
    </xf>
    <xf numFmtId="10" fontId="0" fillId="0" borderId="0" xfId="0" applyNumberFormat="1"/>
    <xf numFmtId="0" fontId="0" fillId="7" borderId="4" xfId="0" applyFill="1" applyBorder="1"/>
    <xf numFmtId="10" fontId="0" fillId="0" borderId="6" xfId="0" applyNumberFormat="1" applyBorder="1"/>
    <xf numFmtId="0" fontId="0" fillId="0" borderId="12" xfId="0" applyBorder="1"/>
    <xf numFmtId="0" fontId="0" fillId="5" borderId="0" xfId="0" applyFill="1" applyBorder="1"/>
    <xf numFmtId="0" fontId="0" fillId="8" borderId="4" xfId="0" applyFill="1" applyBorder="1" applyAlignment="1">
      <alignment vertical="center" wrapText="1"/>
    </xf>
    <xf numFmtId="0" fontId="0" fillId="0" borderId="2" xfId="0" applyBorder="1" applyAlignment="1">
      <alignment vertical="center" wrapText="1"/>
    </xf>
    <xf numFmtId="0" fontId="0" fillId="0" borderId="0" xfId="0" applyAlignment="1">
      <alignment vertical="top" wrapText="1"/>
    </xf>
    <xf numFmtId="10" fontId="0" fillId="7" borderId="1" xfId="0" applyNumberFormat="1" applyFill="1" applyBorder="1" applyAlignment="1">
      <alignment vertical="top" wrapText="1"/>
    </xf>
    <xf numFmtId="0" fontId="0" fillId="5" borderId="3" xfId="0" applyFill="1" applyBorder="1" applyAlignment="1">
      <alignment wrapText="1"/>
    </xf>
    <xf numFmtId="0" fontId="0" fillId="5" borderId="3" xfId="0" applyFill="1" applyBorder="1" applyAlignment="1">
      <alignment horizontal="left" vertical="center"/>
    </xf>
    <xf numFmtId="0" fontId="0" fillId="5" borderId="4" xfId="0" applyFill="1" applyBorder="1" applyAlignment="1">
      <alignment horizontal="left" vertical="center"/>
    </xf>
    <xf numFmtId="0" fontId="0" fillId="5" borderId="1" xfId="0" applyFill="1" applyBorder="1" applyAlignment="1">
      <alignment horizontal="left" vertical="center"/>
    </xf>
    <xf numFmtId="9" fontId="0" fillId="0" borderId="0" xfId="0" applyNumberFormat="1"/>
    <xf numFmtId="0" fontId="0" fillId="5" borderId="8" xfId="0" applyFill="1" applyBorder="1"/>
    <xf numFmtId="0" fontId="0" fillId="8" borderId="1" xfId="0" applyFill="1" applyBorder="1" applyAlignment="1">
      <alignment horizontal="left" vertical="center" wrapText="1"/>
    </xf>
    <xf numFmtId="0" fontId="0" fillId="0" borderId="0" xfId="0" applyAlignment="1">
      <alignment wrapText="1"/>
    </xf>
    <xf numFmtId="0" fontId="0" fillId="0" borderId="0" xfId="0" applyFill="1"/>
    <xf numFmtId="0" fontId="0" fillId="8" borderId="1" xfId="0" applyFill="1" applyBorder="1" applyAlignment="1">
      <alignment horizontal="left" wrapText="1"/>
    </xf>
    <xf numFmtId="0" fontId="0" fillId="6" borderId="1" xfId="0" applyFill="1" applyBorder="1" applyAlignment="1">
      <alignment horizontal="left" wrapText="1"/>
    </xf>
    <xf numFmtId="0" fontId="0" fillId="8" borderId="0" xfId="0" applyFill="1"/>
    <xf numFmtId="0" fontId="0" fillId="0" borderId="1" xfId="0" applyFill="1" applyBorder="1" applyAlignment="1">
      <alignment vertical="center" wrapText="1"/>
    </xf>
    <xf numFmtId="0" fontId="0" fillId="6" borderId="0" xfId="0" applyFill="1"/>
    <xf numFmtId="10" fontId="0" fillId="0" borderId="1" xfId="0" applyNumberFormat="1" applyFill="1" applyBorder="1" applyAlignment="1">
      <alignment horizontal="center"/>
    </xf>
    <xf numFmtId="9" fontId="2" fillId="0" borderId="1" xfId="0" applyNumberFormat="1" applyFont="1" applyFill="1" applyBorder="1" applyAlignment="1">
      <alignment horizontal="center"/>
    </xf>
    <xf numFmtId="0" fontId="0" fillId="5" borderId="4" xfId="0" applyFill="1" applyBorder="1"/>
    <xf numFmtId="0" fontId="0" fillId="5" borderId="12" xfId="0" applyFill="1" applyBorder="1"/>
    <xf numFmtId="0" fontId="0" fillId="5" borderId="1" xfId="0" applyFill="1" applyBorder="1" applyAlignment="1">
      <alignment horizontal="left"/>
    </xf>
    <xf numFmtId="0" fontId="0" fillId="0" borderId="0" xfId="0" applyAlignment="1">
      <alignment horizontal="left"/>
    </xf>
    <xf numFmtId="0" fontId="0" fillId="8" borderId="1" xfId="0" applyFont="1" applyFill="1" applyBorder="1" applyAlignment="1">
      <alignment horizontal="center"/>
    </xf>
    <xf numFmtId="0" fontId="0" fillId="8" borderId="1" xfId="0" applyFont="1" applyFill="1" applyBorder="1"/>
    <xf numFmtId="0" fontId="0" fillId="5" borderId="1" xfId="0" applyFont="1" applyFill="1" applyBorder="1"/>
    <xf numFmtId="0" fontId="0" fillId="8" borderId="4" xfId="0" applyFill="1" applyBorder="1" applyAlignment="1">
      <alignment vertical="center" wrapText="1"/>
    </xf>
    <xf numFmtId="10" fontId="0" fillId="0" borderId="1" xfId="0" applyNumberFormat="1" applyBorder="1"/>
    <xf numFmtId="0" fontId="0" fillId="0" borderId="0" xfId="0" applyAlignment="1">
      <alignment wrapText="1"/>
    </xf>
    <xf numFmtId="0" fontId="0" fillId="6" borderId="10" xfId="0" applyFill="1" applyBorder="1" applyAlignment="1">
      <alignment wrapText="1"/>
    </xf>
    <xf numFmtId="0" fontId="0" fillId="2" borderId="2" xfId="0" applyFill="1" applyBorder="1" applyAlignment="1">
      <alignment wrapText="1"/>
    </xf>
    <xf numFmtId="0" fontId="0" fillId="0" borderId="0" xfId="0" applyAlignment="1">
      <alignment wrapText="1"/>
    </xf>
    <xf numFmtId="0" fontId="0" fillId="6" borderId="12" xfId="0" applyFill="1" applyBorder="1" applyAlignment="1">
      <alignment wrapText="1"/>
    </xf>
    <xf numFmtId="0" fontId="0" fillId="0" borderId="0" xfId="0" applyAlignment="1">
      <alignment wrapText="1"/>
    </xf>
    <xf numFmtId="0" fontId="0" fillId="2" borderId="4" xfId="0" applyFill="1" applyBorder="1" applyAlignment="1">
      <alignment vertical="center" wrapText="1"/>
    </xf>
    <xf numFmtId="10" fontId="0" fillId="0" borderId="2" xfId="0" applyNumberFormat="1" applyFill="1" applyBorder="1" applyAlignment="1">
      <alignment horizontal="center" vertical="center"/>
    </xf>
    <xf numFmtId="0" fontId="0" fillId="6" borderId="2" xfId="0" applyFill="1" applyBorder="1" applyAlignment="1">
      <alignment horizontal="center" vertical="center"/>
    </xf>
    <xf numFmtId="0" fontId="0" fillId="0" borderId="1" xfId="0" applyBorder="1" applyAlignment="1">
      <alignment vertical="center"/>
    </xf>
    <xf numFmtId="0" fontId="0" fillId="8" borderId="1" xfId="0" applyFill="1" applyBorder="1" applyAlignment="1">
      <alignment vertical="center" wrapText="1"/>
    </xf>
    <xf numFmtId="0" fontId="0" fillId="0" borderId="0" xfId="0" applyAlignment="1">
      <alignment wrapText="1"/>
    </xf>
    <xf numFmtId="0" fontId="0" fillId="6" borderId="1" xfId="0" applyFill="1" applyBorder="1" applyAlignment="1">
      <alignment vertical="center" wrapText="1"/>
    </xf>
    <xf numFmtId="0" fontId="0" fillId="2" borderId="12" xfId="0" applyFill="1" applyBorder="1" applyAlignment="1">
      <alignment wrapText="1"/>
    </xf>
    <xf numFmtId="0" fontId="0" fillId="2" borderId="1" xfId="0" applyFill="1" applyBorder="1" applyAlignment="1">
      <alignment vertical="center"/>
    </xf>
    <xf numFmtId="0" fontId="0" fillId="8" borderId="1" xfId="0" applyFill="1" applyBorder="1" applyAlignment="1">
      <alignment vertical="center"/>
    </xf>
    <xf numFmtId="0" fontId="0" fillId="0" borderId="12" xfId="0" applyFill="1" applyBorder="1"/>
    <xf numFmtId="0" fontId="0" fillId="0" borderId="5" xfId="0" applyBorder="1"/>
    <xf numFmtId="0" fontId="0" fillId="0" borderId="7" xfId="0" applyBorder="1"/>
    <xf numFmtId="0" fontId="0" fillId="0" borderId="8" xfId="0" applyBorder="1"/>
    <xf numFmtId="0" fontId="2" fillId="5" borderId="1" xfId="0" applyFont="1" applyFill="1" applyBorder="1" applyAlignment="1">
      <alignment horizontal="right"/>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0" borderId="4" xfId="0" applyBorder="1" applyAlignment="1">
      <alignment horizontal="center" vertical="center"/>
    </xf>
    <xf numFmtId="0" fontId="0" fillId="6" borderId="2" xfId="0" applyFill="1" applyBorder="1" applyAlignment="1">
      <alignment vertical="center"/>
    </xf>
    <xf numFmtId="0" fontId="0" fillId="6" borderId="3" xfId="0" applyFill="1" applyBorder="1" applyAlignment="1">
      <alignment vertical="center"/>
    </xf>
    <xf numFmtId="0" fontId="0" fillId="0" borderId="4" xfId="0" applyBorder="1" applyAlignment="1">
      <alignment vertical="center"/>
    </xf>
    <xf numFmtId="10" fontId="0" fillId="0" borderId="2" xfId="0" applyNumberFormat="1" applyFill="1" applyBorder="1" applyAlignment="1">
      <alignment horizontal="center" vertical="center"/>
    </xf>
    <xf numFmtId="10" fontId="0" fillId="0" borderId="3" xfId="0" applyNumberFormat="1" applyFill="1" applyBorder="1" applyAlignment="1">
      <alignment horizontal="center" vertical="center"/>
    </xf>
    <xf numFmtId="0" fontId="0" fillId="0" borderId="4"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3" xfId="0" applyBorder="1" applyAlignment="1">
      <alignment horizontal="center" vertical="center"/>
    </xf>
    <xf numFmtId="10" fontId="0" fillId="0" borderId="4" xfId="0" applyNumberForma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vertical="center"/>
    </xf>
    <xf numFmtId="0" fontId="0" fillId="0" borderId="3" xfId="0" applyBorder="1" applyAlignment="1">
      <alignment vertical="center"/>
    </xf>
    <xf numFmtId="0" fontId="0" fillId="3" borderId="1" xfId="0" applyFill="1" applyBorder="1" applyAlignment="1">
      <alignment vertical="center"/>
    </xf>
    <xf numFmtId="0" fontId="0" fillId="0" borderId="1" xfId="0" applyBorder="1" applyAlignment="1">
      <alignment vertical="center"/>
    </xf>
    <xf numFmtId="0" fontId="0" fillId="8" borderId="2" xfId="0" applyFill="1" applyBorder="1" applyAlignment="1">
      <alignment vertical="center"/>
    </xf>
    <xf numFmtId="0" fontId="0" fillId="8" borderId="2" xfId="0" applyFont="1" applyFill="1" applyBorder="1" applyAlignment="1">
      <alignment horizontal="center" vertical="center"/>
    </xf>
    <xf numFmtId="10" fontId="0" fillId="0" borderId="2" xfId="0" applyNumberFormat="1" applyFont="1" applyFill="1" applyBorder="1" applyAlignment="1">
      <alignment horizontal="center" vertical="center"/>
    </xf>
    <xf numFmtId="10" fontId="0" fillId="0" borderId="3" xfId="0" applyNumberFormat="1" applyBorder="1" applyAlignment="1">
      <alignment horizontal="center" vertical="center"/>
    </xf>
    <xf numFmtId="10" fontId="0" fillId="0" borderId="4" xfId="0" applyNumberFormat="1" applyBorder="1" applyAlignment="1">
      <alignment horizontal="center" vertical="center"/>
    </xf>
    <xf numFmtId="0" fontId="0" fillId="7" borderId="6" xfId="0" applyFill="1" applyBorder="1" applyAlignment="1"/>
    <xf numFmtId="0" fontId="0" fillId="7" borderId="11" xfId="0" applyFill="1" applyBorder="1" applyAlignment="1"/>
    <xf numFmtId="0" fontId="0" fillId="7" borderId="12" xfId="0" applyFill="1" applyBorder="1" applyAlignment="1"/>
    <xf numFmtId="0" fontId="0" fillId="0" borderId="1" xfId="0" applyBorder="1" applyAlignment="1">
      <alignment horizontal="left" vertical="center" wrapText="1"/>
    </xf>
    <xf numFmtId="0" fontId="0" fillId="0" borderId="1" xfId="0" applyBorder="1" applyAlignment="1">
      <alignment vertical="center" wrapText="1"/>
    </xf>
    <xf numFmtId="0" fontId="0" fillId="5" borderId="6" xfId="0" applyFill="1" applyBorder="1" applyAlignment="1">
      <alignment horizontal="right" vertical="center" wrapText="1"/>
    </xf>
    <xf numFmtId="0" fontId="0" fillId="5" borderId="11" xfId="0" applyFill="1" applyBorder="1" applyAlignment="1">
      <alignment horizontal="right" wrapText="1"/>
    </xf>
    <xf numFmtId="0" fontId="0" fillId="5" borderId="12" xfId="0" applyFill="1" applyBorder="1" applyAlignment="1">
      <alignment horizontal="right" wrapText="1"/>
    </xf>
    <xf numFmtId="0" fontId="0" fillId="5" borderId="6" xfId="0" applyFill="1" applyBorder="1" applyAlignment="1">
      <alignment horizontal="right"/>
    </xf>
    <xf numFmtId="0" fontId="0" fillId="0" borderId="11" xfId="0" applyBorder="1" applyAlignment="1">
      <alignment horizontal="right"/>
    </xf>
    <xf numFmtId="0" fontId="0" fillId="0" borderId="12" xfId="0" applyBorder="1" applyAlignment="1">
      <alignment horizontal="right"/>
    </xf>
    <xf numFmtId="0" fontId="0" fillId="6" borderId="1" xfId="0" applyFill="1" applyBorder="1" applyAlignment="1">
      <alignment vertical="center" wrapText="1"/>
    </xf>
    <xf numFmtId="0" fontId="0" fillId="8" borderId="1" xfId="0" applyFill="1" applyBorder="1" applyAlignment="1">
      <alignment vertical="center" wrapText="1"/>
    </xf>
    <xf numFmtId="0" fontId="0" fillId="0" borderId="8" xfId="0" applyBorder="1" applyAlignment="1">
      <alignment wrapText="1"/>
    </xf>
    <xf numFmtId="0" fontId="0" fillId="7" borderId="1" xfId="0" applyFill="1" applyBorder="1" applyAlignment="1">
      <alignment horizontal="right" wrapText="1"/>
    </xf>
    <xf numFmtId="0" fontId="0" fillId="6" borderId="2" xfId="0" applyFill="1" applyBorder="1" applyAlignment="1">
      <alignment vertical="center" wrapText="1"/>
    </xf>
    <xf numFmtId="0" fontId="0" fillId="6" borderId="3" xfId="0" applyFill="1" applyBorder="1" applyAlignment="1">
      <alignment vertical="center" wrapText="1"/>
    </xf>
    <xf numFmtId="0" fontId="0" fillId="0" borderId="3" xfId="0" applyBorder="1" applyAlignment="1">
      <alignment vertical="center" wrapText="1"/>
    </xf>
    <xf numFmtId="0" fontId="0" fillId="0" borderId="3" xfId="0" applyBorder="1" applyAlignment="1">
      <alignment wrapText="1"/>
    </xf>
    <xf numFmtId="0" fontId="0" fillId="0" borderId="4" xfId="0" applyBorder="1" applyAlignment="1">
      <alignment wrapText="1"/>
    </xf>
    <xf numFmtId="0" fontId="0" fillId="0" borderId="4" xfId="0" applyBorder="1" applyAlignment="1">
      <alignment vertical="center" wrapText="1"/>
    </xf>
    <xf numFmtId="0" fontId="0" fillId="8" borderId="1" xfId="0" applyFill="1" applyBorder="1" applyAlignment="1">
      <alignment horizontal="left" vertical="center" wrapText="1"/>
    </xf>
    <xf numFmtId="0" fontId="0" fillId="0" borderId="11" xfId="0" applyBorder="1" applyAlignment="1">
      <alignment horizontal="right" wrapText="1"/>
    </xf>
    <xf numFmtId="0" fontId="0" fillId="0" borderId="12" xfId="0" applyBorder="1" applyAlignment="1">
      <alignment horizontal="right" wrapText="1"/>
    </xf>
    <xf numFmtId="0" fontId="0" fillId="5" borderId="1" xfId="0" applyFill="1" applyBorder="1" applyAlignment="1">
      <alignment horizontal="right" wrapText="1"/>
    </xf>
    <xf numFmtId="0" fontId="0" fillId="0" borderId="1" xfId="0" applyBorder="1" applyAlignment="1">
      <alignment horizontal="right" wrapText="1"/>
    </xf>
    <xf numFmtId="0" fontId="0" fillId="5" borderId="6" xfId="0" applyFill="1" applyBorder="1" applyAlignment="1">
      <alignment horizontal="right" wrapText="1"/>
    </xf>
    <xf numFmtId="0" fontId="0" fillId="5" borderId="1" xfId="0" applyFill="1" applyBorder="1" applyAlignment="1">
      <alignment horizontal="right" vertical="center" wrapText="1"/>
    </xf>
    <xf numFmtId="0" fontId="0" fillId="0" borderId="0" xfId="0" applyAlignment="1">
      <alignment wrapText="1"/>
    </xf>
    <xf numFmtId="0" fontId="0" fillId="4" borderId="2" xfId="0" applyFill="1" applyBorder="1" applyAlignment="1">
      <alignment vertical="center" wrapText="1"/>
    </xf>
    <xf numFmtId="0" fontId="0" fillId="2" borderId="2" xfId="0" applyFill="1" applyBorder="1" applyAlignment="1">
      <alignment vertical="center" wrapText="1"/>
    </xf>
    <xf numFmtId="0" fontId="0" fillId="4" borderId="3" xfId="0" applyFill="1" applyBorder="1" applyAlignment="1">
      <alignment vertical="center" wrapText="1"/>
    </xf>
    <xf numFmtId="0" fontId="0" fillId="7" borderId="6" xfId="0" applyFill="1" applyBorder="1" applyAlignment="1">
      <alignment horizontal="right" vertical="top" wrapText="1"/>
    </xf>
    <xf numFmtId="0" fontId="0" fillId="0" borderId="11" xfId="0" applyBorder="1" applyAlignment="1">
      <alignment horizontal="right" vertical="top" wrapText="1"/>
    </xf>
    <xf numFmtId="0" fontId="0" fillId="0" borderId="12" xfId="0" applyBorder="1" applyAlignment="1">
      <alignment horizontal="right" vertical="top" wrapText="1"/>
    </xf>
    <xf numFmtId="0" fontId="0" fillId="7" borderId="6" xfId="0" applyFill="1" applyBorder="1" applyAlignment="1">
      <alignment horizontal="right" wrapText="1"/>
    </xf>
    <xf numFmtId="0" fontId="0" fillId="2" borderId="1" xfId="0" applyFill="1" applyBorder="1" applyAlignment="1">
      <alignment vertical="center" wrapText="1"/>
    </xf>
    <xf numFmtId="0" fontId="0" fillId="5" borderId="7" xfId="0" applyFill="1" applyBorder="1" applyAlignment="1">
      <alignment horizontal="right" wrapText="1"/>
    </xf>
    <xf numFmtId="0" fontId="0" fillId="5" borderId="5" xfId="0" applyFill="1" applyBorder="1" applyAlignment="1">
      <alignment horizontal="right" wrapText="1"/>
    </xf>
    <xf numFmtId="0" fontId="0" fillId="5" borderId="9" xfId="0" applyFill="1" applyBorder="1" applyAlignment="1">
      <alignment horizontal="right" wrapText="1"/>
    </xf>
    <xf numFmtId="0" fontId="0" fillId="4" borderId="1" xfId="0" applyFill="1" applyBorder="1" applyAlignment="1">
      <alignment vertical="center" wrapText="1"/>
    </xf>
    <xf numFmtId="0" fontId="0" fillId="2" borderId="3" xfId="0" applyFill="1" applyBorder="1" applyAlignment="1">
      <alignment vertical="center" wrapText="1"/>
    </xf>
    <xf numFmtId="0" fontId="0" fillId="8" borderId="2" xfId="0" applyFill="1" applyBorder="1" applyAlignment="1">
      <alignment vertical="center" wrapText="1"/>
    </xf>
    <xf numFmtId="0" fontId="0" fillId="8" borderId="3" xfId="0" applyFill="1" applyBorder="1" applyAlignment="1">
      <alignment vertical="center" wrapText="1"/>
    </xf>
    <xf numFmtId="0" fontId="0" fillId="6" borderId="4" xfId="0" applyFill="1" applyBorder="1" applyAlignment="1">
      <alignment vertical="center" wrapText="1"/>
    </xf>
    <xf numFmtId="0" fontId="0" fillId="6" borderId="7" xfId="0" applyFill="1" applyBorder="1" applyAlignment="1">
      <alignment vertical="center" wrapText="1"/>
    </xf>
    <xf numFmtId="0" fontId="0" fillId="6" borderId="8" xfId="0" applyFill="1" applyBorder="1" applyAlignment="1">
      <alignment vertical="center" wrapText="1"/>
    </xf>
    <xf numFmtId="0" fontId="0" fillId="0" borderId="8" xfId="0" applyBorder="1" applyAlignment="1">
      <alignment vertical="center" wrapText="1"/>
    </xf>
    <xf numFmtId="0" fontId="0" fillId="8" borderId="4" xfId="0" applyFill="1" applyBorder="1" applyAlignment="1">
      <alignment vertical="center" wrapText="1"/>
    </xf>
    <xf numFmtId="0" fontId="0" fillId="5" borderId="8" xfId="0" applyFill="1" applyBorder="1" applyAlignment="1">
      <alignment horizontal="right" wrapText="1"/>
    </xf>
    <xf numFmtId="0" fontId="0" fillId="5" borderId="0" xfId="0" applyFill="1" applyBorder="1" applyAlignment="1">
      <alignment horizontal="right" wrapText="1"/>
    </xf>
    <xf numFmtId="0" fontId="0" fillId="5" borderId="10" xfId="0" applyFill="1" applyBorder="1" applyAlignment="1">
      <alignment horizontal="right" wrapText="1"/>
    </xf>
    <xf numFmtId="0" fontId="0" fillId="7" borderId="1" xfId="0" applyFill="1" applyBorder="1" applyAlignment="1">
      <alignment horizontal="right" vertical="top" wrapText="1"/>
    </xf>
    <xf numFmtId="0" fontId="0" fillId="0" borderId="2" xfId="0" applyBorder="1" applyAlignment="1">
      <alignment vertical="center" wrapText="1"/>
    </xf>
    <xf numFmtId="0" fontId="0" fillId="7" borderId="6" xfId="0" applyFill="1" applyBorder="1" applyAlignment="1">
      <alignment horizontal="right" vertical="top"/>
    </xf>
    <xf numFmtId="0" fontId="0" fillId="0" borderId="11" xfId="0" applyBorder="1" applyAlignment="1">
      <alignment horizontal="right" vertical="top"/>
    </xf>
    <xf numFmtId="0" fontId="0" fillId="0" borderId="12" xfId="0" applyBorder="1" applyAlignment="1">
      <alignment horizontal="right" vertical="top"/>
    </xf>
    <xf numFmtId="0" fontId="0" fillId="5" borderId="1" xfId="0" applyFill="1" applyBorder="1" applyAlignment="1">
      <alignment horizontal="right"/>
    </xf>
    <xf numFmtId="0" fontId="0" fillId="0" borderId="1" xfId="0" applyBorder="1" applyAlignment="1">
      <alignment horizontal="right"/>
    </xf>
    <xf numFmtId="0" fontId="0" fillId="7" borderId="6" xfId="0" applyFill="1" applyBorder="1" applyAlignment="1">
      <alignment horizontal="right"/>
    </xf>
    <xf numFmtId="0" fontId="0" fillId="2" borderId="1" xfId="0" applyFill="1" applyBorder="1" applyAlignment="1">
      <alignment horizontal="left" vertical="center"/>
    </xf>
    <xf numFmtId="0" fontId="0" fillId="8" borderId="1" xfId="0" applyFill="1" applyBorder="1" applyAlignment="1">
      <alignment horizontal="left" vertical="center"/>
    </xf>
    <xf numFmtId="0" fontId="0" fillId="2" borderId="2"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8" borderId="2" xfId="0" applyFill="1" applyBorder="1" applyAlignment="1">
      <alignment horizontal="left" vertical="center"/>
    </xf>
    <xf numFmtId="0" fontId="0" fillId="8" borderId="3" xfId="0" applyFill="1" applyBorder="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0" borderId="13" xfId="0" applyBorder="1" applyAlignment="1">
      <alignment horizontal="left" vertical="center"/>
    </xf>
    <xf numFmtId="0" fontId="0" fillId="2" borderId="2" xfId="0" applyFill="1" applyBorder="1" applyAlignment="1">
      <alignment wrapText="1"/>
    </xf>
    <xf numFmtId="0" fontId="0" fillId="8" borderId="1" xfId="0" applyFill="1" applyBorder="1" applyAlignment="1">
      <alignment vertical="center"/>
    </xf>
    <xf numFmtId="0" fontId="0" fillId="10" borderId="1" xfId="0" applyFont="1" applyFill="1" applyBorder="1"/>
    <xf numFmtId="0" fontId="0" fillId="11" borderId="1" xfId="0" applyFill="1" applyBorder="1"/>
    <xf numFmtId="0" fontId="0" fillId="11" borderId="1" xfId="0" applyFont="1" applyFill="1" applyBorder="1" applyAlignment="1">
      <alignment wrapText="1"/>
    </xf>
    <xf numFmtId="0" fontId="0" fillId="0" borderId="2" xfId="0" applyFont="1" applyBorder="1" applyAlignment="1">
      <alignment vertical="center"/>
    </xf>
    <xf numFmtId="0" fontId="0" fillId="0" borderId="3" xfId="0" applyFont="1" applyBorder="1" applyAlignment="1">
      <alignment vertical="center"/>
    </xf>
    <xf numFmtId="0" fontId="0" fillId="5" borderId="6" xfId="0" applyFill="1" applyBorder="1" applyAlignment="1">
      <alignment horizontal="right" vertical="center"/>
    </xf>
    <xf numFmtId="0" fontId="0" fillId="5" borderId="11" xfId="0" applyFill="1" applyBorder="1" applyAlignment="1">
      <alignment horizontal="right"/>
    </xf>
    <xf numFmtId="0" fontId="0" fillId="5" borderId="12" xfId="0" applyFill="1" applyBorder="1" applyAlignment="1">
      <alignment horizontal="right"/>
    </xf>
    <xf numFmtId="0" fontId="0" fillId="11" borderId="1" xfId="0" applyFont="1" applyFill="1" applyBorder="1" applyAlignment="1">
      <alignment horizontal="right"/>
    </xf>
    <xf numFmtId="0" fontId="0" fillId="12" borderId="1" xfId="0" applyFont="1" applyFill="1" applyBorder="1" applyAlignment="1">
      <alignment horizontal="right"/>
    </xf>
    <xf numFmtId="0" fontId="0" fillId="4" borderId="1" xfId="0" applyFill="1" applyBorder="1"/>
    <xf numFmtId="0" fontId="0" fillId="12" borderId="1" xfId="0" applyFont="1" applyFill="1" applyBorder="1" applyAlignment="1">
      <alignment horizontal="right" vertical="top"/>
    </xf>
    <xf numFmtId="0" fontId="0" fillId="2" borderId="2" xfId="0" applyFill="1" applyBorder="1" applyAlignment="1">
      <alignment vertical="center"/>
    </xf>
    <xf numFmtId="0" fontId="0" fillId="9" borderId="1" xfId="0" applyFill="1" applyBorder="1" applyAlignment="1">
      <alignment vertical="center" wrapText="1"/>
    </xf>
    <xf numFmtId="0" fontId="0" fillId="6" borderId="2" xfId="0" applyFill="1" applyBorder="1" applyAlignment="1"/>
    <xf numFmtId="0" fontId="0" fillId="7" borderId="11" xfId="0" applyFill="1" applyBorder="1" applyAlignment="1">
      <alignment horizontal="right"/>
    </xf>
    <xf numFmtId="0" fontId="0" fillId="7" borderId="12" xfId="0" applyFill="1" applyBorder="1" applyAlignment="1">
      <alignment horizontal="right"/>
    </xf>
    <xf numFmtId="0" fontId="0" fillId="7" borderId="11" xfId="0" applyFill="1" applyBorder="1" applyAlignment="1">
      <alignment horizontal="right" vertical="top"/>
    </xf>
    <xf numFmtId="0" fontId="0" fillId="7" borderId="12" xfId="0" applyFill="1" applyBorder="1" applyAlignment="1">
      <alignment horizontal="right" vertical="top"/>
    </xf>
    <xf numFmtId="0" fontId="0" fillId="7" borderId="6" xfId="0" applyFill="1" applyBorder="1" applyAlignment="1">
      <alignment horizontal="right" vertical="center"/>
    </xf>
    <xf numFmtId="0" fontId="0" fillId="7" borderId="11" xfId="0" applyFill="1" applyBorder="1" applyAlignment="1">
      <alignment horizontal="right" vertical="center"/>
    </xf>
    <xf numFmtId="0" fontId="0" fillId="7" borderId="12" xfId="0" applyFill="1" applyBorder="1" applyAlignment="1">
      <alignment horizontal="right" vertical="center"/>
    </xf>
    <xf numFmtId="0" fontId="0" fillId="8" borderId="3" xfId="0" applyFill="1" applyBorder="1" applyAlignment="1">
      <alignment horizontal="center" vertical="center"/>
    </xf>
    <xf numFmtId="0" fontId="0" fillId="8" borderId="4" xfId="0" applyFill="1" applyBorder="1" applyAlignment="1">
      <alignment horizontal="center" vertical="center"/>
    </xf>
    <xf numFmtId="10" fontId="0" fillId="8" borderId="1" xfId="0" applyNumberFormat="1" applyFill="1" applyBorder="1" applyAlignment="1">
      <alignment horizontal="center"/>
    </xf>
    <xf numFmtId="0" fontId="0" fillId="8" borderId="3" xfId="0" applyFill="1" applyBorder="1" applyAlignment="1">
      <alignment vertical="center"/>
    </xf>
    <xf numFmtId="0" fontId="0" fillId="8" borderId="4" xfId="0" applyFill="1" applyBorder="1" applyAlignment="1">
      <alignment vertical="center"/>
    </xf>
    <xf numFmtId="0" fontId="0" fillId="8" borderId="1" xfId="0" applyFill="1" applyBorder="1" applyAlignment="1">
      <alignment horizontal="right" vertical="center"/>
    </xf>
    <xf numFmtId="10" fontId="0" fillId="6" borderId="1" xfId="0" applyNumberFormat="1" applyFill="1" applyBorder="1" applyAlignment="1">
      <alignment horizontal="center"/>
    </xf>
    <xf numFmtId="0" fontId="0" fillId="6" borderId="4" xfId="0" applyFill="1" applyBorder="1" applyAlignment="1">
      <alignment vertical="center"/>
    </xf>
    <xf numFmtId="0" fontId="0" fillId="6" borderId="1" xfId="0" applyFill="1" applyBorder="1" applyAlignment="1">
      <alignment horizontal="left" vertical="center" wrapText="1"/>
    </xf>
    <xf numFmtId="0" fontId="0" fillId="6" borderId="1" xfId="0" applyFill="1" applyBorder="1" applyAlignment="1">
      <alignment horizontal="left" vertical="center"/>
    </xf>
    <xf numFmtId="0" fontId="0" fillId="6" borderId="1" xfId="0" applyFill="1" applyBorder="1" applyAlignment="1">
      <alignment horizontal="left"/>
    </xf>
    <xf numFmtId="0" fontId="0" fillId="6" borderId="1" xfId="0" applyFill="1" applyBorder="1" applyAlignment="1">
      <alignment horizontal="right"/>
    </xf>
    <xf numFmtId="0" fontId="0" fillId="6" borderId="4" xfId="0" applyFill="1" applyBorder="1"/>
    <xf numFmtId="0" fontId="0" fillId="6" borderId="12" xfId="0" applyFill="1" applyBorder="1"/>
    <xf numFmtId="0" fontId="0" fillId="6" borderId="2" xfId="0" applyFill="1" applyBorder="1" applyAlignment="1">
      <alignment horizontal="left" wrapText="1"/>
    </xf>
    <xf numFmtId="0" fontId="0" fillId="6" borderId="4" xfId="0" applyFill="1" applyBorder="1" applyAlignment="1">
      <alignment horizontal="left" wrapText="1"/>
    </xf>
    <xf numFmtId="0" fontId="0" fillId="8" borderId="1" xfId="0" applyFill="1" applyBorder="1" applyAlignment="1">
      <alignment horizontal="right"/>
    </xf>
    <xf numFmtId="0" fontId="0" fillId="4" borderId="1" xfId="0" applyFill="1" applyBorder="1" applyAlignment="1">
      <alignment horizontal="left" vertical="center" wrapText="1"/>
    </xf>
    <xf numFmtId="0" fontId="0" fillId="4" borderId="1" xfId="0" applyFill="1" applyBorder="1" applyAlignment="1">
      <alignment horizontal="left" vertical="center" wrapText="1"/>
    </xf>
    <xf numFmtId="0" fontId="0" fillId="4" borderId="12" xfId="0" applyFill="1" applyBorder="1"/>
    <xf numFmtId="0" fontId="0" fillId="4" borderId="1" xfId="0" applyFill="1" applyBorder="1" applyAlignment="1">
      <alignment horizontal="left" wrapText="1"/>
    </xf>
    <xf numFmtId="0" fontId="0" fillId="4" borderId="1" xfId="0" applyFill="1" applyBorder="1" applyAlignment="1">
      <alignment horizontal="left" vertical="center"/>
    </xf>
    <xf numFmtId="0" fontId="0" fillId="4" borderId="1" xfId="0" applyFill="1" applyBorder="1" applyAlignment="1">
      <alignment horizontal="left"/>
    </xf>
    <xf numFmtId="0" fontId="0" fillId="4" borderId="1" xfId="0" applyFill="1" applyBorder="1" applyAlignment="1">
      <alignment horizontal="right"/>
    </xf>
    <xf numFmtId="0" fontId="0" fillId="4" borderId="4" xfId="0" applyFill="1" applyBorder="1"/>
    <xf numFmtId="0" fontId="0" fillId="8" borderId="1" xfId="0" applyFont="1" applyFill="1" applyBorder="1" applyAlignment="1">
      <alignment horizontal="right"/>
    </xf>
    <xf numFmtId="0" fontId="0" fillId="13" borderId="1" xfId="0" applyFont="1" applyFill="1" applyBorder="1" applyAlignment="1">
      <alignment horizontal="right"/>
    </xf>
    <xf numFmtId="0" fontId="0" fillId="8" borderId="1" xfId="0" applyFill="1" applyBorder="1" applyAlignment="1">
      <alignment horizontal="right" vertical="center"/>
    </xf>
    <xf numFmtId="0" fontId="0" fillId="6" borderId="1" xfId="0" applyFill="1" applyBorder="1" applyAlignment="1">
      <alignment horizontal="right" vertical="center"/>
    </xf>
  </cellXfs>
  <cellStyles count="1">
    <cellStyle name="Normal" xfId="0" builtinId="0"/>
  </cellStyles>
  <dxfs count="102">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0000"/>
        </patternFill>
      </fill>
    </dxf>
    <dxf>
      <font>
        <b/>
        <i val="0"/>
      </font>
      <fill>
        <patternFill>
          <bgColor rgb="FF00B0F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ont>
        <b/>
        <i val="0"/>
      </font>
      <fill>
        <patternFill>
          <bgColor rgb="FF00B050"/>
        </patternFill>
      </fill>
    </dxf>
    <dxf>
      <fill>
        <patternFill>
          <bgColor rgb="FFFF0000"/>
        </patternFill>
      </fill>
    </dxf>
    <dxf>
      <fill>
        <patternFill>
          <bgColor rgb="FF0070C0"/>
        </patternFill>
      </fill>
    </dxf>
    <dxf>
      <font>
        <b/>
        <i val="0"/>
      </font>
      <fill>
        <patternFill>
          <bgColor rgb="FFFF0000"/>
        </patternFill>
      </fill>
    </dxf>
    <dxf>
      <font>
        <b/>
        <i val="0"/>
      </font>
      <fill>
        <patternFill>
          <bgColor rgb="FF00B0F0"/>
        </patternFill>
      </fill>
    </dxf>
    <dxf>
      <font>
        <b/>
        <i val="0"/>
      </font>
      <fill>
        <patternFill>
          <bgColor rgb="FFFF0000"/>
        </patternFill>
      </fill>
    </dxf>
    <dxf>
      <font>
        <b/>
        <i val="0"/>
      </font>
      <fill>
        <patternFill>
          <bgColor rgb="FFFFC000"/>
        </patternFill>
      </fill>
    </dxf>
    <dxf>
      <font>
        <b/>
        <i val="0"/>
      </font>
      <fill>
        <patternFill>
          <bgColor rgb="FF00B05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70C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FFC000"/>
        </patternFill>
      </fill>
    </dxf>
    <dxf>
      <fill>
        <patternFill>
          <bgColor rgb="FF00B050"/>
        </patternFill>
      </fill>
    </dxf>
    <dxf>
      <fill>
        <patternFill>
          <bgColor rgb="FF0070C0"/>
        </patternFill>
      </fill>
    </dxf>
    <dxf>
      <fill>
        <patternFill>
          <bgColor rgb="FFFF0000"/>
        </patternFill>
      </fill>
    </dxf>
    <dxf>
      <fill>
        <patternFill>
          <bgColor rgb="FF00B050"/>
        </patternFill>
      </fill>
    </dxf>
    <dxf>
      <font>
        <b/>
        <i val="0"/>
      </font>
      <fill>
        <patternFill>
          <bgColor rgb="FFFF0000"/>
        </patternFill>
      </fill>
    </dxf>
    <dxf>
      <fill>
        <patternFill>
          <bgColor rgb="FF00B0F0"/>
        </patternFill>
      </fill>
    </dxf>
    <dxf>
      <fill>
        <patternFill>
          <bgColor rgb="FFFF0000"/>
        </patternFill>
      </fill>
    </dxf>
    <dxf>
      <fill>
        <patternFill>
          <bgColor rgb="FF00B050"/>
        </patternFill>
      </fill>
    </dxf>
    <dxf>
      <fill>
        <patternFill>
          <bgColor rgb="FFFFC000"/>
        </patternFill>
      </fill>
    </dxf>
    <dxf>
      <font>
        <b/>
        <i val="0"/>
      </font>
      <fill>
        <patternFill>
          <bgColor rgb="FF00B0F0"/>
        </patternFill>
      </fill>
    </dxf>
    <dxf>
      <font>
        <b/>
        <i val="0"/>
      </font>
      <fill>
        <patternFill>
          <bgColor rgb="FFFF0000"/>
        </patternFill>
      </fill>
    </dxf>
    <dxf>
      <fill>
        <patternFill>
          <bgColor rgb="FFFF0000"/>
        </patternFill>
      </fill>
    </dxf>
    <dxf>
      <fill>
        <patternFill>
          <bgColor rgb="FF00B050"/>
        </patternFill>
      </fill>
    </dxf>
    <dxf>
      <fill>
        <patternFill>
          <bgColor rgb="FFFFC000"/>
        </patternFill>
      </fill>
    </dxf>
    <dxf>
      <fill>
        <patternFill>
          <bgColor rgb="FF00B050"/>
        </patternFill>
      </fill>
    </dxf>
    <dxf>
      <fill>
        <patternFill>
          <bgColor rgb="FF0070C0"/>
        </patternFill>
      </fill>
    </dxf>
    <dxf>
      <fill>
        <patternFill>
          <bgColor rgb="FFFF000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0070C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00B0F0"/>
        </patternFill>
      </fill>
    </dxf>
    <dxf>
      <font>
        <b/>
        <i val="0"/>
      </font>
      <fill>
        <patternFill>
          <bgColor rgb="FFFF0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FFC000"/>
        </patternFill>
      </fill>
    </dxf>
    <dxf>
      <font>
        <b/>
        <i val="0"/>
      </font>
      <fill>
        <patternFill>
          <bgColor rgb="FF0070C0"/>
        </patternFill>
      </fill>
    </dxf>
    <dxf>
      <font>
        <b/>
        <i val="0"/>
      </font>
      <fill>
        <patternFill>
          <bgColor rgb="FFFF0000"/>
        </patternFill>
      </fill>
    </dxf>
    <dxf>
      <font>
        <b/>
        <i val="0"/>
      </font>
      <fill>
        <patternFill>
          <bgColor rgb="FF00B050"/>
        </patternFill>
      </fill>
    </dxf>
    <dxf>
      <font>
        <b/>
        <i val="0"/>
      </font>
      <fill>
        <patternFill>
          <bgColor rgb="FF00B0F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cin.welninski\Downloads\QA%20Testing%20Table%20Update2Ma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te Map QAHealth Rating"/>
      <sheetName val="Home"/>
      <sheetName val="Explore"/>
      <sheetName val="DMDII Portal"/>
      <sheetName val="UserDrop-down"/>
      <sheetName val="Footer"/>
      <sheetName val="Assemble"/>
      <sheetName val="Learn"/>
      <sheetName val="Marketplace"/>
      <sheetName val="Dashboard"/>
      <sheetName val="Conglomoration"/>
      <sheetName val="Tests to be saved for later"/>
      <sheetName val="Sheet13"/>
      <sheetName val="Sheet14"/>
      <sheetName val="Sheet15"/>
      <sheetName val="Sheet16"/>
      <sheetName val="Sheet17"/>
      <sheetName val="Sheet18"/>
    </sheetNames>
    <sheetDataSet>
      <sheetData sheetId="0"/>
      <sheetData sheetId="1"/>
      <sheetData sheetId="2"/>
      <sheetData sheetId="3"/>
      <sheetData sheetId="4"/>
      <sheetData sheetId="5"/>
      <sheetData sheetId="6"/>
      <sheetData sheetId="7"/>
      <sheetData sheetId="8">
        <row r="7">
          <cell r="I7">
            <v>5</v>
          </cell>
        </row>
        <row r="14">
          <cell r="I14">
            <v>6</v>
          </cell>
        </row>
        <row r="19">
          <cell r="I19">
            <v>4</v>
          </cell>
        </row>
        <row r="22">
          <cell r="I22">
            <v>2</v>
          </cell>
        </row>
      </sheetData>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
  <sheetViews>
    <sheetView tabSelected="1" zoomScale="70" zoomScaleNormal="70" workbookViewId="0">
      <selection activeCell="P29" sqref="P29"/>
    </sheetView>
  </sheetViews>
  <sheetFormatPr defaultRowHeight="14.4" x14ac:dyDescent="0.3"/>
  <cols>
    <col min="1" max="1" width="14.88671875" bestFit="1" customWidth="1"/>
    <col min="2" max="2" width="20.5546875" bestFit="1" customWidth="1"/>
    <col min="3" max="3" width="26.77734375" bestFit="1" customWidth="1"/>
    <col min="4" max="4" width="14.88671875" bestFit="1" customWidth="1"/>
    <col min="5" max="5" width="24.88671875" bestFit="1" customWidth="1"/>
    <col min="6" max="6" width="20" bestFit="1" customWidth="1"/>
    <col min="7" max="7" width="14.88671875" bestFit="1" customWidth="1"/>
    <col min="8" max="8" width="31.6640625" bestFit="1" customWidth="1"/>
    <col min="9" max="9" width="25.77734375" bestFit="1" customWidth="1"/>
    <col min="10" max="10" width="9.21875" bestFit="1" customWidth="1"/>
    <col min="11" max="11" width="6.5546875" bestFit="1" customWidth="1"/>
    <col min="12" max="12" width="5.109375" bestFit="1" customWidth="1"/>
    <col min="13" max="13" width="8.21875" bestFit="1" customWidth="1"/>
    <col min="14" max="14" width="11.88671875" bestFit="1" customWidth="1"/>
    <col min="15" max="15" width="10.88671875" bestFit="1" customWidth="1"/>
    <col min="16" max="16" width="31.109375" bestFit="1" customWidth="1"/>
    <col min="17" max="18" width="5.88671875" bestFit="1" customWidth="1"/>
  </cols>
  <sheetData>
    <row r="1" spans="1:16" ht="15.6" thickTop="1" thickBot="1" x14ac:dyDescent="0.35">
      <c r="A1" s="13" t="s">
        <v>14</v>
      </c>
      <c r="B1" s="13" t="s">
        <v>15</v>
      </c>
      <c r="C1" s="14" t="s">
        <v>180</v>
      </c>
      <c r="D1" s="14" t="s">
        <v>203</v>
      </c>
      <c r="E1" s="13" t="s">
        <v>178</v>
      </c>
      <c r="F1" s="13" t="s">
        <v>204</v>
      </c>
      <c r="G1" s="13" t="s">
        <v>177</v>
      </c>
      <c r="H1" s="13" t="s">
        <v>179</v>
      </c>
      <c r="I1" s="13" t="s">
        <v>353</v>
      </c>
    </row>
    <row r="2" spans="1:16" ht="15.6" thickTop="1" thickBot="1" x14ac:dyDescent="0.35">
      <c r="A2" s="113" t="s">
        <v>8</v>
      </c>
      <c r="B2" s="68" t="s">
        <v>394</v>
      </c>
      <c r="C2" s="69"/>
      <c r="D2" s="70">
        <f>Dashboard!D4</f>
        <v>0</v>
      </c>
      <c r="E2" s="236">
        <f>Dashboard!I4</f>
        <v>2</v>
      </c>
      <c r="F2" s="68">
        <f>D2/E2</f>
        <v>0</v>
      </c>
      <c r="G2" s="113">
        <f>SUM(F2:F6)</f>
        <v>0</v>
      </c>
      <c r="H2" s="114">
        <f>Dashboard!D19</f>
        <v>0</v>
      </c>
      <c r="I2" s="114" t="e">
        <f>Dashboard!E18</f>
        <v>#DIV/0!</v>
      </c>
    </row>
    <row r="3" spans="1:16" ht="15.6" thickTop="1" thickBot="1" x14ac:dyDescent="0.35">
      <c r="A3" s="105"/>
      <c r="B3" s="68" t="s">
        <v>415</v>
      </c>
      <c r="C3" s="69"/>
      <c r="D3" s="70">
        <f>Dashboard!D7</f>
        <v>0</v>
      </c>
      <c r="E3" s="236">
        <f>Dashboard!I7</f>
        <v>2</v>
      </c>
      <c r="F3" s="68">
        <f t="shared" ref="F3:F6" si="0">D3/E3</f>
        <v>0</v>
      </c>
      <c r="G3" s="211"/>
      <c r="H3" s="115"/>
      <c r="I3" s="115"/>
    </row>
    <row r="4" spans="1:16" ht="15.6" thickTop="1" thickBot="1" x14ac:dyDescent="0.35">
      <c r="A4" s="105"/>
      <c r="B4" s="68" t="s">
        <v>416</v>
      </c>
      <c r="C4" s="69"/>
      <c r="D4" s="70">
        <f>Dashboard!D10</f>
        <v>0</v>
      </c>
      <c r="E4" s="236">
        <f>Dashboard!I10</f>
        <v>2</v>
      </c>
      <c r="F4" s="68">
        <f t="shared" si="0"/>
        <v>0</v>
      </c>
      <c r="G4" s="211"/>
      <c r="H4" s="115"/>
      <c r="I4" s="115"/>
    </row>
    <row r="5" spans="1:16" ht="15.6" thickTop="1" thickBot="1" x14ac:dyDescent="0.35">
      <c r="A5" s="105"/>
      <c r="B5" s="68" t="s">
        <v>417</v>
      </c>
      <c r="C5" s="69"/>
      <c r="D5" s="70">
        <f>Dashboard!D13</f>
        <v>0</v>
      </c>
      <c r="E5" s="236">
        <f>Dashboard!I13</f>
        <v>2</v>
      </c>
      <c r="F5" s="68">
        <f t="shared" si="0"/>
        <v>0</v>
      </c>
      <c r="G5" s="211"/>
      <c r="H5" s="115"/>
      <c r="I5" s="115"/>
    </row>
    <row r="6" spans="1:16" ht="15.6" thickTop="1" thickBot="1" x14ac:dyDescent="0.35">
      <c r="A6" s="96"/>
      <c r="B6" s="68" t="s">
        <v>418</v>
      </c>
      <c r="C6" s="69"/>
      <c r="D6" s="70">
        <f>Dashboard!D17</f>
        <v>0</v>
      </c>
      <c r="E6" s="236">
        <f>Dashboard!I17</f>
        <v>3</v>
      </c>
      <c r="F6" s="68">
        <f t="shared" si="0"/>
        <v>0</v>
      </c>
      <c r="G6" s="212"/>
      <c r="H6" s="116"/>
      <c r="I6" s="116"/>
    </row>
    <row r="7" spans="1:16" ht="15.6" thickTop="1" thickBot="1" x14ac:dyDescent="0.35">
      <c r="A7" s="94" t="s">
        <v>326</v>
      </c>
      <c r="B7" s="7" t="s">
        <v>183</v>
      </c>
      <c r="C7" s="7"/>
      <c r="D7" s="4">
        <f>Home!D5</f>
        <v>3</v>
      </c>
      <c r="E7" s="222">
        <f>Home!I5</f>
        <v>3</v>
      </c>
      <c r="F7" s="217">
        <f t="shared" ref="F7:F28" si="1">D7/E7</f>
        <v>1</v>
      </c>
      <c r="G7" s="97">
        <f>SUM(D7:D8)</f>
        <v>5</v>
      </c>
      <c r="H7" s="100">
        <f>Home!D10</f>
        <v>1</v>
      </c>
      <c r="I7" s="100">
        <f>Home!E9</f>
        <v>0</v>
      </c>
    </row>
    <row r="8" spans="1:16" ht="15.6" thickTop="1" thickBot="1" x14ac:dyDescent="0.35">
      <c r="A8" s="96"/>
      <c r="B8" s="7" t="s">
        <v>184</v>
      </c>
      <c r="C8" s="7"/>
      <c r="D8" s="4">
        <f>Home!D8</f>
        <v>2</v>
      </c>
      <c r="E8" s="222">
        <f>Home!I8</f>
        <v>2</v>
      </c>
      <c r="F8" s="217">
        <f t="shared" si="1"/>
        <v>1</v>
      </c>
      <c r="G8" s="218"/>
      <c r="H8" s="106"/>
      <c r="I8" s="106"/>
    </row>
    <row r="9" spans="1:16" ht="15.6" thickTop="1" thickBot="1" x14ac:dyDescent="0.35">
      <c r="A9" s="107" t="s">
        <v>9</v>
      </c>
      <c r="B9" s="3" t="s">
        <v>186</v>
      </c>
      <c r="C9" s="3"/>
      <c r="D9" s="4">
        <f>Explore!D8</f>
        <v>0</v>
      </c>
      <c r="E9" s="227">
        <f>Explore!I8</f>
        <v>6</v>
      </c>
      <c r="F9" s="213">
        <f t="shared" si="1"/>
        <v>0</v>
      </c>
      <c r="G9" s="188">
        <f>SUM(E9:E16)</f>
        <v>84</v>
      </c>
      <c r="H9" s="100">
        <f>Explore!D95</f>
        <v>0.27380952380952384</v>
      </c>
      <c r="I9" s="100">
        <f>Explore!E94</f>
        <v>0</v>
      </c>
    </row>
    <row r="10" spans="1:16" ht="15.6" thickTop="1" thickBot="1" x14ac:dyDescent="0.35">
      <c r="A10" s="107"/>
      <c r="B10" s="108" t="s">
        <v>187</v>
      </c>
      <c r="C10" s="3" t="s">
        <v>267</v>
      </c>
      <c r="D10" s="4">
        <f>Explore!D18</f>
        <v>4</v>
      </c>
      <c r="E10" s="227">
        <f>Explore!I18</f>
        <v>9</v>
      </c>
      <c r="F10" s="213">
        <f t="shared" si="1"/>
        <v>0.44444444444444442</v>
      </c>
      <c r="G10" s="188"/>
      <c r="H10" s="101"/>
      <c r="I10" s="101"/>
    </row>
    <row r="11" spans="1:16" ht="15.6" thickTop="1" thickBot="1" x14ac:dyDescent="0.35">
      <c r="A11" s="107"/>
      <c r="B11" s="109"/>
      <c r="C11" s="3" t="s">
        <v>318</v>
      </c>
      <c r="D11" s="4">
        <f>Explore!D47</f>
        <v>17</v>
      </c>
      <c r="E11" s="227">
        <f>Explore!I47</f>
        <v>28</v>
      </c>
      <c r="F11" s="213">
        <f t="shared" si="1"/>
        <v>0.6071428571428571</v>
      </c>
      <c r="G11" s="188"/>
      <c r="H11" s="101"/>
      <c r="I11" s="101"/>
    </row>
    <row r="12" spans="1:16" ht="15.6" thickTop="1" thickBot="1" x14ac:dyDescent="0.35">
      <c r="A12" s="107"/>
      <c r="B12" s="109"/>
      <c r="C12" s="3" t="s">
        <v>319</v>
      </c>
      <c r="D12" s="4">
        <f>Explore!D76</f>
        <v>2</v>
      </c>
      <c r="E12" s="227">
        <f>Explore!I76</f>
        <v>28</v>
      </c>
      <c r="F12" s="213">
        <f t="shared" si="1"/>
        <v>7.1428571428571425E-2</v>
      </c>
      <c r="G12" s="188"/>
      <c r="H12" s="101"/>
      <c r="I12" s="101"/>
    </row>
    <row r="13" spans="1:16" ht="15.6" thickTop="1" thickBot="1" x14ac:dyDescent="0.35">
      <c r="A13" s="107"/>
      <c r="B13" s="3" t="s">
        <v>188</v>
      </c>
      <c r="C13" s="3"/>
      <c r="D13" s="4">
        <f>Explore!D80</f>
        <v>0</v>
      </c>
      <c r="E13" s="227">
        <f>Explore!I80</f>
        <v>3</v>
      </c>
      <c r="F13" s="213">
        <f t="shared" si="1"/>
        <v>0</v>
      </c>
      <c r="G13" s="188"/>
      <c r="H13" s="101"/>
      <c r="I13" s="101"/>
      <c r="P13" s="59"/>
    </row>
    <row r="14" spans="1:16" ht="15.6" thickTop="1" thickBot="1" x14ac:dyDescent="0.35">
      <c r="A14" s="107"/>
      <c r="B14" s="3" t="s">
        <v>189</v>
      </c>
      <c r="C14" s="3"/>
      <c r="D14" s="4">
        <f>Explore!D82</f>
        <v>0</v>
      </c>
      <c r="E14" s="227">
        <f>Explore!I82</f>
        <v>1</v>
      </c>
      <c r="F14" s="213">
        <f t="shared" si="1"/>
        <v>0</v>
      </c>
      <c r="G14" s="188"/>
      <c r="H14" s="101"/>
      <c r="I14" s="101"/>
    </row>
    <row r="15" spans="1:16" ht="15.6" thickTop="1" thickBot="1" x14ac:dyDescent="0.35">
      <c r="A15" s="107"/>
      <c r="B15" s="3" t="s">
        <v>190</v>
      </c>
      <c r="C15" s="3"/>
      <c r="D15" s="4">
        <f>Explore!D91</f>
        <v>0</v>
      </c>
      <c r="E15" s="227">
        <f>Explore!I91</f>
        <v>8</v>
      </c>
      <c r="F15" s="213">
        <f t="shared" si="1"/>
        <v>0</v>
      </c>
      <c r="G15" s="188"/>
      <c r="H15" s="101"/>
      <c r="I15" s="101"/>
    </row>
    <row r="16" spans="1:16" ht="15.6" thickTop="1" thickBot="1" x14ac:dyDescent="0.35">
      <c r="A16" s="107"/>
      <c r="B16" s="3" t="s">
        <v>191</v>
      </c>
      <c r="C16" s="3"/>
      <c r="D16" s="4">
        <f>Explore!D93</f>
        <v>0</v>
      </c>
      <c r="E16" s="227">
        <f>Explore!I93</f>
        <v>1</v>
      </c>
      <c r="F16" s="213">
        <f t="shared" si="1"/>
        <v>0</v>
      </c>
      <c r="G16" s="188"/>
      <c r="H16" s="106"/>
      <c r="I16" s="106"/>
    </row>
    <row r="17" spans="1:9" ht="15.6" thickTop="1" thickBot="1" x14ac:dyDescent="0.35">
      <c r="A17" s="81" t="s">
        <v>10</v>
      </c>
      <c r="B17" s="7" t="s">
        <v>192</v>
      </c>
      <c r="C17" s="7"/>
      <c r="D17" s="4">
        <f>Learn!D8</f>
        <v>0</v>
      </c>
      <c r="E17" s="222">
        <f>Learn!I8</f>
        <v>6</v>
      </c>
      <c r="F17" s="217">
        <f t="shared" si="1"/>
        <v>0</v>
      </c>
      <c r="G17" s="203">
        <f>E17</f>
        <v>6</v>
      </c>
      <c r="H17" s="80">
        <f>Learn!D10</f>
        <v>0</v>
      </c>
      <c r="I17" s="80">
        <f>Learn!E8</f>
        <v>0</v>
      </c>
    </row>
    <row r="18" spans="1:9" ht="15.6" thickTop="1" thickBot="1" x14ac:dyDescent="0.35">
      <c r="A18" s="103" t="s">
        <v>11</v>
      </c>
      <c r="B18" s="3" t="s">
        <v>196</v>
      </c>
      <c r="C18" s="3"/>
      <c r="D18" s="4">
        <f>Assemble!D5</f>
        <v>0</v>
      </c>
      <c r="E18" s="227">
        <f>Assemble!I5</f>
        <v>3</v>
      </c>
      <c r="F18" s="213">
        <f>D18/E18</f>
        <v>0</v>
      </c>
      <c r="G18" s="112">
        <f>SUM(E18:E24)</f>
        <v>55</v>
      </c>
      <c r="H18" s="100">
        <f>Assemble!D65</f>
        <v>0.47272727272727272</v>
      </c>
      <c r="I18" s="100">
        <f>Assemble!E64</f>
        <v>0</v>
      </c>
    </row>
    <row r="19" spans="1:9" ht="15.6" thickTop="1" thickBot="1" x14ac:dyDescent="0.35">
      <c r="A19" s="104"/>
      <c r="B19" s="3" t="s">
        <v>197</v>
      </c>
      <c r="C19" s="3"/>
      <c r="D19" s="4">
        <f>Assemble!D14</f>
        <v>0</v>
      </c>
      <c r="E19" s="227">
        <f>Assemble!I14</f>
        <v>8</v>
      </c>
      <c r="F19" s="213">
        <f t="shared" si="1"/>
        <v>0</v>
      </c>
      <c r="G19" s="214"/>
      <c r="H19" s="101"/>
      <c r="I19" s="101"/>
    </row>
    <row r="20" spans="1:9" ht="15.6" thickTop="1" thickBot="1" x14ac:dyDescent="0.35">
      <c r="A20" s="104"/>
      <c r="B20" s="108" t="s">
        <v>139</v>
      </c>
      <c r="C20" s="3" t="s">
        <v>139</v>
      </c>
      <c r="D20" s="4">
        <f>Assemble!D34</f>
        <v>11</v>
      </c>
      <c r="E20" s="227">
        <f>Assemble!I34</f>
        <v>19</v>
      </c>
      <c r="F20" s="213">
        <f t="shared" si="1"/>
        <v>0.57894736842105265</v>
      </c>
      <c r="G20" s="214"/>
      <c r="H20" s="101"/>
      <c r="I20" s="101"/>
    </row>
    <row r="21" spans="1:9" ht="15.6" thickTop="1" thickBot="1" x14ac:dyDescent="0.35">
      <c r="A21" s="105"/>
      <c r="B21" s="109"/>
      <c r="C21" s="3" t="s">
        <v>395</v>
      </c>
      <c r="D21" s="4">
        <f>Assemble!D43</f>
        <v>7</v>
      </c>
      <c r="E21" s="227">
        <f>Assemble!I43</f>
        <v>8</v>
      </c>
      <c r="F21" s="213">
        <f t="shared" si="1"/>
        <v>0.875</v>
      </c>
      <c r="G21" s="214"/>
      <c r="H21" s="105"/>
      <c r="I21" s="105"/>
    </row>
    <row r="22" spans="1:9" ht="15.6" thickTop="1" thickBot="1" x14ac:dyDescent="0.35">
      <c r="A22" s="105"/>
      <c r="B22" s="109"/>
      <c r="C22" s="3" t="s">
        <v>396</v>
      </c>
      <c r="D22" s="4">
        <f>Assemble!D49</f>
        <v>3</v>
      </c>
      <c r="E22" s="227">
        <f>Assemble!I49</f>
        <v>5</v>
      </c>
      <c r="F22" s="213">
        <f t="shared" si="1"/>
        <v>0.6</v>
      </c>
      <c r="G22" s="214"/>
      <c r="H22" s="105"/>
      <c r="I22" s="105"/>
    </row>
    <row r="23" spans="1:9" ht="15.6" thickTop="1" thickBot="1" x14ac:dyDescent="0.35">
      <c r="A23" s="105"/>
      <c r="B23" s="109"/>
      <c r="C23" s="3" t="s">
        <v>397</v>
      </c>
      <c r="D23" s="4">
        <f>Assemble!D56</f>
        <v>5</v>
      </c>
      <c r="E23" s="227">
        <f>Assemble!I56</f>
        <v>6</v>
      </c>
      <c r="F23" s="213">
        <f t="shared" si="1"/>
        <v>0.83333333333333337</v>
      </c>
      <c r="G23" s="214"/>
      <c r="H23" s="105"/>
      <c r="I23" s="105"/>
    </row>
    <row r="24" spans="1:9" ht="15.6" thickTop="1" thickBot="1" x14ac:dyDescent="0.35">
      <c r="A24" s="96"/>
      <c r="B24" s="99"/>
      <c r="C24" s="3" t="s">
        <v>398</v>
      </c>
      <c r="D24" s="4">
        <f>Assemble!D63</f>
        <v>3</v>
      </c>
      <c r="E24" s="227">
        <f>Assemble!I63</f>
        <v>6</v>
      </c>
      <c r="F24" s="213">
        <f t="shared" si="1"/>
        <v>0.5</v>
      </c>
      <c r="G24" s="215"/>
      <c r="H24" s="96"/>
      <c r="I24" s="96"/>
    </row>
    <row r="25" spans="1:9" ht="15.6" thickTop="1" thickBot="1" x14ac:dyDescent="0.35">
      <c r="A25" s="94" t="s">
        <v>12</v>
      </c>
      <c r="B25" s="189" t="s">
        <v>455</v>
      </c>
      <c r="C25" s="189"/>
      <c r="D25" s="190">
        <f>Marketplace!D7</f>
        <v>0</v>
      </c>
      <c r="E25" s="237">
        <f>[1]Marketplace!I7</f>
        <v>5</v>
      </c>
      <c r="F25" s="217">
        <f t="shared" si="1"/>
        <v>0</v>
      </c>
      <c r="G25" s="97">
        <f>SUM(E25:E28)</f>
        <v>17</v>
      </c>
      <c r="H25" s="100">
        <f>Marketplace!D6</f>
        <v>0</v>
      </c>
      <c r="I25" s="100">
        <f>Marketplace!E6</f>
        <v>0</v>
      </c>
    </row>
    <row r="26" spans="1:9" ht="15.6" thickTop="1" thickBot="1" x14ac:dyDescent="0.35">
      <c r="A26" s="105"/>
      <c r="B26" s="189" t="s">
        <v>456</v>
      </c>
      <c r="C26" s="189"/>
      <c r="D26" s="190">
        <f>Marketplace!D14</f>
        <v>0</v>
      </c>
      <c r="E26" s="237">
        <f>[1]Marketplace!I14</f>
        <v>6</v>
      </c>
      <c r="F26" s="217">
        <f t="shared" si="1"/>
        <v>0</v>
      </c>
      <c r="G26" s="98"/>
      <c r="H26" s="105"/>
      <c r="I26" s="105"/>
    </row>
    <row r="27" spans="1:9" ht="15.6" thickTop="1" thickBot="1" x14ac:dyDescent="0.35">
      <c r="A27" s="105"/>
      <c r="B27" s="189" t="s">
        <v>457</v>
      </c>
      <c r="C27" s="189"/>
      <c r="D27" s="190">
        <f>Marketplace!D19</f>
        <v>0</v>
      </c>
      <c r="E27" s="237">
        <f>[1]Marketplace!I19</f>
        <v>4</v>
      </c>
      <c r="F27" s="217">
        <f t="shared" si="1"/>
        <v>0</v>
      </c>
      <c r="G27" s="98"/>
      <c r="H27" s="105"/>
      <c r="I27" s="105"/>
    </row>
    <row r="28" spans="1:9" ht="15.6" thickTop="1" thickBot="1" x14ac:dyDescent="0.35">
      <c r="A28" s="96"/>
      <c r="B28" s="189" t="s">
        <v>458</v>
      </c>
      <c r="C28" s="189"/>
      <c r="D28" s="190">
        <f>Marketplace!D22</f>
        <v>0</v>
      </c>
      <c r="E28" s="237">
        <f>[1]Marketplace!I22</f>
        <v>2</v>
      </c>
      <c r="F28" s="217">
        <f t="shared" si="1"/>
        <v>0</v>
      </c>
      <c r="G28" s="218"/>
      <c r="H28" s="96"/>
      <c r="I28" s="96"/>
    </row>
    <row r="29" spans="1:9" ht="15.6" thickTop="1" thickBot="1" x14ac:dyDescent="0.35">
      <c r="A29" s="107" t="s">
        <v>13</v>
      </c>
      <c r="B29" s="110" t="s">
        <v>16</v>
      </c>
      <c r="C29" s="8" t="s">
        <v>16</v>
      </c>
      <c r="D29" s="18">
        <f>'DMDII Portal'!D15</f>
        <v>11</v>
      </c>
      <c r="E29" s="238">
        <f>'DMDII Portal'!I15</f>
        <v>13</v>
      </c>
      <c r="F29" s="213">
        <f>D29/E29</f>
        <v>0.84615384615384615</v>
      </c>
      <c r="G29" s="216">
        <f>SUM(E29:E36)</f>
        <v>86</v>
      </c>
      <c r="H29" s="100">
        <f>'DMDII Portal'!D97</f>
        <v>0.91860465116279066</v>
      </c>
      <c r="I29" s="100">
        <f>'DMDII Portal'!E96</f>
        <v>0</v>
      </c>
    </row>
    <row r="30" spans="1:9" ht="15.6" thickTop="1" thickBot="1" x14ac:dyDescent="0.35">
      <c r="A30" s="107"/>
      <c r="B30" s="110"/>
      <c r="C30" s="8" t="s">
        <v>18</v>
      </c>
      <c r="D30" s="18">
        <f>'DMDII Portal'!D25</f>
        <v>9</v>
      </c>
      <c r="E30" s="238">
        <f>'DMDII Portal'!I25</f>
        <v>9</v>
      </c>
      <c r="F30" s="213">
        <f t="shared" ref="F30:F43" si="2">D30/E30</f>
        <v>1</v>
      </c>
      <c r="G30" s="216"/>
      <c r="H30" s="101"/>
      <c r="I30" s="101"/>
    </row>
    <row r="31" spans="1:9" ht="15.6" thickTop="1" thickBot="1" x14ac:dyDescent="0.35">
      <c r="A31" s="107"/>
      <c r="B31" s="110"/>
      <c r="C31" s="8" t="s">
        <v>38</v>
      </c>
      <c r="D31" s="18">
        <f>'DMDII Portal'!D38</f>
        <v>12</v>
      </c>
      <c r="E31" s="238">
        <f>'DMDII Portal'!I38</f>
        <v>12</v>
      </c>
      <c r="F31" s="213">
        <f t="shared" si="2"/>
        <v>1</v>
      </c>
      <c r="G31" s="216"/>
      <c r="H31" s="101"/>
      <c r="I31" s="101"/>
    </row>
    <row r="32" spans="1:9" ht="15.6" thickTop="1" thickBot="1" x14ac:dyDescent="0.35">
      <c r="A32" s="107"/>
      <c r="B32" s="110" t="s">
        <v>17</v>
      </c>
      <c r="C32" s="8" t="s">
        <v>17</v>
      </c>
      <c r="D32" s="18">
        <f>'DMDII Portal'!D53</f>
        <v>11</v>
      </c>
      <c r="E32" s="238">
        <f>'DMDII Portal'!I53</f>
        <v>14</v>
      </c>
      <c r="F32" s="213">
        <f t="shared" si="2"/>
        <v>0.7857142857142857</v>
      </c>
      <c r="G32" s="216"/>
      <c r="H32" s="101"/>
      <c r="I32" s="101"/>
    </row>
    <row r="33" spans="1:9" ht="15.6" thickTop="1" thickBot="1" x14ac:dyDescent="0.35">
      <c r="A33" s="107"/>
      <c r="B33" s="110"/>
      <c r="C33" s="8" t="s">
        <v>62</v>
      </c>
      <c r="D33" s="18">
        <f>'DMDII Portal'!D67</f>
        <v>13</v>
      </c>
      <c r="E33" s="238">
        <f>'DMDII Portal'!I67</f>
        <v>13</v>
      </c>
      <c r="F33" s="213">
        <f t="shared" si="2"/>
        <v>1</v>
      </c>
      <c r="G33" s="216"/>
      <c r="H33" s="101"/>
      <c r="I33" s="101"/>
    </row>
    <row r="34" spans="1:9" ht="15.6" thickTop="1" thickBot="1" x14ac:dyDescent="0.35">
      <c r="A34" s="107"/>
      <c r="B34" s="110"/>
      <c r="C34" s="8" t="s">
        <v>39</v>
      </c>
      <c r="D34" s="18">
        <f>'DMDII Portal'!D85</f>
        <v>17</v>
      </c>
      <c r="E34" s="238">
        <f>'DMDII Portal'!I85</f>
        <v>17</v>
      </c>
      <c r="F34" s="213">
        <f t="shared" si="2"/>
        <v>1</v>
      </c>
      <c r="G34" s="216"/>
      <c r="H34" s="101"/>
      <c r="I34" s="101"/>
    </row>
    <row r="35" spans="1:9" ht="15.6" thickTop="1" thickBot="1" x14ac:dyDescent="0.35">
      <c r="A35" s="107"/>
      <c r="B35" s="110"/>
      <c r="C35" s="8" t="s">
        <v>77</v>
      </c>
      <c r="D35" s="18">
        <f>'DMDII Portal'!D93</f>
        <v>5</v>
      </c>
      <c r="E35" s="238">
        <f>'DMDII Portal'!I93</f>
        <v>7</v>
      </c>
      <c r="F35" s="213">
        <f t="shared" si="2"/>
        <v>0.7142857142857143</v>
      </c>
      <c r="G35" s="216"/>
      <c r="H35" s="101"/>
      <c r="I35" s="101"/>
    </row>
    <row r="36" spans="1:9" ht="15.6" thickTop="1" thickBot="1" x14ac:dyDescent="0.35">
      <c r="A36" s="107"/>
      <c r="B36" s="9" t="s">
        <v>33</v>
      </c>
      <c r="C36" s="9" t="s">
        <v>33</v>
      </c>
      <c r="D36" s="18">
        <f>'DMDII Portal'!D95</f>
        <v>1</v>
      </c>
      <c r="E36" s="238">
        <f>'DMDII Portal'!I95</f>
        <v>1</v>
      </c>
      <c r="F36" s="213">
        <f t="shared" si="2"/>
        <v>1</v>
      </c>
      <c r="G36" s="216"/>
      <c r="H36" s="106"/>
      <c r="I36" s="106"/>
    </row>
    <row r="37" spans="1:9" ht="15.6" thickTop="1" thickBot="1" x14ac:dyDescent="0.35">
      <c r="A37" s="94" t="s">
        <v>205</v>
      </c>
      <c r="B37" s="17" t="s">
        <v>137</v>
      </c>
      <c r="C37" s="15"/>
      <c r="D37" s="18">
        <f>'UserDrop-down'!D11</f>
        <v>8</v>
      </c>
      <c r="E37" s="239">
        <f>'UserDrop-down'!I11</f>
        <v>9</v>
      </c>
      <c r="F37" s="217">
        <f t="shared" si="2"/>
        <v>0.88888888888888884</v>
      </c>
      <c r="G37" s="97">
        <f>SUM(E37:E43)</f>
        <v>43</v>
      </c>
      <c r="H37" s="100">
        <f>'UserDrop-down'!D53</f>
        <v>0.7441860465116279</v>
      </c>
      <c r="I37" s="100">
        <f>'UserDrop-down'!E52</f>
        <v>0</v>
      </c>
    </row>
    <row r="38" spans="1:9" ht="15.6" thickTop="1" thickBot="1" x14ac:dyDescent="0.35">
      <c r="A38" s="95"/>
      <c r="B38" s="7" t="s">
        <v>138</v>
      </c>
      <c r="C38" s="15"/>
      <c r="D38" s="18">
        <f>'UserDrop-down'!D31</f>
        <v>15</v>
      </c>
      <c r="E38" s="239">
        <f>'UserDrop-down'!I31</f>
        <v>19</v>
      </c>
      <c r="F38" s="217">
        <f t="shared" si="2"/>
        <v>0.78947368421052633</v>
      </c>
      <c r="G38" s="98"/>
      <c r="H38" s="101"/>
      <c r="I38" s="101"/>
    </row>
    <row r="39" spans="1:9" ht="15.6" thickTop="1" thickBot="1" x14ac:dyDescent="0.35">
      <c r="A39" s="95"/>
      <c r="B39" s="7" t="s">
        <v>140</v>
      </c>
      <c r="C39" s="7"/>
      <c r="D39" s="18">
        <f>'UserDrop-down'!D39</f>
        <v>2</v>
      </c>
      <c r="E39" s="239">
        <f>'UserDrop-down'!I39</f>
        <v>7</v>
      </c>
      <c r="F39" s="217">
        <f>D39/E39</f>
        <v>0.2857142857142857</v>
      </c>
      <c r="G39" s="98"/>
      <c r="H39" s="101"/>
      <c r="I39" s="101"/>
    </row>
    <row r="40" spans="1:9" ht="15.6" thickTop="1" thickBot="1" x14ac:dyDescent="0.35">
      <c r="A40" s="95"/>
      <c r="B40" s="7" t="s">
        <v>139</v>
      </c>
      <c r="C40" s="7"/>
      <c r="D40" s="18">
        <f>'UserDrop-down'!D41</f>
        <v>1</v>
      </c>
      <c r="E40" s="239">
        <f>'UserDrop-down'!I41</f>
        <v>1</v>
      </c>
      <c r="F40" s="217">
        <f t="shared" si="2"/>
        <v>1</v>
      </c>
      <c r="G40" s="98"/>
      <c r="H40" s="101"/>
      <c r="I40" s="101"/>
    </row>
    <row r="41" spans="1:9" ht="15.6" thickTop="1" thickBot="1" x14ac:dyDescent="0.35">
      <c r="A41" s="95"/>
      <c r="B41" s="7" t="s">
        <v>141</v>
      </c>
      <c r="C41" s="7"/>
      <c r="D41" s="18">
        <f>'UserDrop-down'!D43</f>
        <v>1</v>
      </c>
      <c r="E41" s="239">
        <f>'UserDrop-down'!I43</f>
        <v>1</v>
      </c>
      <c r="F41" s="217">
        <f t="shared" si="2"/>
        <v>1</v>
      </c>
      <c r="G41" s="98"/>
      <c r="H41" s="101"/>
      <c r="I41" s="101"/>
    </row>
    <row r="42" spans="1:9" ht="15.6" thickTop="1" thickBot="1" x14ac:dyDescent="0.35">
      <c r="A42" s="95"/>
      <c r="B42" s="7" t="s">
        <v>142</v>
      </c>
      <c r="C42" s="7"/>
      <c r="D42" s="18">
        <f>'UserDrop-down'!D47</f>
        <v>3</v>
      </c>
      <c r="E42" s="239">
        <f>'UserDrop-down'!I47</f>
        <v>3</v>
      </c>
      <c r="F42" s="217">
        <f t="shared" si="2"/>
        <v>1</v>
      </c>
      <c r="G42" s="98"/>
      <c r="H42" s="101"/>
      <c r="I42" s="101"/>
    </row>
    <row r="43" spans="1:9" ht="15.6" thickTop="1" thickBot="1" x14ac:dyDescent="0.35">
      <c r="A43" s="96"/>
      <c r="B43" s="7" t="s">
        <v>143</v>
      </c>
      <c r="C43" s="7"/>
      <c r="D43" s="18">
        <f>'UserDrop-down'!D51</f>
        <v>2</v>
      </c>
      <c r="E43" s="239">
        <f>'UserDrop-down'!I51</f>
        <v>3</v>
      </c>
      <c r="F43" s="217">
        <f t="shared" si="2"/>
        <v>0.66666666666666663</v>
      </c>
      <c r="G43" s="218"/>
      <c r="H43" s="102"/>
      <c r="I43" s="102"/>
    </row>
    <row r="44" spans="1:9" ht="15.6" thickTop="1" thickBot="1" x14ac:dyDescent="0.35">
      <c r="A44" s="16" t="s">
        <v>185</v>
      </c>
      <c r="B44" s="3" t="s">
        <v>320</v>
      </c>
      <c r="C44" s="3"/>
      <c r="D44" s="4">
        <f>Footer!D7</f>
        <v>4</v>
      </c>
      <c r="E44" s="227">
        <f>Footer!I7</f>
        <v>5</v>
      </c>
      <c r="F44" s="213">
        <f>D44/E44</f>
        <v>0.8</v>
      </c>
      <c r="G44" s="88">
        <f>SUM(E44)</f>
        <v>5</v>
      </c>
      <c r="H44" s="62">
        <f>Footer!D8</f>
        <v>0.8</v>
      </c>
      <c r="I44" s="62">
        <f>Footer!E7</f>
        <v>0</v>
      </c>
    </row>
    <row r="45" spans="1:9" ht="24.6" thickTop="1" thickBot="1" x14ac:dyDescent="0.5">
      <c r="A45" s="93" t="s">
        <v>321</v>
      </c>
      <c r="B45" s="93"/>
      <c r="C45" s="93"/>
      <c r="D45" s="93"/>
      <c r="E45" s="93"/>
      <c r="F45" s="93"/>
      <c r="G45" s="93"/>
      <c r="H45" s="63">
        <f>(SUM(D2:D44)/SUM(E2:E44))</f>
        <v>0.55128205128205132</v>
      </c>
      <c r="I45" s="63"/>
    </row>
    <row r="46" spans="1:9" ht="15.6" thickTop="1" thickBot="1" x14ac:dyDescent="0.35">
      <c r="C46" s="5"/>
      <c r="D46" s="5"/>
      <c r="H46" s="34">
        <v>1</v>
      </c>
      <c r="I46" t="s">
        <v>412</v>
      </c>
    </row>
    <row r="47" spans="1:9" ht="15" thickTop="1" x14ac:dyDescent="0.3">
      <c r="C47" s="5"/>
      <c r="D47" s="5"/>
      <c r="H47" t="s">
        <v>413</v>
      </c>
      <c r="I47" s="52">
        <v>1</v>
      </c>
    </row>
    <row r="48" spans="1:9" x14ac:dyDescent="0.3">
      <c r="C48" s="5"/>
      <c r="D48" s="5"/>
      <c r="H48" t="s">
        <v>414</v>
      </c>
      <c r="I48" s="52">
        <v>1</v>
      </c>
    </row>
    <row r="49" spans="3:4" x14ac:dyDescent="0.3">
      <c r="C49" s="5"/>
      <c r="D49" s="5"/>
    </row>
    <row r="50" spans="3:4" x14ac:dyDescent="0.3">
      <c r="C50" s="5"/>
      <c r="D50" s="5"/>
    </row>
    <row r="51" spans="3:4" x14ac:dyDescent="0.3">
      <c r="C51" s="6"/>
      <c r="D51" s="6"/>
    </row>
    <row r="52" spans="3:4" x14ac:dyDescent="0.3">
      <c r="C52" s="5"/>
      <c r="D52" s="5"/>
    </row>
    <row r="53" spans="3:4" x14ac:dyDescent="0.3">
      <c r="C53" s="5"/>
      <c r="D53" s="5"/>
    </row>
    <row r="54" spans="3:4" x14ac:dyDescent="0.3">
      <c r="C54" s="5"/>
      <c r="D54" s="5"/>
    </row>
    <row r="55" spans="3:4" x14ac:dyDescent="0.3">
      <c r="C55" s="5"/>
      <c r="D55" s="5"/>
    </row>
    <row r="56" spans="3:4" x14ac:dyDescent="0.3">
      <c r="C56" s="6"/>
      <c r="D56" s="6"/>
    </row>
    <row r="57" spans="3:4" x14ac:dyDescent="0.3">
      <c r="C57" s="6"/>
      <c r="D57" s="6"/>
    </row>
    <row r="58" spans="3:4" x14ac:dyDescent="0.3">
      <c r="C58" s="6"/>
      <c r="D58" s="6"/>
    </row>
    <row r="59" spans="3:4" x14ac:dyDescent="0.3">
      <c r="C59" s="6"/>
      <c r="D59" s="6"/>
    </row>
    <row r="60" spans="3:4" x14ac:dyDescent="0.3">
      <c r="C60" s="5"/>
      <c r="D60" s="5"/>
    </row>
    <row r="61" spans="3:4" x14ac:dyDescent="0.3">
      <c r="C61" s="5"/>
      <c r="D61" s="5"/>
    </row>
    <row r="62" spans="3:4" x14ac:dyDescent="0.3">
      <c r="C62" s="5"/>
      <c r="D62" s="5"/>
    </row>
    <row r="63" spans="3:4" x14ac:dyDescent="0.3">
      <c r="C63" s="6"/>
      <c r="D63" s="6"/>
    </row>
    <row r="64" spans="3:4" x14ac:dyDescent="0.3">
      <c r="C64" s="6"/>
      <c r="D64" s="6"/>
    </row>
    <row r="65" spans="3:4" x14ac:dyDescent="0.3">
      <c r="C65" s="6"/>
      <c r="D65" s="6"/>
    </row>
    <row r="66" spans="3:4" x14ac:dyDescent="0.3">
      <c r="C66" s="5"/>
      <c r="D66" s="5"/>
    </row>
    <row r="67" spans="3:4" x14ac:dyDescent="0.3">
      <c r="C67" s="5"/>
      <c r="D67" s="5"/>
    </row>
    <row r="68" spans="3:4" x14ac:dyDescent="0.3">
      <c r="C68" s="5"/>
      <c r="D68" s="5"/>
    </row>
    <row r="69" spans="3:4" x14ac:dyDescent="0.3">
      <c r="C69" s="5"/>
      <c r="D69" s="5"/>
    </row>
    <row r="70" spans="3:4" x14ac:dyDescent="0.3">
      <c r="C70" s="5"/>
      <c r="D70" s="5"/>
    </row>
    <row r="71" spans="3:4" x14ac:dyDescent="0.3">
      <c r="C71" s="6"/>
      <c r="D71" s="6"/>
    </row>
    <row r="72" spans="3:4" x14ac:dyDescent="0.3">
      <c r="C72" s="6"/>
      <c r="D72" s="6"/>
    </row>
    <row r="73" spans="3:4" x14ac:dyDescent="0.3">
      <c r="C73" s="6"/>
      <c r="D73" s="6"/>
    </row>
    <row r="74" spans="3:4" x14ac:dyDescent="0.3">
      <c r="C74" s="6"/>
      <c r="D74" s="6"/>
    </row>
    <row r="75" spans="3:4" x14ac:dyDescent="0.3">
      <c r="C75" s="6"/>
      <c r="D75" s="6"/>
    </row>
    <row r="76" spans="3:4" x14ac:dyDescent="0.3">
      <c r="C76" s="6"/>
      <c r="D76" s="6"/>
    </row>
    <row r="77" spans="3:4" x14ac:dyDescent="0.3">
      <c r="C77" s="6"/>
      <c r="D77" s="6"/>
    </row>
    <row r="78" spans="3:4" x14ac:dyDescent="0.3">
      <c r="C78" s="5"/>
      <c r="D78" s="5"/>
    </row>
    <row r="79" spans="3:4" x14ac:dyDescent="0.3">
      <c r="C79" s="5"/>
      <c r="D79" s="5"/>
    </row>
    <row r="80" spans="3:4" x14ac:dyDescent="0.3">
      <c r="C80" s="5"/>
      <c r="D80" s="5"/>
    </row>
    <row r="81" spans="3:4" x14ac:dyDescent="0.3">
      <c r="C81" s="5"/>
      <c r="D81" s="5"/>
    </row>
    <row r="82" spans="3:4" x14ac:dyDescent="0.3">
      <c r="C82" s="5"/>
      <c r="D82" s="5"/>
    </row>
    <row r="83" spans="3:4" x14ac:dyDescent="0.3">
      <c r="C83" s="5"/>
      <c r="D83" s="5"/>
    </row>
    <row r="84" spans="3:4" x14ac:dyDescent="0.3">
      <c r="C84" s="5"/>
      <c r="D84" s="5"/>
    </row>
    <row r="85" spans="3:4" x14ac:dyDescent="0.3">
      <c r="C85" s="6"/>
      <c r="D85" s="6"/>
    </row>
    <row r="86" spans="3:4" x14ac:dyDescent="0.3">
      <c r="C86" s="6"/>
      <c r="D86" s="6"/>
    </row>
    <row r="87" spans="3:4" x14ac:dyDescent="0.3">
      <c r="C87" s="6"/>
      <c r="D87" s="6"/>
    </row>
    <row r="88" spans="3:4" x14ac:dyDescent="0.3">
      <c r="C88" s="6"/>
      <c r="D88" s="6"/>
    </row>
    <row r="89" spans="3:4" x14ac:dyDescent="0.3">
      <c r="C89" s="6"/>
      <c r="D89" s="6"/>
    </row>
    <row r="90" spans="3:4" x14ac:dyDescent="0.3">
      <c r="C90" s="6"/>
      <c r="D90" s="6"/>
    </row>
    <row r="91" spans="3:4" x14ac:dyDescent="0.3">
      <c r="C91" s="5"/>
      <c r="D91" s="5"/>
    </row>
    <row r="92" spans="3:4" x14ac:dyDescent="0.3">
      <c r="C92" s="5"/>
      <c r="D92" s="5"/>
    </row>
    <row r="93" spans="3:4" x14ac:dyDescent="0.3">
      <c r="C93" s="5"/>
      <c r="D93" s="5"/>
    </row>
    <row r="94" spans="3:4" x14ac:dyDescent="0.3">
      <c r="C94" s="5"/>
      <c r="D94" s="5"/>
    </row>
    <row r="95" spans="3:4" x14ac:dyDescent="0.3">
      <c r="C95" s="5"/>
      <c r="D95" s="5"/>
    </row>
    <row r="96" spans="3:4" x14ac:dyDescent="0.3">
      <c r="C96" s="5"/>
      <c r="D96" s="5"/>
    </row>
    <row r="97" spans="3:4" x14ac:dyDescent="0.3">
      <c r="C97" s="5"/>
      <c r="D97" s="5"/>
    </row>
    <row r="98" spans="3:4" x14ac:dyDescent="0.3">
      <c r="C98" s="5"/>
      <c r="D98" s="5"/>
    </row>
    <row r="99" spans="3:4" x14ac:dyDescent="0.3">
      <c r="C99" s="5"/>
      <c r="D99" s="5"/>
    </row>
    <row r="100" spans="3:4" x14ac:dyDescent="0.3">
      <c r="C100" s="5"/>
      <c r="D100" s="5"/>
    </row>
    <row r="101" spans="3:4" x14ac:dyDescent="0.3">
      <c r="C101" s="5"/>
      <c r="D101" s="5"/>
    </row>
    <row r="102" spans="3:4" x14ac:dyDescent="0.3">
      <c r="C102" s="5"/>
      <c r="D102" s="5"/>
    </row>
    <row r="103" spans="3:4" x14ac:dyDescent="0.3">
      <c r="C103" s="5"/>
      <c r="D103" s="5"/>
    </row>
    <row r="104" spans="3:4" x14ac:dyDescent="0.3">
      <c r="C104" s="5"/>
      <c r="D104" s="5"/>
    </row>
  </sheetData>
  <mergeCells count="33">
    <mergeCell ref="A2:A6"/>
    <mergeCell ref="G2:G6"/>
    <mergeCell ref="H2:H6"/>
    <mergeCell ref="I2:I6"/>
    <mergeCell ref="I7:I8"/>
    <mergeCell ref="A7:A8"/>
    <mergeCell ref="G7:G8"/>
    <mergeCell ref="H7:H8"/>
    <mergeCell ref="A9:A16"/>
    <mergeCell ref="A29:A36"/>
    <mergeCell ref="B10:B12"/>
    <mergeCell ref="H9:H16"/>
    <mergeCell ref="B29:B31"/>
    <mergeCell ref="B32:B35"/>
    <mergeCell ref="G9:G16"/>
    <mergeCell ref="G29:G36"/>
    <mergeCell ref="B20:B24"/>
    <mergeCell ref="G18:G24"/>
    <mergeCell ref="A25:A28"/>
    <mergeCell ref="G25:G28"/>
    <mergeCell ref="H25:H28"/>
    <mergeCell ref="I9:I16"/>
    <mergeCell ref="I29:I36"/>
    <mergeCell ref="H18:H24"/>
    <mergeCell ref="I18:I24"/>
    <mergeCell ref="H29:H36"/>
    <mergeCell ref="I25:I28"/>
    <mergeCell ref="A45:G45"/>
    <mergeCell ref="A37:A43"/>
    <mergeCell ref="G37:G43"/>
    <mergeCell ref="I37:I43"/>
    <mergeCell ref="A18:A24"/>
    <mergeCell ref="H37:H43"/>
  </mergeCells>
  <conditionalFormatting sqref="H7:H20 I45 H25:I25 H29:H46 I17">
    <cfRule type="dataBar" priority="11">
      <dataBar>
        <cfvo type="min"/>
        <cfvo type="max"/>
        <color rgb="FF008AEF"/>
      </dataBar>
      <extLst>
        <ext xmlns:x14="http://schemas.microsoft.com/office/spreadsheetml/2009/9/main" uri="{B025F937-C7B1-47D3-B67F-A62EFF666E3E}">
          <x14:id>{4AE621BA-EECD-468D-A15B-04E14953ED7A}</x14:id>
        </ext>
      </extLst>
    </cfRule>
  </conditionalFormatting>
  <conditionalFormatting sqref="F29:F44 F7:F24">
    <cfRule type="cellIs" dxfId="101" priority="7" operator="equal">
      <formula>1</formula>
    </cfRule>
  </conditionalFormatting>
  <conditionalFormatting sqref="I18:I24 I47 I7:I16 I29:I44">
    <cfRule type="dataBar" priority="5">
      <dataBar>
        <cfvo type="min"/>
        <cfvo type="max"/>
        <color rgb="FFFFB628"/>
      </dataBar>
      <extLst>
        <ext xmlns:x14="http://schemas.microsoft.com/office/spreadsheetml/2009/9/main" uri="{B025F937-C7B1-47D3-B67F-A62EFF666E3E}">
          <x14:id>{219500FF-BFBF-4F39-82B9-844B8A109C5D}</x14:id>
        </ext>
      </extLst>
    </cfRule>
  </conditionalFormatting>
  <conditionalFormatting sqref="F7:F24 I48 F29:F44">
    <cfRule type="dataBar" priority="4">
      <dataBar>
        <cfvo type="min"/>
        <cfvo type="max"/>
        <color rgb="FFFF555A"/>
      </dataBar>
      <extLst>
        <ext xmlns:x14="http://schemas.microsoft.com/office/spreadsheetml/2009/9/main" uri="{B025F937-C7B1-47D3-B67F-A62EFF666E3E}">
          <x14:id>{B2ACC8E9-F27B-492F-AD93-95BDE2332BEE}</x14:id>
        </ext>
      </extLst>
    </cfRule>
  </conditionalFormatting>
  <conditionalFormatting sqref="H2:I6 H46">
    <cfRule type="dataBar" priority="3">
      <dataBar>
        <cfvo type="min"/>
        <cfvo type="max"/>
        <color rgb="FF008AEF"/>
      </dataBar>
      <extLst>
        <ext xmlns:x14="http://schemas.microsoft.com/office/spreadsheetml/2009/9/main" uri="{B025F937-C7B1-47D3-B67F-A62EFF666E3E}">
          <x14:id>{2E375A4A-DCBD-4E51-9D11-C07EF14ABEA9}</x14:id>
        </ext>
      </extLst>
    </cfRule>
  </conditionalFormatting>
  <conditionalFormatting sqref="F25:F28">
    <cfRule type="cellIs" priority="2" operator="equal">
      <formula>1</formula>
    </cfRule>
  </conditionalFormatting>
  <conditionalFormatting sqref="F25:F28 I48">
    <cfRule type="dataBar" priority="1">
      <dataBar>
        <cfvo type="min"/>
        <cfvo type="max"/>
        <color rgb="FFFF555A"/>
      </dataBar>
      <extLst>
        <ext xmlns:x14="http://schemas.microsoft.com/office/spreadsheetml/2009/9/main" uri="{B025F937-C7B1-47D3-B67F-A62EFF666E3E}">
          <x14:id>{71E07715-9620-41A8-AA77-199BEAE7B75F}</x14:id>
        </ext>
      </extLst>
    </cfRule>
  </conditionalFormatting>
  <pageMargins left="0.7" right="0.7" top="0.75" bottom="0.75" header="0.3" footer="0.3"/>
  <pageSetup orientation="portrait" horizontalDpi="4294967295" verticalDpi="4294967295" r:id="rId1"/>
  <extLst>
    <ext xmlns:x14="http://schemas.microsoft.com/office/spreadsheetml/2009/9/main" uri="{78C0D931-6437-407d-A8EE-F0AAD7539E65}">
      <x14:conditionalFormattings>
        <x14:conditionalFormatting xmlns:xm="http://schemas.microsoft.com/office/excel/2006/main">
          <x14:cfRule type="dataBar" id="{4AE621BA-EECD-468D-A15B-04E14953ED7A}">
            <x14:dataBar minLength="0" maxLength="100" border="1" negativeBarBorderColorSameAsPositive="0">
              <x14:cfvo type="autoMin"/>
              <x14:cfvo type="autoMax"/>
              <x14:borderColor rgb="FF008AEF"/>
              <x14:negativeFillColor rgb="FFFF0000"/>
              <x14:negativeBorderColor rgb="FFFF0000"/>
              <x14:axisColor rgb="FF000000"/>
            </x14:dataBar>
          </x14:cfRule>
          <xm:sqref>H7:H20 I45 H25:I25 H29:H46 I17</xm:sqref>
        </x14:conditionalFormatting>
        <x14:conditionalFormatting xmlns:xm="http://schemas.microsoft.com/office/excel/2006/main">
          <x14:cfRule type="dataBar" id="{219500FF-BFBF-4F39-82B9-844B8A109C5D}">
            <x14:dataBar minLength="0" maxLength="100" border="1" negativeBarBorderColorSameAsPositive="0">
              <x14:cfvo type="autoMin"/>
              <x14:cfvo type="autoMax"/>
              <x14:borderColor rgb="FFFFB628"/>
              <x14:negativeFillColor rgb="FFFF0000"/>
              <x14:negativeBorderColor rgb="FFFF0000"/>
              <x14:axisColor rgb="FF000000"/>
            </x14:dataBar>
          </x14:cfRule>
          <xm:sqref>I18:I24 I47 I7:I16 I29:I44</xm:sqref>
        </x14:conditionalFormatting>
        <x14:conditionalFormatting xmlns:xm="http://schemas.microsoft.com/office/excel/2006/main">
          <x14:cfRule type="dataBar" id="{B2ACC8E9-F27B-492F-AD93-95BDE2332BEE}">
            <x14:dataBar minLength="0" maxLength="100" border="1" negativeBarBorderColorSameAsPositive="0">
              <x14:cfvo type="autoMin"/>
              <x14:cfvo type="autoMax"/>
              <x14:borderColor rgb="FFFF555A"/>
              <x14:negativeFillColor rgb="FFFF0000"/>
              <x14:negativeBorderColor rgb="FFFF0000"/>
              <x14:axisColor rgb="FF000000"/>
            </x14:dataBar>
          </x14:cfRule>
          <xm:sqref>F7:F24 I48 F29:F44</xm:sqref>
        </x14:conditionalFormatting>
        <x14:conditionalFormatting xmlns:xm="http://schemas.microsoft.com/office/excel/2006/main">
          <x14:cfRule type="dataBar" id="{2E375A4A-DCBD-4E51-9D11-C07EF14ABEA9}">
            <x14:dataBar minLength="0" maxLength="100" border="1" negativeBarBorderColorSameAsPositive="0">
              <x14:cfvo type="autoMin"/>
              <x14:cfvo type="autoMax"/>
              <x14:borderColor rgb="FF008AEF"/>
              <x14:negativeFillColor rgb="FFFF0000"/>
              <x14:negativeBorderColor rgb="FFFF0000"/>
              <x14:axisColor rgb="FF000000"/>
            </x14:dataBar>
          </x14:cfRule>
          <xm:sqref>H2:I6 H46</xm:sqref>
        </x14:conditionalFormatting>
        <x14:conditionalFormatting xmlns:xm="http://schemas.microsoft.com/office/excel/2006/main">
          <x14:cfRule type="dataBar" id="{71E07715-9620-41A8-AA77-199BEAE7B75F}">
            <x14:dataBar minLength="0" maxLength="100" border="1" negativeBarBorderColorSameAsPositive="0">
              <x14:cfvo type="autoMin"/>
              <x14:cfvo type="autoMax"/>
              <x14:borderColor rgb="FFFF555A"/>
              <x14:negativeFillColor rgb="FFFF0000"/>
              <x14:negativeBorderColor rgb="FFFF0000"/>
              <x14:axisColor rgb="FF000000"/>
            </x14:dataBar>
          </x14:cfRule>
          <xm:sqref>F25:F28 I48</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I19" sqref="I19"/>
    </sheetView>
  </sheetViews>
  <sheetFormatPr defaultRowHeight="14.4" x14ac:dyDescent="0.3"/>
  <cols>
    <col min="1" max="1" width="13.77734375" style="67" bestFit="1" customWidth="1"/>
    <col min="2" max="2" width="36.109375" bestFit="1" customWidth="1"/>
    <col min="3" max="3" width="41.88671875" customWidth="1"/>
    <col min="4" max="4" width="11" bestFit="1" customWidth="1"/>
    <col min="5" max="5" width="32" customWidth="1"/>
    <col min="6" max="6" width="12.5546875" bestFit="1" customWidth="1"/>
    <col min="7" max="7" width="20.44140625" bestFit="1" customWidth="1"/>
    <col min="9" max="9" width="25.77734375" bestFit="1" customWidth="1"/>
  </cols>
  <sheetData>
    <row r="1" spans="1:9" ht="15.6" thickTop="1" thickBot="1" x14ac:dyDescent="0.35">
      <c r="A1" s="66" t="s">
        <v>0</v>
      </c>
      <c r="B1" s="4" t="s">
        <v>2</v>
      </c>
      <c r="C1" s="4" t="s">
        <v>3</v>
      </c>
      <c r="D1" s="4" t="s">
        <v>1</v>
      </c>
      <c r="E1" s="4" t="s">
        <v>344</v>
      </c>
      <c r="F1" s="22" t="s">
        <v>347</v>
      </c>
      <c r="G1" s="35" t="s">
        <v>346</v>
      </c>
      <c r="I1" s="53" t="s">
        <v>406</v>
      </c>
    </row>
    <row r="2" spans="1:9" ht="15.6" thickTop="1" thickBot="1" x14ac:dyDescent="0.35">
      <c r="A2" s="219" t="s">
        <v>394</v>
      </c>
      <c r="B2" s="58" t="s">
        <v>521</v>
      </c>
      <c r="C2" s="23"/>
      <c r="D2" s="7"/>
      <c r="E2" s="7"/>
      <c r="F2" s="7" t="str">
        <f>IF(G2 = 0, "DO NOT ADD",IF( G2 = 1, "Can be added", IF(G2 = 2, "Is added")))</f>
        <v>DO NOT ADD</v>
      </c>
      <c r="G2">
        <f>SUM(D2:E2)</f>
        <v>0</v>
      </c>
      <c r="I2">
        <v>1</v>
      </c>
    </row>
    <row r="3" spans="1:9" ht="30" thickTop="1" thickBot="1" x14ac:dyDescent="0.35">
      <c r="A3" s="219"/>
      <c r="B3" s="58" t="s">
        <v>526</v>
      </c>
      <c r="C3" s="23"/>
      <c r="D3" s="7"/>
      <c r="E3" s="7"/>
      <c r="F3" s="7" t="str">
        <f>IF(G3 = 0, "DO NOT ADD",IF( G3 = 1, "Can be added", IF(G3 = 2, "Is added")))</f>
        <v>DO NOT ADD</v>
      </c>
      <c r="G3">
        <f>SUM(D3:E3)</f>
        <v>0</v>
      </c>
      <c r="I3">
        <v>1</v>
      </c>
    </row>
    <row r="4" spans="1:9" ht="15.6" thickTop="1" thickBot="1" x14ac:dyDescent="0.35">
      <c r="A4" s="144" t="s">
        <v>144</v>
      </c>
      <c r="B4" s="141"/>
      <c r="C4" s="141"/>
      <c r="D4" s="4">
        <f>SUM(D2:D2)</f>
        <v>0</v>
      </c>
      <c r="E4" s="4"/>
      <c r="F4" s="4"/>
      <c r="I4" s="36">
        <f>SUM(I2:I3)</f>
        <v>2</v>
      </c>
    </row>
    <row r="5" spans="1:9" ht="15.6" thickTop="1" thickBot="1" x14ac:dyDescent="0.35">
      <c r="A5" s="228" t="s">
        <v>415</v>
      </c>
      <c r="B5" s="229" t="s">
        <v>522</v>
      </c>
      <c r="C5" s="27"/>
      <c r="D5" s="199">
        <v>0</v>
      </c>
      <c r="E5" s="199"/>
      <c r="F5" s="230" t="str">
        <f>IF(G5 = 0, "DO NOT ADD",IF( G5 = 1, "Can be added", IF(G5 = 2, "Is added")))</f>
        <v>DO NOT ADD</v>
      </c>
      <c r="G5">
        <f>SUM(D5:E5)</f>
        <v>0</v>
      </c>
      <c r="I5">
        <v>1</v>
      </c>
    </row>
    <row r="6" spans="1:9" ht="30" thickTop="1" thickBot="1" x14ac:dyDescent="0.35">
      <c r="A6" s="228"/>
      <c r="B6" s="231" t="s">
        <v>526</v>
      </c>
      <c r="C6" s="27"/>
      <c r="D6" s="199"/>
      <c r="E6" s="199"/>
      <c r="F6" s="199" t="str">
        <f>IF(G6 = 0, "DO NOT ADD",IF( G6 = 1, "Can be added", IF(G6 = 2, "Is added")))</f>
        <v>DO NOT ADD</v>
      </c>
      <c r="G6">
        <f>SUM(D6:E6)</f>
        <v>0</v>
      </c>
      <c r="I6">
        <v>1</v>
      </c>
    </row>
    <row r="7" spans="1:9" ht="15.6" thickTop="1" thickBot="1" x14ac:dyDescent="0.35">
      <c r="A7" s="174" t="s">
        <v>144</v>
      </c>
      <c r="B7" s="175"/>
      <c r="C7" s="175"/>
      <c r="D7" s="4">
        <f>SUM(D5:D5)</f>
        <v>0</v>
      </c>
      <c r="E7" s="4"/>
      <c r="F7" s="65"/>
      <c r="I7" s="36">
        <f>SUM(I5:I6)</f>
        <v>2</v>
      </c>
    </row>
    <row r="8" spans="1:9" ht="15.6" thickTop="1" thickBot="1" x14ac:dyDescent="0.35">
      <c r="A8" s="220" t="s">
        <v>416</v>
      </c>
      <c r="B8" s="221" t="s">
        <v>523</v>
      </c>
      <c r="C8" s="222"/>
      <c r="D8" s="223">
        <v>0</v>
      </c>
      <c r="E8" s="7"/>
      <c r="F8" s="224" t="str">
        <f>IF(G8 = 0, "DO NOT ADD",IF( G8 = 1, "Can be added", IF(G8 = 2, "Is added")))</f>
        <v>DO NOT ADD</v>
      </c>
      <c r="G8">
        <f>SUM(D8:E8)</f>
        <v>0</v>
      </c>
      <c r="I8" s="56">
        <v>1</v>
      </c>
    </row>
    <row r="9" spans="1:9" ht="30" thickTop="1" thickBot="1" x14ac:dyDescent="0.35">
      <c r="A9" s="220"/>
      <c r="B9" s="58" t="s">
        <v>526</v>
      </c>
      <c r="C9" s="222"/>
      <c r="D9" s="223"/>
      <c r="E9" s="7"/>
      <c r="F9" s="7" t="str">
        <f>IF(G9 = 0, "DO NOT ADD",IF( G9 = 1, "Can be added", IF(G9 = 2, "Is added")))</f>
        <v>DO NOT ADD</v>
      </c>
      <c r="G9">
        <f>SUM(D9:E9)</f>
        <v>0</v>
      </c>
      <c r="I9" s="56">
        <v>1</v>
      </c>
    </row>
    <row r="10" spans="1:9" ht="15.6" thickTop="1" thickBot="1" x14ac:dyDescent="0.35">
      <c r="A10" s="174" t="s">
        <v>144</v>
      </c>
      <c r="B10" s="175"/>
      <c r="C10" s="175"/>
      <c r="D10" s="64"/>
      <c r="E10" s="4"/>
      <c r="F10" s="65"/>
      <c r="I10" s="36">
        <f>SUM(I8:I9)</f>
        <v>2</v>
      </c>
    </row>
    <row r="11" spans="1:9" ht="15.6" thickTop="1" thickBot="1" x14ac:dyDescent="0.35">
      <c r="A11" s="232" t="s">
        <v>417</v>
      </c>
      <c r="B11" s="233" t="s">
        <v>524</v>
      </c>
      <c r="C11" s="234"/>
      <c r="D11" s="235">
        <v>0</v>
      </c>
      <c r="E11" s="199"/>
      <c r="F11" s="230" t="str">
        <f>IF(G11 = 0, "DO NOT ADD",IF( G11 = 1, "Can be added", IF(G11 = 2, "Is added")))</f>
        <v>DO NOT ADD</v>
      </c>
      <c r="G11">
        <f>SUM(D11:E11)</f>
        <v>0</v>
      </c>
      <c r="I11" s="56">
        <v>1</v>
      </c>
    </row>
    <row r="12" spans="1:9" ht="30" thickTop="1" thickBot="1" x14ac:dyDescent="0.35">
      <c r="A12" s="232"/>
      <c r="B12" s="231" t="s">
        <v>526</v>
      </c>
      <c r="C12" s="234"/>
      <c r="D12" s="235"/>
      <c r="E12" s="199"/>
      <c r="F12" s="199" t="str">
        <f>IF(G12 = 0, "DO NOT ADD",IF( G12 = 1, "Can be added", IF(G12 = 2, "Is added")))</f>
        <v>DO NOT ADD</v>
      </c>
      <c r="G12">
        <f>SUM(D12:E12)</f>
        <v>0</v>
      </c>
      <c r="I12" s="56">
        <v>1</v>
      </c>
    </row>
    <row r="13" spans="1:9" ht="15.6" thickTop="1" thickBot="1" x14ac:dyDescent="0.35">
      <c r="A13" s="174" t="s">
        <v>144</v>
      </c>
      <c r="B13" s="175"/>
      <c r="C13" s="175"/>
      <c r="D13" s="64"/>
      <c r="E13" s="4"/>
      <c r="F13" s="65"/>
      <c r="I13" s="36">
        <f>SUM(I11:I12)</f>
        <v>2</v>
      </c>
    </row>
    <row r="14" spans="1:9" ht="15.6" thickTop="1" thickBot="1" x14ac:dyDescent="0.35">
      <c r="A14" s="220" t="s">
        <v>418</v>
      </c>
      <c r="B14" s="221" t="s">
        <v>525</v>
      </c>
      <c r="C14" s="222"/>
      <c r="D14" s="223">
        <v>0</v>
      </c>
      <c r="E14" s="7"/>
      <c r="F14" s="224" t="str">
        <f>IF(G14 = 0, "DO NOT ADD",IF( G14 = 1, "Can be added", IF(G14 = 2, "Is added")))</f>
        <v>DO NOT ADD</v>
      </c>
      <c r="G14">
        <f>SUM(D14:E14)</f>
        <v>0</v>
      </c>
      <c r="I14" s="56">
        <v>1</v>
      </c>
    </row>
    <row r="15" spans="1:9" ht="15.6" thickTop="1" thickBot="1" x14ac:dyDescent="0.35">
      <c r="A15" s="220"/>
      <c r="B15" s="221" t="s">
        <v>527</v>
      </c>
      <c r="C15" s="225" t="s">
        <v>529</v>
      </c>
      <c r="D15" s="223"/>
      <c r="E15" s="7"/>
      <c r="F15" s="7" t="str">
        <f>IF(G15 = 0, "DO NOT ADD",IF( G15 = 1, "Can be added", IF(G15 = 2, "Is added")))</f>
        <v>DO NOT ADD</v>
      </c>
      <c r="G15">
        <f>SUM(D15:E15)</f>
        <v>0</v>
      </c>
      <c r="I15" s="56">
        <v>1</v>
      </c>
    </row>
    <row r="16" spans="1:9" ht="15.6" thickTop="1" thickBot="1" x14ac:dyDescent="0.35">
      <c r="A16" s="220"/>
      <c r="B16" s="221" t="s">
        <v>528</v>
      </c>
      <c r="C16" s="226"/>
      <c r="D16" s="223"/>
      <c r="E16" s="7"/>
      <c r="F16" s="7" t="str">
        <f>IF(G16 = 0, "DO NOT ADD",IF( G16 = 1, "Can be added", IF(G16 = 2, "Is added")))</f>
        <v>DO NOT ADD</v>
      </c>
      <c r="G16">
        <f>SUM(D16:E16)</f>
        <v>0</v>
      </c>
      <c r="I16" s="56">
        <v>1</v>
      </c>
    </row>
    <row r="17" spans="1:9" ht="15.6" thickTop="1" thickBot="1" x14ac:dyDescent="0.35">
      <c r="A17" s="125" t="s">
        <v>144</v>
      </c>
      <c r="B17" s="126"/>
      <c r="C17" s="127"/>
      <c r="D17" s="64"/>
      <c r="E17" s="4"/>
      <c r="F17" s="65"/>
      <c r="I17" s="36">
        <f>SUM(I14:I16)</f>
        <v>3</v>
      </c>
    </row>
    <row r="18" spans="1:9" ht="15.6" thickTop="1" thickBot="1" x14ac:dyDescent="0.35">
      <c r="A18" s="117" t="s">
        <v>145</v>
      </c>
      <c r="B18" s="118"/>
      <c r="C18" s="119"/>
      <c r="D18" s="40">
        <f>SUM(D4,D7,D10,D13,D17)</f>
        <v>0</v>
      </c>
      <c r="E18" s="72" t="e">
        <f>F18/D18</f>
        <v>#DIV/0!</v>
      </c>
      <c r="F18" s="1">
        <f>SUM(E2:E2,E5:E5,E8,E11,E14)</f>
        <v>0</v>
      </c>
      <c r="G18" t="s">
        <v>348</v>
      </c>
    </row>
    <row r="19" spans="1:9" ht="117" customHeight="1" thickTop="1" thickBot="1" x14ac:dyDescent="0.35">
      <c r="A19" s="117" t="s">
        <v>146</v>
      </c>
      <c r="B19" s="118"/>
      <c r="C19" s="119"/>
      <c r="D19" s="38">
        <f>D18/'Site Map QAHealth Rating'!G7</f>
        <v>0</v>
      </c>
      <c r="E19" s="55" t="s">
        <v>355</v>
      </c>
    </row>
    <row r="20" spans="1:9" ht="15" thickTop="1" x14ac:dyDescent="0.3"/>
  </sheetData>
  <mergeCells count="13">
    <mergeCell ref="A2:A3"/>
    <mergeCell ref="A5:A6"/>
    <mergeCell ref="A8:A9"/>
    <mergeCell ref="A11:A12"/>
    <mergeCell ref="A14:A16"/>
    <mergeCell ref="A4:C4"/>
    <mergeCell ref="A7:C7"/>
    <mergeCell ref="A18:C18"/>
    <mergeCell ref="A19:C19"/>
    <mergeCell ref="A10:C10"/>
    <mergeCell ref="A13:C13"/>
    <mergeCell ref="A17:C17"/>
    <mergeCell ref="C15:C16"/>
  </mergeCells>
  <conditionalFormatting sqref="D5:D6 D2:D3">
    <cfRule type="cellIs" dxfId="30" priority="30" operator="equal">
      <formula>0</formula>
    </cfRule>
    <cfRule type="cellIs" dxfId="29" priority="31" operator="equal">
      <formula>1</formula>
    </cfRule>
  </conditionalFormatting>
  <conditionalFormatting sqref="E18">
    <cfRule type="cellIs" dxfId="28" priority="27" operator="lessThan">
      <formula>1</formula>
    </cfRule>
    <cfRule type="cellIs" dxfId="27" priority="28" operator="greaterThan">
      <formula>1</formula>
    </cfRule>
    <cfRule type="cellIs" dxfId="26" priority="29" operator="equal">
      <formula>1</formula>
    </cfRule>
  </conditionalFormatting>
  <conditionalFormatting sqref="F2:F3 F5:F6">
    <cfRule type="containsText" dxfId="25" priority="24" operator="containsText" text="Is added">
      <formula>NOT(ISERROR(SEARCH("Is added",F2)))</formula>
    </cfRule>
    <cfRule type="containsText" dxfId="24" priority="25" operator="containsText" text="DO NOT ADD">
      <formula>NOT(ISERROR(SEARCH("DO NOT ADD",F2)))</formula>
    </cfRule>
    <cfRule type="containsText" dxfId="23" priority="26" operator="containsText" text="Can be added">
      <formula>NOT(ISERROR(SEARCH("Can be added",F2)))</formula>
    </cfRule>
  </conditionalFormatting>
  <conditionalFormatting sqref="F8">
    <cfRule type="containsText" dxfId="22" priority="21" operator="containsText" text="Is added">
      <formula>NOT(ISERROR(SEARCH("Is added",F8)))</formula>
    </cfRule>
    <cfRule type="containsText" dxfId="21" priority="22" operator="containsText" text="DO NOT ADD">
      <formula>NOT(ISERROR(SEARCH("DO NOT ADD",F8)))</formula>
    </cfRule>
    <cfRule type="containsText" dxfId="20" priority="23" operator="containsText" text="Can be added">
      <formula>NOT(ISERROR(SEARCH("Can be added",F8)))</formula>
    </cfRule>
  </conditionalFormatting>
  <conditionalFormatting sqref="F11">
    <cfRule type="containsText" dxfId="19" priority="18" operator="containsText" text="Is added">
      <formula>NOT(ISERROR(SEARCH("Is added",F11)))</formula>
    </cfRule>
    <cfRule type="containsText" dxfId="18" priority="19" operator="containsText" text="DO NOT ADD">
      <formula>NOT(ISERROR(SEARCH("DO NOT ADD",F11)))</formula>
    </cfRule>
    <cfRule type="containsText" dxfId="17" priority="20" operator="containsText" text="Can be added">
      <formula>NOT(ISERROR(SEARCH("Can be added",F11)))</formula>
    </cfRule>
  </conditionalFormatting>
  <conditionalFormatting sqref="F14">
    <cfRule type="containsText" dxfId="16" priority="15" operator="containsText" text="Is added">
      <formula>NOT(ISERROR(SEARCH("Is added",F14)))</formula>
    </cfRule>
    <cfRule type="containsText" dxfId="15" priority="16" operator="containsText" text="DO NOT ADD">
      <formula>NOT(ISERROR(SEARCH("DO NOT ADD",F14)))</formula>
    </cfRule>
    <cfRule type="containsText" dxfId="14" priority="17" operator="containsText" text="Can be added">
      <formula>NOT(ISERROR(SEARCH("Can be added",F14)))</formula>
    </cfRule>
  </conditionalFormatting>
  <conditionalFormatting sqref="D8:D9 D11:D12 D14:D16">
    <cfRule type="cellIs" dxfId="13" priority="13" operator="equal">
      <formula>1</formula>
    </cfRule>
    <cfRule type="cellIs" dxfId="12" priority="14" operator="equal">
      <formula>0</formula>
    </cfRule>
  </conditionalFormatting>
  <conditionalFormatting sqref="F9">
    <cfRule type="containsText" dxfId="11" priority="10" operator="containsText" text="Is added">
      <formula>NOT(ISERROR(SEARCH("Is added",F9)))</formula>
    </cfRule>
    <cfRule type="containsText" dxfId="10" priority="11" operator="containsText" text="DO NOT ADD">
      <formula>NOT(ISERROR(SEARCH("DO NOT ADD",F9)))</formula>
    </cfRule>
    <cfRule type="containsText" dxfId="9" priority="12" operator="containsText" text="Can be added">
      <formula>NOT(ISERROR(SEARCH("Can be added",F9)))</formula>
    </cfRule>
  </conditionalFormatting>
  <conditionalFormatting sqref="F12">
    <cfRule type="containsText" dxfId="8" priority="7" operator="containsText" text="Is added">
      <formula>NOT(ISERROR(SEARCH("Is added",F12)))</formula>
    </cfRule>
    <cfRule type="containsText" dxfId="7" priority="8" operator="containsText" text="DO NOT ADD">
      <formula>NOT(ISERROR(SEARCH("DO NOT ADD",F12)))</formula>
    </cfRule>
    <cfRule type="containsText" dxfId="6" priority="9" operator="containsText" text="Can be added">
      <formula>NOT(ISERROR(SEARCH("Can be added",F12)))</formula>
    </cfRule>
  </conditionalFormatting>
  <conditionalFormatting sqref="F15">
    <cfRule type="containsText" dxfId="5" priority="4" operator="containsText" text="Is added">
      <formula>NOT(ISERROR(SEARCH("Is added",F15)))</formula>
    </cfRule>
    <cfRule type="containsText" dxfId="4" priority="5" operator="containsText" text="DO NOT ADD">
      <formula>NOT(ISERROR(SEARCH("DO NOT ADD",F15)))</formula>
    </cfRule>
    <cfRule type="containsText" dxfId="3" priority="6" operator="containsText" text="Can be added">
      <formula>NOT(ISERROR(SEARCH("Can be added",F15)))</formula>
    </cfRule>
  </conditionalFormatting>
  <conditionalFormatting sqref="F16">
    <cfRule type="containsText" dxfId="2" priority="1" operator="containsText" text="Is added">
      <formula>NOT(ISERROR(SEARCH("Is added",F16)))</formula>
    </cfRule>
    <cfRule type="containsText" dxfId="1" priority="2" operator="containsText" text="DO NOT ADD">
      <formula>NOT(ISERROR(SEARCH("DO NOT ADD",F16)))</formula>
    </cfRule>
    <cfRule type="containsText" dxfId="0" priority="3" operator="containsText" text="Can be added">
      <formula>NOT(ISERROR(SEARCH("Can be added",F16)))</formula>
    </cfRule>
  </conditionalFormatting>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G12" sqref="G12"/>
    </sheetView>
  </sheetViews>
  <sheetFormatPr defaultRowHeight="14.4" x14ac:dyDescent="0.3"/>
  <cols>
    <col min="1" max="1" width="11.6640625" bestFit="1" customWidth="1"/>
    <col min="2" max="2" width="29.21875" bestFit="1" customWidth="1"/>
    <col min="3" max="3" width="74.5546875" customWidth="1"/>
    <col min="4" max="4" width="11.44140625" bestFit="1" customWidth="1"/>
    <col min="5" max="5" width="25.88671875" bestFit="1" customWidth="1"/>
    <col min="6" max="6" width="29.5546875" customWidth="1"/>
    <col min="7" max="7" width="19.44140625" bestFit="1" customWidth="1"/>
    <col min="9" max="9" width="25.77734375" bestFit="1" customWidth="1"/>
  </cols>
  <sheetData>
    <row r="1" spans="1:9" ht="15.6" thickTop="1" thickBot="1" x14ac:dyDescent="0.35">
      <c r="A1" s="4" t="s">
        <v>0</v>
      </c>
      <c r="B1" s="4" t="s">
        <v>2</v>
      </c>
      <c r="C1" s="4" t="s">
        <v>3</v>
      </c>
      <c r="D1" s="4" t="s">
        <v>1</v>
      </c>
      <c r="E1" s="4" t="s">
        <v>344</v>
      </c>
      <c r="F1" s="22" t="s">
        <v>347</v>
      </c>
      <c r="G1" s="35" t="s">
        <v>346</v>
      </c>
      <c r="I1" s="53" t="s">
        <v>406</v>
      </c>
    </row>
    <row r="2" spans="1:9" ht="15.6" thickTop="1" thickBot="1" x14ac:dyDescent="0.35">
      <c r="A2" s="120" t="s">
        <v>171</v>
      </c>
      <c r="B2" s="21" t="s">
        <v>4</v>
      </c>
      <c r="C2" s="21" t="s">
        <v>7</v>
      </c>
      <c r="D2" s="1">
        <v>1</v>
      </c>
      <c r="E2" s="1">
        <v>0</v>
      </c>
      <c r="F2" s="1" t="str">
        <f>IF(G2 = 0, "DO NOT ADD",IF( G2 = 1, "Can be added", IF(G2 = 2, "Is added")))</f>
        <v>Can be added</v>
      </c>
      <c r="G2">
        <f>SUM(D2:E2)</f>
        <v>1</v>
      </c>
      <c r="I2">
        <v>1</v>
      </c>
    </row>
    <row r="3" spans="1:9" ht="15.6" thickTop="1" thickBot="1" x14ac:dyDescent="0.35">
      <c r="A3" s="120"/>
      <c r="B3" s="21" t="s">
        <v>5</v>
      </c>
      <c r="C3" s="21" t="s">
        <v>7</v>
      </c>
      <c r="D3" s="1">
        <v>1</v>
      </c>
      <c r="E3" s="1">
        <v>0</v>
      </c>
      <c r="F3" s="1" t="str">
        <f t="shared" ref="F3:F4" si="0">IF(G3 = 0, "DO NOT ADD",IF( G3 = 1, "Can be added", IF(G3 = 2, "Is added")))</f>
        <v>Can be added</v>
      </c>
      <c r="G3">
        <f t="shared" ref="G3:G4" si="1">SUM(D3:E3)</f>
        <v>1</v>
      </c>
      <c r="I3">
        <v>1</v>
      </c>
    </row>
    <row r="4" spans="1:9" ht="15.6" thickTop="1" thickBot="1" x14ac:dyDescent="0.35">
      <c r="A4" s="120"/>
      <c r="B4" s="21" t="s">
        <v>6</v>
      </c>
      <c r="C4" s="21" t="s">
        <v>7</v>
      </c>
      <c r="D4" s="1">
        <v>1</v>
      </c>
      <c r="E4" s="1">
        <v>0</v>
      </c>
      <c r="F4" s="1" t="str">
        <f t="shared" si="0"/>
        <v>Can be added</v>
      </c>
      <c r="G4">
        <f t="shared" si="1"/>
        <v>1</v>
      </c>
      <c r="I4">
        <v>1</v>
      </c>
    </row>
    <row r="5" spans="1:9" ht="15.6" thickTop="1" thickBot="1" x14ac:dyDescent="0.35">
      <c r="A5" s="122" t="s">
        <v>144</v>
      </c>
      <c r="B5" s="123"/>
      <c r="C5" s="124"/>
      <c r="D5" s="4">
        <f>SUM(D2:D4)</f>
        <v>3</v>
      </c>
      <c r="E5" s="4"/>
      <c r="F5" s="4"/>
      <c r="I5" s="36">
        <f>SUM(I2:I4)</f>
        <v>3</v>
      </c>
    </row>
    <row r="6" spans="1:9" ht="30" thickTop="1" thickBot="1" x14ac:dyDescent="0.35">
      <c r="A6" s="121" t="s">
        <v>172</v>
      </c>
      <c r="B6" s="21" t="s">
        <v>169</v>
      </c>
      <c r="C6" s="21" t="s">
        <v>206</v>
      </c>
      <c r="D6" s="1">
        <v>1</v>
      </c>
      <c r="E6" s="1">
        <v>0</v>
      </c>
      <c r="F6" s="1" t="str">
        <f>IF(G6 = 0, "DO NOT ADD",IF( G6 = 1, "Can be added", IF(G6 = 2, "Is added")))</f>
        <v>Can be added</v>
      </c>
      <c r="G6">
        <f>SUM(D6:E6)</f>
        <v>1</v>
      </c>
      <c r="I6">
        <v>1</v>
      </c>
    </row>
    <row r="7" spans="1:9" ht="44.4" thickTop="1" thickBot="1" x14ac:dyDescent="0.35">
      <c r="A7" s="121"/>
      <c r="B7" s="21" t="s">
        <v>170</v>
      </c>
      <c r="C7" s="21" t="s">
        <v>273</v>
      </c>
      <c r="D7" s="1">
        <v>1</v>
      </c>
      <c r="E7" s="1">
        <v>0</v>
      </c>
      <c r="F7" s="1" t="str">
        <f>IF(G7 = 0, "DO NOT ADD",IF( G7 = 1, "Can be added", IF(G7 = 2, "Is added")))</f>
        <v>Can be added</v>
      </c>
      <c r="G7">
        <f>SUM(D7:E7)</f>
        <v>1</v>
      </c>
      <c r="I7">
        <v>1</v>
      </c>
    </row>
    <row r="8" spans="1:9" ht="15.6" thickTop="1" thickBot="1" x14ac:dyDescent="0.35">
      <c r="A8" s="125" t="s">
        <v>144</v>
      </c>
      <c r="B8" s="126"/>
      <c r="C8" s="127"/>
      <c r="D8" s="4">
        <f>SUM(D6:D7)</f>
        <v>2</v>
      </c>
      <c r="E8" s="4"/>
      <c r="F8" s="4"/>
      <c r="I8" s="36">
        <f>SUM(I6:I7)</f>
        <v>2</v>
      </c>
    </row>
    <row r="9" spans="1:9" ht="15.6" thickTop="1" thickBot="1" x14ac:dyDescent="0.35">
      <c r="A9" s="208" t="s">
        <v>145</v>
      </c>
      <c r="B9" s="209"/>
      <c r="C9" s="210"/>
      <c r="D9" s="40">
        <f>SUM(D5,D8)</f>
        <v>5</v>
      </c>
      <c r="E9" s="41">
        <f>F9/D9</f>
        <v>0</v>
      </c>
      <c r="F9" s="42">
        <f>SUM(E2:E4,E6:E7)</f>
        <v>0</v>
      </c>
      <c r="G9" t="s">
        <v>348</v>
      </c>
    </row>
    <row r="10" spans="1:9" ht="174" thickTop="1" thickBot="1" x14ac:dyDescent="0.35">
      <c r="A10" s="171" t="s">
        <v>146</v>
      </c>
      <c r="B10" s="206"/>
      <c r="C10" s="207"/>
      <c r="D10" s="38">
        <f>D9/'Site Map QAHealth Rating'!G7</f>
        <v>1</v>
      </c>
      <c r="E10" s="37" t="s">
        <v>355</v>
      </c>
    </row>
    <row r="11" spans="1:9" ht="15" thickTop="1" x14ac:dyDescent="0.3"/>
  </sheetData>
  <mergeCells count="6">
    <mergeCell ref="A10:C10"/>
    <mergeCell ref="A2:A4"/>
    <mergeCell ref="A6:A7"/>
    <mergeCell ref="A5:C5"/>
    <mergeCell ref="A8:C8"/>
    <mergeCell ref="A9:C9"/>
  </mergeCells>
  <conditionalFormatting sqref="D2:D4 D6:D7">
    <cfRule type="cellIs" dxfId="100" priority="10" operator="equal">
      <formula>0</formula>
    </cfRule>
    <cfRule type="cellIs" dxfId="99" priority="11" operator="equal">
      <formula>1</formula>
    </cfRule>
  </conditionalFormatting>
  <conditionalFormatting sqref="E9">
    <cfRule type="cellIs" dxfId="98" priority="7" operator="lessThan">
      <formula>1</formula>
    </cfRule>
    <cfRule type="cellIs" dxfId="97" priority="8" operator="greaterThan">
      <formula>1</formula>
    </cfRule>
    <cfRule type="cellIs" dxfId="96" priority="9" operator="equal">
      <formula>1</formula>
    </cfRule>
  </conditionalFormatting>
  <conditionalFormatting sqref="F2:F4 F6:F7">
    <cfRule type="containsText" dxfId="95" priority="1" operator="containsText" text="Is added">
      <formula>NOT(ISERROR(SEARCH("Is added",F2)))</formula>
    </cfRule>
    <cfRule type="containsText" dxfId="94" priority="2" operator="containsText" text="DO NOT ADD">
      <formula>NOT(ISERROR(SEARCH("DO NOT ADD",F2)))</formula>
    </cfRule>
    <cfRule type="containsText" dxfId="93" priority="3" operator="containsText" text="Can be added">
      <formula>NOT(ISERROR(SEARCH("Can be added",F2)))</formula>
    </cfRule>
  </conditionalFormatting>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topLeftCell="A61" zoomScale="90" zoomScaleNormal="90" workbookViewId="0">
      <selection activeCell="C86" sqref="C86"/>
    </sheetView>
  </sheetViews>
  <sheetFormatPr defaultRowHeight="14.4" x14ac:dyDescent="0.3"/>
  <cols>
    <col min="1" max="1" width="29.109375" bestFit="1" customWidth="1"/>
    <col min="2" max="2" width="53.109375" bestFit="1" customWidth="1"/>
    <col min="3" max="3" width="65" customWidth="1"/>
    <col min="4" max="4" width="19.5546875" bestFit="1" customWidth="1"/>
    <col min="5" max="5" width="42.77734375" customWidth="1"/>
    <col min="6" max="6" width="12.77734375" bestFit="1" customWidth="1"/>
    <col min="7" max="7" width="21.5546875" bestFit="1" customWidth="1"/>
    <col min="8" max="8" width="54.6640625" bestFit="1" customWidth="1"/>
    <col min="9" max="9" width="27.21875" bestFit="1" customWidth="1"/>
  </cols>
  <sheetData>
    <row r="1" spans="1:9" ht="15.6" thickTop="1" thickBot="1" x14ac:dyDescent="0.35">
      <c r="A1" s="22" t="s">
        <v>0</v>
      </c>
      <c r="B1" s="22" t="s">
        <v>2</v>
      </c>
      <c r="C1" s="22" t="s">
        <v>3</v>
      </c>
      <c r="D1" s="4" t="s">
        <v>98</v>
      </c>
      <c r="E1" s="4" t="s">
        <v>344</v>
      </c>
      <c r="F1" s="22" t="s">
        <v>347</v>
      </c>
      <c r="G1" s="35" t="s">
        <v>346</v>
      </c>
      <c r="I1" s="53" t="s">
        <v>406</v>
      </c>
    </row>
    <row r="2" spans="1:9" ht="15.6" thickTop="1" thickBot="1" x14ac:dyDescent="0.35">
      <c r="A2" s="128" t="s">
        <v>186</v>
      </c>
      <c r="B2" s="7" t="s">
        <v>464</v>
      </c>
      <c r="C2" s="23"/>
      <c r="D2" s="12"/>
      <c r="F2" t="str">
        <f>IF(G2 = 0, "DO NOT ADD",IF( G2 = 1, "Can be added", IF(G2 = 2, "Is added")))</f>
        <v>DO NOT ADD</v>
      </c>
      <c r="G2">
        <f>SUM(D2:E2)</f>
        <v>0</v>
      </c>
      <c r="I2">
        <v>1</v>
      </c>
    </row>
    <row r="3" spans="1:9" ht="15.6" thickTop="1" thickBot="1" x14ac:dyDescent="0.35">
      <c r="A3" s="121"/>
      <c r="B3" s="7" t="s">
        <v>494</v>
      </c>
      <c r="C3" s="23"/>
      <c r="D3" s="12"/>
      <c r="F3" t="str">
        <f>IF(G3 = 0, "DO NOT ADD",IF( G3 = 1, "Can be added", IF(G3 = 2, "Is added")))</f>
        <v>DO NOT ADD</v>
      </c>
      <c r="G3">
        <f>SUM(D3:E3)</f>
        <v>0</v>
      </c>
      <c r="I3">
        <v>1</v>
      </c>
    </row>
    <row r="4" spans="1:9" ht="15.6" thickTop="1" thickBot="1" x14ac:dyDescent="0.35">
      <c r="A4" s="121"/>
      <c r="B4" s="7" t="s">
        <v>466</v>
      </c>
      <c r="C4" s="23"/>
      <c r="D4" s="12"/>
      <c r="F4" t="str">
        <f>IF(G4 = 0, "DO NOT ADD",IF( G4 = 1, "Can be added", IF(G4 = 2, "Is added")))</f>
        <v>DO NOT ADD</v>
      </c>
      <c r="G4">
        <f>SUM(D4:E4)</f>
        <v>0</v>
      </c>
      <c r="I4">
        <v>1</v>
      </c>
    </row>
    <row r="5" spans="1:9" ht="15.6" thickTop="1" thickBot="1" x14ac:dyDescent="0.35">
      <c r="A5" s="121"/>
      <c r="B5" s="7" t="s">
        <v>495</v>
      </c>
      <c r="C5" s="23"/>
      <c r="D5" s="12"/>
      <c r="F5" t="str">
        <f>IF(G5 = 0, "DO NOT ADD",IF( G5 = 1, "Can be added", IF(G5 = 2, "Is added")))</f>
        <v>DO NOT ADD</v>
      </c>
      <c r="G5">
        <f>SUM(D5:E5)</f>
        <v>0</v>
      </c>
      <c r="I5">
        <v>1</v>
      </c>
    </row>
    <row r="6" spans="1:9" ht="15.6" thickTop="1" thickBot="1" x14ac:dyDescent="0.35">
      <c r="A6" s="121"/>
      <c r="B6" s="7" t="s">
        <v>496</v>
      </c>
      <c r="C6" s="23"/>
      <c r="D6" s="12"/>
      <c r="F6" t="str">
        <f>IF(G6 = 0, "DO NOT ADD",IF( G6 = 1, "Can be added", IF(G6 = 2, "Is added")))</f>
        <v>DO NOT ADD</v>
      </c>
      <c r="G6">
        <f>SUM(D6:E6)</f>
        <v>0</v>
      </c>
      <c r="I6">
        <v>1</v>
      </c>
    </row>
    <row r="7" spans="1:9" ht="30" thickTop="1" thickBot="1" x14ac:dyDescent="0.35">
      <c r="A7" s="121"/>
      <c r="B7" s="15" t="s">
        <v>497</v>
      </c>
      <c r="C7" s="23" t="s">
        <v>498</v>
      </c>
      <c r="D7" s="12"/>
      <c r="F7" t="str">
        <f>IF(G7 = 0, "DO NOT ADD",IF( G7 = 1, "Can be added", IF(G7 = 2, "Is added")))</f>
        <v>DO NOT ADD</v>
      </c>
      <c r="G7">
        <f>SUM(D7:E7)</f>
        <v>0</v>
      </c>
      <c r="I7">
        <v>1</v>
      </c>
    </row>
    <row r="8" spans="1:9" ht="15.6" thickTop="1" thickBot="1" x14ac:dyDescent="0.35">
      <c r="A8" s="143" t="s">
        <v>144</v>
      </c>
      <c r="B8" s="139"/>
      <c r="C8" s="140"/>
      <c r="D8" s="4">
        <f>SUM(D2:D7)</f>
        <v>0</v>
      </c>
      <c r="E8" s="36"/>
      <c r="F8" s="36"/>
      <c r="G8" s="36"/>
      <c r="I8" s="36">
        <f>SUM(I2:I7)</f>
        <v>6</v>
      </c>
    </row>
    <row r="9" spans="1:9" ht="30" thickTop="1" thickBot="1" x14ac:dyDescent="0.35">
      <c r="A9" s="202" t="s">
        <v>267</v>
      </c>
      <c r="B9" s="33" t="s">
        <v>268</v>
      </c>
      <c r="C9" s="24" t="s">
        <v>274</v>
      </c>
      <c r="D9" s="12">
        <v>1</v>
      </c>
      <c r="F9" t="str">
        <f>IF(G9 = 0, "DO NOT ADD",IF( G9 = 1, "Can be added", IF(G9 = 2, "Is added")))</f>
        <v>Can be added</v>
      </c>
      <c r="G9">
        <f>SUM(D9:E9)</f>
        <v>1</v>
      </c>
      <c r="I9">
        <v>1</v>
      </c>
    </row>
    <row r="10" spans="1:9" ht="30" thickTop="1" thickBot="1" x14ac:dyDescent="0.35">
      <c r="A10" s="202"/>
      <c r="B10" s="33" t="s">
        <v>283</v>
      </c>
      <c r="C10" s="24" t="s">
        <v>284</v>
      </c>
      <c r="D10" s="12">
        <v>1</v>
      </c>
      <c r="F10" t="str">
        <f t="shared" ref="F10:F17" si="0">IF(G10 = 0, "DO NOT ADD",IF( G10 = 1, "Can be added", IF(G10 = 2, "Is added")))</f>
        <v>Can be added</v>
      </c>
      <c r="G10">
        <f t="shared" ref="G10:G17" si="1">SUM(D10:E10)</f>
        <v>1</v>
      </c>
      <c r="I10">
        <v>1</v>
      </c>
    </row>
    <row r="11" spans="1:9" ht="44.4" thickTop="1" thickBot="1" x14ac:dyDescent="0.35">
      <c r="A11" s="121"/>
      <c r="B11" s="33" t="s">
        <v>269</v>
      </c>
      <c r="C11" s="24" t="s">
        <v>275</v>
      </c>
      <c r="D11" s="12">
        <v>0</v>
      </c>
      <c r="F11" t="str">
        <f t="shared" si="0"/>
        <v>DO NOT ADD</v>
      </c>
      <c r="G11">
        <f t="shared" si="1"/>
        <v>0</v>
      </c>
      <c r="I11">
        <v>1</v>
      </c>
    </row>
    <row r="12" spans="1:9" ht="30" thickTop="1" thickBot="1" x14ac:dyDescent="0.35">
      <c r="A12" s="121"/>
      <c r="B12" s="24" t="s">
        <v>276</v>
      </c>
      <c r="C12" s="24" t="s">
        <v>277</v>
      </c>
      <c r="D12" s="12">
        <v>1</v>
      </c>
      <c r="F12" t="str">
        <f t="shared" si="0"/>
        <v>Can be added</v>
      </c>
      <c r="G12">
        <f t="shared" si="1"/>
        <v>1</v>
      </c>
      <c r="I12">
        <v>1</v>
      </c>
    </row>
    <row r="13" spans="1:9" ht="30" thickTop="1" thickBot="1" x14ac:dyDescent="0.35">
      <c r="A13" s="121"/>
      <c r="B13" s="24" t="s">
        <v>270</v>
      </c>
      <c r="C13" s="24" t="s">
        <v>278</v>
      </c>
      <c r="D13" s="12">
        <v>0</v>
      </c>
      <c r="F13" t="str">
        <f t="shared" si="0"/>
        <v>DO NOT ADD</v>
      </c>
      <c r="G13">
        <f t="shared" si="1"/>
        <v>0</v>
      </c>
      <c r="I13">
        <v>1</v>
      </c>
    </row>
    <row r="14" spans="1:9" ht="15.6" thickTop="1" thickBot="1" x14ac:dyDescent="0.35">
      <c r="A14" s="121"/>
      <c r="B14" s="24" t="s">
        <v>271</v>
      </c>
      <c r="C14" s="24" t="s">
        <v>279</v>
      </c>
      <c r="D14" s="12">
        <v>1</v>
      </c>
      <c r="F14" t="str">
        <f t="shared" si="0"/>
        <v>Can be added</v>
      </c>
      <c r="G14">
        <f t="shared" si="1"/>
        <v>1</v>
      </c>
      <c r="I14">
        <v>1</v>
      </c>
    </row>
    <row r="15" spans="1:9" ht="30" thickTop="1" thickBot="1" x14ac:dyDescent="0.35">
      <c r="A15" s="121"/>
      <c r="B15" s="24" t="s">
        <v>207</v>
      </c>
      <c r="C15" s="24" t="s">
        <v>280</v>
      </c>
      <c r="D15" s="12">
        <v>0</v>
      </c>
      <c r="F15" t="str">
        <f t="shared" si="0"/>
        <v>DO NOT ADD</v>
      </c>
      <c r="G15">
        <f t="shared" si="1"/>
        <v>0</v>
      </c>
      <c r="I15">
        <v>1</v>
      </c>
    </row>
    <row r="16" spans="1:9" ht="30" thickTop="1" thickBot="1" x14ac:dyDescent="0.35">
      <c r="A16" s="121"/>
      <c r="B16" s="24" t="s">
        <v>342</v>
      </c>
      <c r="C16" s="24" t="s">
        <v>343</v>
      </c>
      <c r="D16" s="12">
        <v>0</v>
      </c>
      <c r="F16" t="str">
        <f t="shared" si="0"/>
        <v>DO NOT ADD</v>
      </c>
      <c r="G16">
        <f t="shared" si="1"/>
        <v>0</v>
      </c>
      <c r="I16">
        <v>1</v>
      </c>
    </row>
    <row r="17" spans="1:9" ht="30" thickTop="1" thickBot="1" x14ac:dyDescent="0.35">
      <c r="A17" s="121"/>
      <c r="B17" s="24" t="s">
        <v>499</v>
      </c>
      <c r="C17" s="24"/>
      <c r="D17" s="12"/>
      <c r="F17" t="str">
        <f t="shared" si="0"/>
        <v>DO NOT ADD</v>
      </c>
      <c r="G17">
        <f t="shared" si="1"/>
        <v>0</v>
      </c>
      <c r="I17">
        <v>1</v>
      </c>
    </row>
    <row r="18" spans="1:9" ht="15.6" thickTop="1" thickBot="1" x14ac:dyDescent="0.35">
      <c r="A18" s="141" t="s">
        <v>144</v>
      </c>
      <c r="B18" s="142"/>
      <c r="C18" s="142"/>
      <c r="D18" s="4">
        <f>SUM(D9:D16)</f>
        <v>4</v>
      </c>
      <c r="E18" s="36"/>
      <c r="F18" s="36"/>
      <c r="G18" s="36"/>
      <c r="I18" s="36">
        <f>SUM(I9:I17)</f>
        <v>9</v>
      </c>
    </row>
    <row r="19" spans="1:9" ht="15.6" thickTop="1" thickBot="1" x14ac:dyDescent="0.35">
      <c r="A19" s="132" t="s">
        <v>305</v>
      </c>
      <c r="B19" s="23" t="s">
        <v>208</v>
      </c>
      <c r="C19" s="132" t="s">
        <v>282</v>
      </c>
      <c r="D19" s="12">
        <v>0</v>
      </c>
      <c r="F19" t="str">
        <f>IF(G19 = 0, "DO NOT ADD",IF( G19 = 1, "Can be added", IF(G19 = 2, "Is added")))</f>
        <v>DO NOT ADD</v>
      </c>
      <c r="G19">
        <f>SUM(D19:E19)</f>
        <v>0</v>
      </c>
      <c r="I19">
        <v>1</v>
      </c>
    </row>
    <row r="20" spans="1:9" ht="15.6" thickTop="1" thickBot="1" x14ac:dyDescent="0.35">
      <c r="A20" s="133"/>
      <c r="B20" s="23" t="s">
        <v>209</v>
      </c>
      <c r="C20" s="134"/>
      <c r="D20" s="12">
        <v>1</v>
      </c>
      <c r="F20" t="str">
        <f t="shared" ref="F20:F46" si="2">IF(G20 = 0, "DO NOT ADD",IF( G20 = 1, "Can be added", IF(G20 = 2, "Is added")))</f>
        <v>Can be added</v>
      </c>
      <c r="G20">
        <f t="shared" ref="G20:G46" si="3">SUM(D20:E20)</f>
        <v>1</v>
      </c>
      <c r="I20">
        <v>1</v>
      </c>
    </row>
    <row r="21" spans="1:9" ht="15.6" thickTop="1" thickBot="1" x14ac:dyDescent="0.35">
      <c r="A21" s="133"/>
      <c r="B21" s="23" t="s">
        <v>210</v>
      </c>
      <c r="C21" s="134"/>
      <c r="D21" s="12">
        <v>1</v>
      </c>
      <c r="F21" t="str">
        <f t="shared" si="2"/>
        <v>Can be added</v>
      </c>
      <c r="G21">
        <f t="shared" si="3"/>
        <v>1</v>
      </c>
      <c r="I21">
        <v>1</v>
      </c>
    </row>
    <row r="22" spans="1:9" ht="15.6" thickTop="1" thickBot="1" x14ac:dyDescent="0.35">
      <c r="A22" s="133"/>
      <c r="B22" s="23" t="s">
        <v>211</v>
      </c>
      <c r="C22" s="134"/>
      <c r="D22" s="12">
        <v>1</v>
      </c>
      <c r="F22" t="str">
        <f t="shared" si="2"/>
        <v>Can be added</v>
      </c>
      <c r="G22">
        <f t="shared" si="3"/>
        <v>1</v>
      </c>
      <c r="I22">
        <v>1</v>
      </c>
    </row>
    <row r="23" spans="1:9" ht="15.6" thickTop="1" thickBot="1" x14ac:dyDescent="0.35">
      <c r="A23" s="133"/>
      <c r="B23" s="23" t="s">
        <v>212</v>
      </c>
      <c r="C23" s="134"/>
      <c r="D23" s="12">
        <v>1</v>
      </c>
      <c r="F23" t="str">
        <f t="shared" si="2"/>
        <v>Can be added</v>
      </c>
      <c r="G23">
        <f t="shared" si="3"/>
        <v>1</v>
      </c>
      <c r="I23">
        <v>1</v>
      </c>
    </row>
    <row r="24" spans="1:9" ht="15.6" thickTop="1" thickBot="1" x14ac:dyDescent="0.35">
      <c r="A24" s="133"/>
      <c r="B24" s="23" t="s">
        <v>352</v>
      </c>
      <c r="C24" s="137"/>
      <c r="D24" s="12">
        <v>0</v>
      </c>
      <c r="F24" t="str">
        <f t="shared" si="2"/>
        <v>DO NOT ADD</v>
      </c>
      <c r="G24">
        <f t="shared" si="3"/>
        <v>0</v>
      </c>
      <c r="I24">
        <v>1</v>
      </c>
    </row>
    <row r="25" spans="1:9" ht="15.6" thickTop="1" thickBot="1" x14ac:dyDescent="0.35">
      <c r="A25" s="133"/>
      <c r="B25" s="23" t="s">
        <v>220</v>
      </c>
      <c r="C25" s="23"/>
      <c r="D25" s="12">
        <v>0</v>
      </c>
      <c r="F25" t="str">
        <f t="shared" si="2"/>
        <v>DO NOT ADD</v>
      </c>
      <c r="G25">
        <f t="shared" si="3"/>
        <v>0</v>
      </c>
      <c r="H25" t="s">
        <v>403</v>
      </c>
      <c r="I25">
        <v>1</v>
      </c>
    </row>
    <row r="26" spans="1:9" ht="15.6" thickTop="1" thickBot="1" x14ac:dyDescent="0.35">
      <c r="A26" s="133"/>
      <c r="B26" s="23" t="s">
        <v>221</v>
      </c>
      <c r="C26" s="23"/>
      <c r="D26" s="12">
        <v>1</v>
      </c>
      <c r="F26" t="str">
        <f t="shared" si="2"/>
        <v>Can be added</v>
      </c>
      <c r="G26">
        <f t="shared" si="3"/>
        <v>1</v>
      </c>
      <c r="I26">
        <v>1</v>
      </c>
    </row>
    <row r="27" spans="1:9" ht="15.6" thickTop="1" thickBot="1" x14ac:dyDescent="0.35">
      <c r="A27" s="133"/>
      <c r="B27" s="23" t="s">
        <v>304</v>
      </c>
      <c r="C27" s="23"/>
      <c r="D27" s="12">
        <v>1</v>
      </c>
      <c r="F27" t="str">
        <f t="shared" si="2"/>
        <v>Can be added</v>
      </c>
      <c r="G27">
        <f t="shared" si="3"/>
        <v>1</v>
      </c>
      <c r="I27">
        <v>1</v>
      </c>
    </row>
    <row r="28" spans="1:9" ht="44.4" thickTop="1" thickBot="1" x14ac:dyDescent="0.35">
      <c r="A28" s="133"/>
      <c r="B28" s="25" t="s">
        <v>213</v>
      </c>
      <c r="C28" s="23" t="s">
        <v>281</v>
      </c>
      <c r="D28" s="12">
        <v>0</v>
      </c>
      <c r="F28" t="str">
        <f t="shared" si="2"/>
        <v>DO NOT ADD</v>
      </c>
      <c r="G28">
        <f t="shared" si="3"/>
        <v>0</v>
      </c>
      <c r="I28">
        <v>1</v>
      </c>
    </row>
    <row r="29" spans="1:9" ht="15.6" thickTop="1" thickBot="1" x14ac:dyDescent="0.35">
      <c r="A29" s="133"/>
      <c r="B29" s="23" t="s">
        <v>214</v>
      </c>
      <c r="C29" s="132" t="s">
        <v>282</v>
      </c>
      <c r="D29" s="12">
        <v>1</v>
      </c>
      <c r="E29" s="20"/>
      <c r="F29" t="str">
        <f t="shared" si="2"/>
        <v>Can be added</v>
      </c>
      <c r="G29">
        <f t="shared" si="3"/>
        <v>1</v>
      </c>
      <c r="I29">
        <v>1</v>
      </c>
    </row>
    <row r="30" spans="1:9" ht="15.6" thickTop="1" thickBot="1" x14ac:dyDescent="0.35">
      <c r="A30" s="133"/>
      <c r="B30" s="23" t="s">
        <v>404</v>
      </c>
      <c r="C30" s="133"/>
      <c r="D30" s="12">
        <v>0</v>
      </c>
      <c r="E30" s="20"/>
      <c r="F30" t="str">
        <f t="shared" si="2"/>
        <v>DO NOT ADD</v>
      </c>
      <c r="G30">
        <f t="shared" si="3"/>
        <v>0</v>
      </c>
      <c r="I30">
        <v>1</v>
      </c>
    </row>
    <row r="31" spans="1:9" ht="44.4" thickTop="1" thickBot="1" x14ac:dyDescent="0.35">
      <c r="A31" s="133"/>
      <c r="B31" s="23" t="s">
        <v>361</v>
      </c>
      <c r="C31" s="134"/>
      <c r="D31" s="12">
        <v>1</v>
      </c>
      <c r="E31" s="20"/>
      <c r="F31" t="str">
        <f t="shared" si="2"/>
        <v>Can be added</v>
      </c>
      <c r="G31">
        <f t="shared" si="3"/>
        <v>1</v>
      </c>
      <c r="I31">
        <v>1</v>
      </c>
    </row>
    <row r="32" spans="1:9" ht="15.6" thickTop="1" thickBot="1" x14ac:dyDescent="0.35">
      <c r="A32" s="133"/>
      <c r="B32" s="23" t="s">
        <v>215</v>
      </c>
      <c r="C32" s="134"/>
      <c r="D32" s="12">
        <v>0</v>
      </c>
      <c r="E32" s="20"/>
      <c r="F32" t="str">
        <f t="shared" si="2"/>
        <v>DO NOT ADD</v>
      </c>
      <c r="G32">
        <f t="shared" si="3"/>
        <v>0</v>
      </c>
      <c r="I32">
        <v>1</v>
      </c>
    </row>
    <row r="33" spans="1:9" ht="15.6" thickTop="1" thickBot="1" x14ac:dyDescent="0.35">
      <c r="A33" s="133"/>
      <c r="B33" s="23" t="s">
        <v>216</v>
      </c>
      <c r="C33" s="134"/>
      <c r="D33" s="12">
        <v>1</v>
      </c>
      <c r="E33" s="6"/>
      <c r="F33" t="str">
        <f t="shared" si="2"/>
        <v>Can be added</v>
      </c>
      <c r="G33">
        <f t="shared" si="3"/>
        <v>1</v>
      </c>
      <c r="I33">
        <v>1</v>
      </c>
    </row>
    <row r="34" spans="1:9" ht="15.6" thickTop="1" thickBot="1" x14ac:dyDescent="0.35">
      <c r="A34" s="133"/>
      <c r="B34" s="23" t="s">
        <v>217</v>
      </c>
      <c r="C34" s="134"/>
      <c r="D34" s="12">
        <v>1</v>
      </c>
      <c r="E34" s="6"/>
      <c r="F34" t="str">
        <f t="shared" si="2"/>
        <v>Can be added</v>
      </c>
      <c r="G34">
        <f t="shared" si="3"/>
        <v>1</v>
      </c>
      <c r="I34">
        <v>1</v>
      </c>
    </row>
    <row r="35" spans="1:9" ht="15.6" thickTop="1" thickBot="1" x14ac:dyDescent="0.35">
      <c r="A35" s="133"/>
      <c r="B35" s="23" t="s">
        <v>264</v>
      </c>
      <c r="C35" s="135"/>
      <c r="D35" s="12">
        <v>0</v>
      </c>
      <c r="E35" s="6"/>
      <c r="F35" t="str">
        <f t="shared" si="2"/>
        <v>DO NOT ADD</v>
      </c>
      <c r="G35">
        <f t="shared" si="3"/>
        <v>0</v>
      </c>
      <c r="I35">
        <v>1</v>
      </c>
    </row>
    <row r="36" spans="1:9" ht="15.6" thickTop="1" thickBot="1" x14ac:dyDescent="0.35">
      <c r="A36" s="133"/>
      <c r="B36" s="23" t="s">
        <v>265</v>
      </c>
      <c r="C36" s="135"/>
      <c r="D36" s="12">
        <v>0</v>
      </c>
      <c r="E36" s="6"/>
      <c r="F36" t="str">
        <f t="shared" si="2"/>
        <v>DO NOT ADD</v>
      </c>
      <c r="G36">
        <f t="shared" si="3"/>
        <v>0</v>
      </c>
      <c r="I36">
        <v>1</v>
      </c>
    </row>
    <row r="37" spans="1:9" ht="15.6" thickTop="1" thickBot="1" x14ac:dyDescent="0.35">
      <c r="A37" s="133"/>
      <c r="B37" s="23" t="s">
        <v>266</v>
      </c>
      <c r="C37" s="136"/>
      <c r="D37" s="12">
        <v>0</v>
      </c>
      <c r="E37" s="6"/>
      <c r="F37" t="str">
        <f t="shared" si="2"/>
        <v>DO NOT ADD</v>
      </c>
      <c r="G37">
        <f t="shared" si="3"/>
        <v>0</v>
      </c>
      <c r="I37">
        <v>1</v>
      </c>
    </row>
    <row r="38" spans="1:9" ht="30" thickTop="1" thickBot="1" x14ac:dyDescent="0.35">
      <c r="A38" s="134"/>
      <c r="B38" s="23" t="s">
        <v>228</v>
      </c>
      <c r="C38" s="23" t="s">
        <v>234</v>
      </c>
      <c r="D38" s="12">
        <v>1</v>
      </c>
      <c r="E38" s="6"/>
      <c r="F38" t="str">
        <f t="shared" si="2"/>
        <v>Can be added</v>
      </c>
      <c r="G38">
        <f t="shared" si="3"/>
        <v>1</v>
      </c>
      <c r="I38">
        <v>1</v>
      </c>
    </row>
    <row r="39" spans="1:9" ht="30" thickTop="1" thickBot="1" x14ac:dyDescent="0.35">
      <c r="A39" s="134"/>
      <c r="B39" s="23" t="s">
        <v>359</v>
      </c>
      <c r="C39" s="23" t="s">
        <v>360</v>
      </c>
      <c r="D39" s="12">
        <v>1</v>
      </c>
      <c r="E39" s="6"/>
      <c r="F39" t="str">
        <f t="shared" si="2"/>
        <v>Can be added</v>
      </c>
      <c r="G39">
        <f t="shared" si="3"/>
        <v>1</v>
      </c>
      <c r="I39">
        <v>1</v>
      </c>
    </row>
    <row r="40" spans="1:9" ht="15.6" thickTop="1" thickBot="1" x14ac:dyDescent="0.35">
      <c r="A40" s="134"/>
      <c r="B40" s="23" t="s">
        <v>229</v>
      </c>
      <c r="C40" s="23" t="s">
        <v>235</v>
      </c>
      <c r="D40" s="12">
        <v>1</v>
      </c>
      <c r="E40" s="6"/>
      <c r="F40" t="str">
        <f t="shared" si="2"/>
        <v>Can be added</v>
      </c>
      <c r="G40">
        <f t="shared" si="3"/>
        <v>1</v>
      </c>
      <c r="I40">
        <v>1</v>
      </c>
    </row>
    <row r="41" spans="1:9" ht="15.6" thickTop="1" thickBot="1" x14ac:dyDescent="0.35">
      <c r="A41" s="134"/>
      <c r="B41" s="23" t="s">
        <v>230</v>
      </c>
      <c r="C41" s="23" t="s">
        <v>231</v>
      </c>
      <c r="D41" s="12">
        <v>1</v>
      </c>
      <c r="E41" s="6"/>
      <c r="F41" t="str">
        <f t="shared" si="2"/>
        <v>Can be added</v>
      </c>
      <c r="G41">
        <f t="shared" si="3"/>
        <v>1</v>
      </c>
      <c r="I41">
        <v>1</v>
      </c>
    </row>
    <row r="42" spans="1:9" ht="30" thickTop="1" thickBot="1" x14ac:dyDescent="0.35">
      <c r="A42" s="134"/>
      <c r="B42" s="23" t="s">
        <v>232</v>
      </c>
      <c r="C42" s="23" t="s">
        <v>233</v>
      </c>
      <c r="D42" s="12">
        <v>1</v>
      </c>
      <c r="E42" s="6"/>
      <c r="F42" t="str">
        <f t="shared" si="2"/>
        <v>Can be added</v>
      </c>
      <c r="G42">
        <f t="shared" si="3"/>
        <v>1</v>
      </c>
      <c r="I42">
        <v>1</v>
      </c>
    </row>
    <row r="43" spans="1:9" ht="15.6" thickTop="1" thickBot="1" x14ac:dyDescent="0.35">
      <c r="A43" s="134"/>
      <c r="B43" s="23" t="s">
        <v>327</v>
      </c>
      <c r="C43" s="23" t="s">
        <v>328</v>
      </c>
      <c r="D43" s="12">
        <v>1</v>
      </c>
      <c r="E43" s="6"/>
      <c r="F43" t="str">
        <f t="shared" si="2"/>
        <v>Can be added</v>
      </c>
      <c r="G43">
        <f t="shared" si="3"/>
        <v>1</v>
      </c>
      <c r="I43">
        <v>1</v>
      </c>
    </row>
    <row r="44" spans="1:9" ht="30" thickTop="1" thickBot="1" x14ac:dyDescent="0.35">
      <c r="A44" s="134"/>
      <c r="B44" s="23" t="s">
        <v>222</v>
      </c>
      <c r="C44" s="23" t="s">
        <v>225</v>
      </c>
      <c r="D44" s="12">
        <v>0</v>
      </c>
      <c r="E44" s="6"/>
      <c r="F44" t="str">
        <f t="shared" si="2"/>
        <v>DO NOT ADD</v>
      </c>
      <c r="G44">
        <f t="shared" si="3"/>
        <v>0</v>
      </c>
      <c r="H44" t="s">
        <v>426</v>
      </c>
      <c r="I44">
        <v>1</v>
      </c>
    </row>
    <row r="45" spans="1:9" ht="30" thickTop="1" thickBot="1" x14ac:dyDescent="0.35">
      <c r="A45" s="134"/>
      <c r="B45" s="23" t="s">
        <v>223</v>
      </c>
      <c r="C45" s="23" t="s">
        <v>226</v>
      </c>
      <c r="D45" s="12">
        <v>1</v>
      </c>
      <c r="E45" s="6"/>
      <c r="F45" t="str">
        <f t="shared" si="2"/>
        <v>Can be added</v>
      </c>
      <c r="G45">
        <f t="shared" si="3"/>
        <v>1</v>
      </c>
      <c r="I45">
        <v>1</v>
      </c>
    </row>
    <row r="46" spans="1:9" ht="30" thickTop="1" thickBot="1" x14ac:dyDescent="0.35">
      <c r="A46" s="137"/>
      <c r="B46" s="23" t="s">
        <v>224</v>
      </c>
      <c r="C46" s="23" t="s">
        <v>227</v>
      </c>
      <c r="D46" s="12">
        <v>0</v>
      </c>
      <c r="E46" s="6"/>
      <c r="F46" t="str">
        <f t="shared" si="2"/>
        <v>DO NOT ADD</v>
      </c>
      <c r="G46">
        <f t="shared" si="3"/>
        <v>0</v>
      </c>
      <c r="I46">
        <v>1</v>
      </c>
    </row>
    <row r="47" spans="1:9" ht="15.6" thickTop="1" thickBot="1" x14ac:dyDescent="0.35">
      <c r="A47" s="144" t="s">
        <v>144</v>
      </c>
      <c r="B47" s="141"/>
      <c r="C47" s="141"/>
      <c r="D47" s="4">
        <f>SUM(D19:D46)</f>
        <v>17</v>
      </c>
      <c r="E47" s="43"/>
      <c r="F47" s="43"/>
      <c r="G47" s="36"/>
      <c r="I47" s="36">
        <f>SUM(I19:I46)</f>
        <v>28</v>
      </c>
    </row>
    <row r="48" spans="1:9" ht="15.6" thickTop="1" thickBot="1" x14ac:dyDescent="0.35">
      <c r="A48" s="138" t="s">
        <v>272</v>
      </c>
      <c r="B48" s="31" t="s">
        <v>237</v>
      </c>
      <c r="C48" s="31" t="s">
        <v>218</v>
      </c>
      <c r="D48" s="12">
        <v>1</v>
      </c>
      <c r="E48" s="6"/>
      <c r="F48" t="str">
        <f>IF(G48 = 0, "DO NOT ADD",IF( G48 = 1, "Can be added", IF(G48 = 2, "Is added")))</f>
        <v>Can be added</v>
      </c>
      <c r="G48">
        <f>SUM(D48:E48)</f>
        <v>1</v>
      </c>
      <c r="I48">
        <v>1</v>
      </c>
    </row>
    <row r="49" spans="1:9" ht="30" thickTop="1" thickBot="1" x14ac:dyDescent="0.35">
      <c r="A49" s="138"/>
      <c r="B49" s="31" t="s">
        <v>236</v>
      </c>
      <c r="C49" s="31" t="s">
        <v>262</v>
      </c>
      <c r="D49" s="12">
        <v>1</v>
      </c>
      <c r="E49" s="6"/>
      <c r="F49" t="str">
        <f t="shared" ref="F49:F75" si="4">IF(G49 = 0, "DO NOT ADD",IF( G49 = 1, "Can be added", IF(G49 = 2, "Is added")))</f>
        <v>Can be added</v>
      </c>
      <c r="G49">
        <f t="shared" ref="G49:G75" si="5">SUM(D49:E49)</f>
        <v>1</v>
      </c>
      <c r="I49">
        <v>1</v>
      </c>
    </row>
    <row r="50" spans="1:9" ht="15.6" thickTop="1" thickBot="1" x14ac:dyDescent="0.35">
      <c r="A50" s="138"/>
      <c r="B50" s="31" t="s">
        <v>238</v>
      </c>
      <c r="C50" s="129" t="s">
        <v>263</v>
      </c>
      <c r="D50" s="12">
        <v>0</v>
      </c>
      <c r="E50" s="6"/>
      <c r="F50" t="str">
        <f t="shared" si="4"/>
        <v>DO NOT ADD</v>
      </c>
      <c r="G50">
        <f t="shared" si="5"/>
        <v>0</v>
      </c>
      <c r="I50">
        <v>1</v>
      </c>
    </row>
    <row r="51" spans="1:9" ht="15.6" thickTop="1" thickBot="1" x14ac:dyDescent="0.35">
      <c r="A51" s="138"/>
      <c r="B51" s="31" t="s">
        <v>239</v>
      </c>
      <c r="C51" s="129"/>
      <c r="D51" s="12">
        <v>0</v>
      </c>
      <c r="E51" s="6"/>
      <c r="F51" t="str">
        <f t="shared" si="4"/>
        <v>DO NOT ADD</v>
      </c>
      <c r="G51">
        <f t="shared" si="5"/>
        <v>0</v>
      </c>
      <c r="I51">
        <v>1</v>
      </c>
    </row>
    <row r="52" spans="1:9" ht="15.6" thickTop="1" thickBot="1" x14ac:dyDescent="0.35">
      <c r="A52" s="138"/>
      <c r="B52" s="31" t="s">
        <v>240</v>
      </c>
      <c r="C52" s="129"/>
      <c r="D52" s="12">
        <v>0</v>
      </c>
      <c r="E52" s="6"/>
      <c r="F52" t="str">
        <f t="shared" si="4"/>
        <v>DO NOT ADD</v>
      </c>
      <c r="G52">
        <f t="shared" si="5"/>
        <v>0</v>
      </c>
      <c r="I52">
        <v>1</v>
      </c>
    </row>
    <row r="53" spans="1:9" ht="15.6" thickTop="1" thickBot="1" x14ac:dyDescent="0.35">
      <c r="A53" s="138"/>
      <c r="B53" s="31" t="s">
        <v>241</v>
      </c>
      <c r="C53" s="129"/>
      <c r="D53" s="12">
        <v>0</v>
      </c>
      <c r="E53" s="20"/>
      <c r="F53" t="str">
        <f t="shared" si="4"/>
        <v>DO NOT ADD</v>
      </c>
      <c r="G53">
        <f t="shared" si="5"/>
        <v>0</v>
      </c>
      <c r="H53" t="s">
        <v>405</v>
      </c>
      <c r="I53">
        <v>1</v>
      </c>
    </row>
    <row r="54" spans="1:9" ht="15.6" thickTop="1" thickBot="1" x14ac:dyDescent="0.35">
      <c r="A54" s="138"/>
      <c r="B54" s="31" t="s">
        <v>242</v>
      </c>
      <c r="C54" s="129"/>
      <c r="D54" s="12">
        <v>0</v>
      </c>
      <c r="E54" s="20"/>
      <c r="F54" t="str">
        <f t="shared" si="4"/>
        <v>DO NOT ADD</v>
      </c>
      <c r="G54">
        <f t="shared" si="5"/>
        <v>0</v>
      </c>
      <c r="I54">
        <v>1</v>
      </c>
    </row>
    <row r="55" spans="1:9" ht="15.6" thickTop="1" thickBot="1" x14ac:dyDescent="0.35">
      <c r="A55" s="138"/>
      <c r="B55" s="31" t="s">
        <v>243</v>
      </c>
      <c r="C55" s="129"/>
      <c r="D55" s="12">
        <v>0</v>
      </c>
      <c r="E55" s="20"/>
      <c r="F55" t="str">
        <f t="shared" si="4"/>
        <v>DO NOT ADD</v>
      </c>
      <c r="G55">
        <f t="shared" si="5"/>
        <v>0</v>
      </c>
      <c r="I55">
        <v>1</v>
      </c>
    </row>
    <row r="56" spans="1:9" ht="15.6" thickTop="1" thickBot="1" x14ac:dyDescent="0.35">
      <c r="A56" s="138"/>
      <c r="B56" s="31" t="s">
        <v>244</v>
      </c>
      <c r="C56" s="129"/>
      <c r="D56" s="12">
        <v>0</v>
      </c>
      <c r="E56" s="20"/>
      <c r="F56" t="str">
        <f t="shared" si="4"/>
        <v>DO NOT ADD</v>
      </c>
      <c r="G56">
        <f t="shared" si="5"/>
        <v>0</v>
      </c>
      <c r="I56">
        <v>1</v>
      </c>
    </row>
    <row r="57" spans="1:9" ht="15.6" thickTop="1" thickBot="1" x14ac:dyDescent="0.35">
      <c r="A57" s="138"/>
      <c r="B57" s="31" t="s">
        <v>245</v>
      </c>
      <c r="C57" s="129"/>
      <c r="D57" s="12">
        <v>0</v>
      </c>
      <c r="F57" t="str">
        <f t="shared" si="4"/>
        <v>DO NOT ADD</v>
      </c>
      <c r="G57">
        <f t="shared" si="5"/>
        <v>0</v>
      </c>
      <c r="I57">
        <v>1</v>
      </c>
    </row>
    <row r="58" spans="1:9" ht="15.6" thickTop="1" thickBot="1" x14ac:dyDescent="0.35">
      <c r="A58" s="138"/>
      <c r="B58" s="31" t="s">
        <v>246</v>
      </c>
      <c r="C58" s="129"/>
      <c r="D58" s="12">
        <v>0</v>
      </c>
      <c r="F58" t="str">
        <f t="shared" si="4"/>
        <v>DO NOT ADD</v>
      </c>
      <c r="G58">
        <f t="shared" si="5"/>
        <v>0</v>
      </c>
      <c r="I58">
        <v>1</v>
      </c>
    </row>
    <row r="59" spans="1:9" ht="15.6" thickTop="1" thickBot="1" x14ac:dyDescent="0.35">
      <c r="A59" s="138"/>
      <c r="B59" s="31" t="s">
        <v>247</v>
      </c>
      <c r="C59" s="129"/>
      <c r="D59" s="12">
        <v>0</v>
      </c>
      <c r="F59" t="str">
        <f t="shared" si="4"/>
        <v>DO NOT ADD</v>
      </c>
      <c r="G59">
        <f t="shared" si="5"/>
        <v>0</v>
      </c>
      <c r="I59">
        <v>1</v>
      </c>
    </row>
    <row r="60" spans="1:9" ht="15.6" thickTop="1" thickBot="1" x14ac:dyDescent="0.35">
      <c r="A60" s="138"/>
      <c r="B60" s="31" t="s">
        <v>248</v>
      </c>
      <c r="C60" s="129"/>
      <c r="D60" s="12">
        <v>0</v>
      </c>
      <c r="F60" t="str">
        <f t="shared" si="4"/>
        <v>DO NOT ADD</v>
      </c>
      <c r="G60">
        <f t="shared" si="5"/>
        <v>0</v>
      </c>
      <c r="I60">
        <v>1</v>
      </c>
    </row>
    <row r="61" spans="1:9" ht="15.6" thickTop="1" thickBot="1" x14ac:dyDescent="0.35">
      <c r="A61" s="138"/>
      <c r="B61" s="31" t="s">
        <v>249</v>
      </c>
      <c r="C61" s="129"/>
      <c r="D61" s="12">
        <v>0</v>
      </c>
      <c r="F61" t="str">
        <f t="shared" si="4"/>
        <v>DO NOT ADD</v>
      </c>
      <c r="G61">
        <f t="shared" si="5"/>
        <v>0</v>
      </c>
      <c r="I61">
        <v>1</v>
      </c>
    </row>
    <row r="62" spans="1:9" ht="15.6" thickTop="1" thickBot="1" x14ac:dyDescent="0.35">
      <c r="A62" s="138"/>
      <c r="B62" s="31" t="s">
        <v>250</v>
      </c>
      <c r="C62" s="129"/>
      <c r="D62" s="12">
        <v>0</v>
      </c>
      <c r="F62" t="str">
        <f t="shared" si="4"/>
        <v>DO NOT ADD</v>
      </c>
      <c r="G62">
        <f t="shared" si="5"/>
        <v>0</v>
      </c>
      <c r="I62">
        <v>1</v>
      </c>
    </row>
    <row r="63" spans="1:9" ht="15.6" thickTop="1" thickBot="1" x14ac:dyDescent="0.35">
      <c r="A63" s="138"/>
      <c r="B63" s="31" t="s">
        <v>427</v>
      </c>
      <c r="C63" s="129"/>
      <c r="D63" s="12">
        <v>0</v>
      </c>
      <c r="F63" t="str">
        <f t="shared" si="4"/>
        <v>DO NOT ADD</v>
      </c>
      <c r="G63">
        <f t="shared" si="5"/>
        <v>0</v>
      </c>
      <c r="I63">
        <v>1</v>
      </c>
    </row>
    <row r="64" spans="1:9" ht="15.6" thickTop="1" thickBot="1" x14ac:dyDescent="0.35">
      <c r="A64" s="138"/>
      <c r="B64" s="31" t="s">
        <v>362</v>
      </c>
      <c r="C64" s="129"/>
      <c r="D64" s="12">
        <v>0</v>
      </c>
      <c r="F64" t="str">
        <f t="shared" si="4"/>
        <v>DO NOT ADD</v>
      </c>
      <c r="G64">
        <f t="shared" si="5"/>
        <v>0</v>
      </c>
      <c r="I64">
        <v>1</v>
      </c>
    </row>
    <row r="65" spans="1:9" ht="15.6" thickTop="1" thickBot="1" x14ac:dyDescent="0.35">
      <c r="A65" s="138"/>
      <c r="B65" s="31" t="s">
        <v>251</v>
      </c>
      <c r="C65" s="129"/>
      <c r="D65" s="12">
        <v>0</v>
      </c>
      <c r="F65" t="str">
        <f t="shared" si="4"/>
        <v>DO NOT ADD</v>
      </c>
      <c r="G65">
        <f t="shared" si="5"/>
        <v>0</v>
      </c>
      <c r="I65">
        <v>1</v>
      </c>
    </row>
    <row r="66" spans="1:9" ht="15.6" thickTop="1" thickBot="1" x14ac:dyDescent="0.35">
      <c r="A66" s="138"/>
      <c r="B66" s="31" t="s">
        <v>252</v>
      </c>
      <c r="C66" s="129"/>
      <c r="D66" s="12">
        <v>0</v>
      </c>
      <c r="F66" t="str">
        <f t="shared" si="4"/>
        <v>DO NOT ADD</v>
      </c>
      <c r="G66">
        <f t="shared" si="5"/>
        <v>0</v>
      </c>
      <c r="I66">
        <v>1</v>
      </c>
    </row>
    <row r="67" spans="1:9" ht="15.6" thickTop="1" thickBot="1" x14ac:dyDescent="0.35">
      <c r="A67" s="138"/>
      <c r="B67" s="31" t="s">
        <v>253</v>
      </c>
      <c r="C67" s="129"/>
      <c r="D67" s="12">
        <v>0</v>
      </c>
      <c r="F67" t="str">
        <f t="shared" si="4"/>
        <v>DO NOT ADD</v>
      </c>
      <c r="G67">
        <f t="shared" si="5"/>
        <v>0</v>
      </c>
      <c r="I67">
        <v>1</v>
      </c>
    </row>
    <row r="68" spans="1:9" ht="15.6" thickTop="1" thickBot="1" x14ac:dyDescent="0.35">
      <c r="A68" s="138"/>
      <c r="B68" s="31" t="s">
        <v>254</v>
      </c>
      <c r="C68" s="129"/>
      <c r="D68" s="12">
        <v>0</v>
      </c>
      <c r="F68" t="str">
        <f t="shared" si="4"/>
        <v>DO NOT ADD</v>
      </c>
      <c r="G68">
        <f t="shared" si="5"/>
        <v>0</v>
      </c>
      <c r="I68">
        <v>1</v>
      </c>
    </row>
    <row r="69" spans="1:9" ht="15.6" thickTop="1" thickBot="1" x14ac:dyDescent="0.35">
      <c r="A69" s="138"/>
      <c r="B69" s="31" t="s">
        <v>255</v>
      </c>
      <c r="C69" s="129"/>
      <c r="D69" s="12">
        <v>0</v>
      </c>
      <c r="F69" t="str">
        <f t="shared" si="4"/>
        <v>DO NOT ADD</v>
      </c>
      <c r="G69">
        <f t="shared" si="5"/>
        <v>0</v>
      </c>
      <c r="I69">
        <v>1</v>
      </c>
    </row>
    <row r="70" spans="1:9" ht="15.6" thickTop="1" thickBot="1" x14ac:dyDescent="0.35">
      <c r="A70" s="138"/>
      <c r="B70" s="31" t="s">
        <v>256</v>
      </c>
      <c r="C70" s="129"/>
      <c r="D70" s="12">
        <v>0</v>
      </c>
      <c r="F70" t="str">
        <f t="shared" si="4"/>
        <v>DO NOT ADD</v>
      </c>
      <c r="G70">
        <f t="shared" si="5"/>
        <v>0</v>
      </c>
      <c r="I70">
        <v>1</v>
      </c>
    </row>
    <row r="71" spans="1:9" ht="15.6" thickTop="1" thickBot="1" x14ac:dyDescent="0.35">
      <c r="A71" s="138"/>
      <c r="B71" s="31" t="s">
        <v>257</v>
      </c>
      <c r="C71" s="129"/>
      <c r="D71" s="12">
        <v>0</v>
      </c>
      <c r="F71" t="str">
        <f t="shared" si="4"/>
        <v>DO NOT ADD</v>
      </c>
      <c r="G71">
        <f t="shared" si="5"/>
        <v>0</v>
      </c>
      <c r="I71">
        <v>1</v>
      </c>
    </row>
    <row r="72" spans="1:9" ht="15.6" thickTop="1" thickBot="1" x14ac:dyDescent="0.35">
      <c r="A72" s="138"/>
      <c r="B72" s="31" t="s">
        <v>258</v>
      </c>
      <c r="C72" s="129"/>
      <c r="D72" s="12">
        <v>0</v>
      </c>
      <c r="F72" t="str">
        <f t="shared" si="4"/>
        <v>DO NOT ADD</v>
      </c>
      <c r="G72">
        <f t="shared" si="5"/>
        <v>0</v>
      </c>
      <c r="I72">
        <v>1</v>
      </c>
    </row>
    <row r="73" spans="1:9" ht="15.6" thickTop="1" thickBot="1" x14ac:dyDescent="0.35">
      <c r="A73" s="138"/>
      <c r="B73" s="31" t="s">
        <v>259</v>
      </c>
      <c r="C73" s="129"/>
      <c r="D73" s="12">
        <v>0</v>
      </c>
      <c r="F73" t="str">
        <f t="shared" si="4"/>
        <v>DO NOT ADD</v>
      </c>
      <c r="G73">
        <f t="shared" si="5"/>
        <v>0</v>
      </c>
      <c r="I73">
        <v>1</v>
      </c>
    </row>
    <row r="74" spans="1:9" ht="15.6" thickTop="1" thickBot="1" x14ac:dyDescent="0.35">
      <c r="A74" s="120"/>
      <c r="B74" s="31" t="s">
        <v>260</v>
      </c>
      <c r="C74" s="129"/>
      <c r="D74" s="12">
        <v>0</v>
      </c>
      <c r="F74" t="str">
        <f t="shared" si="4"/>
        <v>DO NOT ADD</v>
      </c>
      <c r="G74">
        <f t="shared" si="5"/>
        <v>0</v>
      </c>
      <c r="I74">
        <v>1</v>
      </c>
    </row>
    <row r="75" spans="1:9" ht="15.6" thickTop="1" thickBot="1" x14ac:dyDescent="0.35">
      <c r="A75" s="120"/>
      <c r="B75" s="31" t="s">
        <v>261</v>
      </c>
      <c r="C75" s="129"/>
      <c r="D75" s="12">
        <v>0</v>
      </c>
      <c r="F75" t="str">
        <f t="shared" si="4"/>
        <v>DO NOT ADD</v>
      </c>
      <c r="G75">
        <f t="shared" si="5"/>
        <v>0</v>
      </c>
      <c r="I75">
        <v>1</v>
      </c>
    </row>
    <row r="76" spans="1:9" ht="15.6" thickTop="1" thickBot="1" x14ac:dyDescent="0.35">
      <c r="A76" s="122" t="s">
        <v>144</v>
      </c>
      <c r="B76" s="139"/>
      <c r="C76" s="140"/>
      <c r="D76" s="4">
        <f>SUM(D48:D75)</f>
        <v>2</v>
      </c>
      <c r="E76" s="36"/>
      <c r="F76" s="36"/>
      <c r="G76" s="36"/>
      <c r="I76" s="36">
        <f>SUM(I48:I75)</f>
        <v>28</v>
      </c>
    </row>
    <row r="77" spans="1:9" ht="15.6" thickTop="1" thickBot="1" x14ac:dyDescent="0.35">
      <c r="A77" s="132" t="s">
        <v>188</v>
      </c>
      <c r="B77" s="132" t="s">
        <v>502</v>
      </c>
      <c r="C77" s="61" t="s">
        <v>503</v>
      </c>
      <c r="D77" s="89"/>
      <c r="F77" t="str">
        <f>IF(G77 = 0, "DO NOT ADD",IF( G77 = 1, "Can be added", IF(G77 = 2, "Is added")))</f>
        <v>DO NOT ADD</v>
      </c>
      <c r="G77">
        <f>SUM(D77:E77)</f>
        <v>0</v>
      </c>
      <c r="I77">
        <v>1</v>
      </c>
    </row>
    <row r="78" spans="1:9" ht="15.6" thickTop="1" thickBot="1" x14ac:dyDescent="0.35">
      <c r="A78" s="134"/>
      <c r="B78" s="134"/>
      <c r="C78" s="61" t="s">
        <v>504</v>
      </c>
      <c r="D78" s="89"/>
      <c r="F78" t="str">
        <f>IF(G78 = 0, "DO NOT ADD",IF( G78 = 1, "Can be added", IF(G78 = 2, "Is added")))</f>
        <v>DO NOT ADD</v>
      </c>
      <c r="G78">
        <f>SUM(D78:E78)</f>
        <v>0</v>
      </c>
      <c r="I78">
        <v>1</v>
      </c>
    </row>
    <row r="79" spans="1:9" ht="15.6" thickTop="1" thickBot="1" x14ac:dyDescent="0.35">
      <c r="A79" s="137"/>
      <c r="B79" s="137"/>
      <c r="C79" s="61" t="s">
        <v>505</v>
      </c>
      <c r="D79" s="89"/>
      <c r="F79" t="str">
        <f>IF(G79 = 0, "DO NOT ADD",IF( G79 = 1, "Can be added", IF(G79 = 2, "Is added")))</f>
        <v>DO NOT ADD</v>
      </c>
      <c r="G79">
        <f>SUM(D79:E79)</f>
        <v>0</v>
      </c>
      <c r="I79">
        <v>1</v>
      </c>
    </row>
    <row r="80" spans="1:9" ht="15.6" thickTop="1" thickBot="1" x14ac:dyDescent="0.35">
      <c r="A80" s="141" t="s">
        <v>144</v>
      </c>
      <c r="B80" s="142"/>
      <c r="C80" s="142"/>
      <c r="D80" s="65">
        <f>SUM(D77)</f>
        <v>0</v>
      </c>
      <c r="E80" s="36"/>
      <c r="F80" s="36"/>
      <c r="G80" s="36"/>
      <c r="I80" s="36">
        <f>SUM(I77:I79)</f>
        <v>3</v>
      </c>
    </row>
    <row r="81" spans="1:9" ht="33.6" customHeight="1" thickTop="1" thickBot="1" x14ac:dyDescent="0.35">
      <c r="A81" s="83" t="s">
        <v>189</v>
      </c>
      <c r="B81" s="83" t="s">
        <v>500</v>
      </c>
      <c r="C81" s="31" t="s">
        <v>501</v>
      </c>
      <c r="D81" s="89"/>
      <c r="F81" t="str">
        <f>IF(G81 = 0, "DO NOT ADD",IF( G81 = 1, "Can be added", IF(G81 = 2, "Is added")))</f>
        <v>DO NOT ADD</v>
      </c>
      <c r="G81">
        <f>SUM(D81:E81)</f>
        <v>0</v>
      </c>
      <c r="I81">
        <v>1</v>
      </c>
    </row>
    <row r="82" spans="1:9" ht="15.6" thickTop="1" thickBot="1" x14ac:dyDescent="0.35">
      <c r="A82" s="141" t="s">
        <v>144</v>
      </c>
      <c r="B82" s="142"/>
      <c r="C82" s="142"/>
      <c r="D82" s="10">
        <f>SUM(D81)</f>
        <v>0</v>
      </c>
      <c r="E82" s="36"/>
      <c r="F82" s="36"/>
      <c r="G82" s="36"/>
      <c r="I82" s="36">
        <f>SUM(I81:I81)</f>
        <v>1</v>
      </c>
    </row>
    <row r="83" spans="1:9" ht="15.6" thickTop="1" thickBot="1" x14ac:dyDescent="0.35">
      <c r="A83" s="132" t="s">
        <v>190</v>
      </c>
      <c r="B83" s="132" t="s">
        <v>516</v>
      </c>
      <c r="C83" s="7" t="s">
        <v>517</v>
      </c>
      <c r="D83" s="89"/>
      <c r="F83" t="str">
        <f>IF(G83 = 0, "DO NOT ADD",IF( G83 = 1, "Can be added", IF(G83 = 2, "Is added")))</f>
        <v>DO NOT ADD</v>
      </c>
      <c r="G83">
        <f>SUM(D83:E83)</f>
        <v>0</v>
      </c>
      <c r="I83" s="56">
        <v>1</v>
      </c>
    </row>
    <row r="84" spans="1:9" ht="15.6" thickTop="1" thickBot="1" x14ac:dyDescent="0.35">
      <c r="A84" s="133"/>
      <c r="B84" s="134"/>
      <c r="C84" s="7" t="s">
        <v>518</v>
      </c>
      <c r="D84" s="89"/>
      <c r="F84" t="str">
        <f>IF(G84 = 0, "DO NOT ADD",IF( G84 = 1, "Can be added", IF(G84 = 2, "Is added")))</f>
        <v>DO NOT ADD</v>
      </c>
      <c r="G84">
        <f>SUM(D84:E84)</f>
        <v>0</v>
      </c>
      <c r="I84" s="56">
        <v>1</v>
      </c>
    </row>
    <row r="85" spans="1:9" ht="15.6" thickTop="1" thickBot="1" x14ac:dyDescent="0.35">
      <c r="A85" s="133"/>
      <c r="B85" s="134"/>
      <c r="C85" s="7" t="s">
        <v>520</v>
      </c>
      <c r="D85" s="89"/>
      <c r="F85" t="str">
        <f>IF(G85 = 0, "DO NOT ADD",IF( G85 = 1, "Can be added", IF(G85 = 2, "Is added")))</f>
        <v>DO NOT ADD</v>
      </c>
      <c r="G85">
        <f>SUM(D85:E85)</f>
        <v>0</v>
      </c>
      <c r="I85" s="56">
        <v>1</v>
      </c>
    </row>
    <row r="86" spans="1:9" ht="15.6" thickTop="1" thickBot="1" x14ac:dyDescent="0.35">
      <c r="A86" s="133"/>
      <c r="B86" s="137"/>
      <c r="C86" s="7" t="s">
        <v>519</v>
      </c>
      <c r="D86" s="89"/>
      <c r="F86" t="str">
        <f>IF(G86 = 0, "DO NOT ADD",IF( G86 = 1, "Can be added", IF(G86 = 2, "Is added")))</f>
        <v>DO NOT ADD</v>
      </c>
      <c r="G86">
        <f>SUM(D86:E86)</f>
        <v>0</v>
      </c>
      <c r="I86" s="56">
        <v>1</v>
      </c>
    </row>
    <row r="87" spans="1:9" ht="15.6" thickTop="1" thickBot="1" x14ac:dyDescent="0.35">
      <c r="A87" s="134"/>
      <c r="B87" s="132" t="s">
        <v>515</v>
      </c>
      <c r="C87" s="7" t="s">
        <v>511</v>
      </c>
      <c r="D87" s="89"/>
      <c r="F87" t="str">
        <f>IF(G87 = 0, "DO NOT ADD",IF( G87 = 1, "Can be added", IF(G87 = 2, "Is added")))</f>
        <v>DO NOT ADD</v>
      </c>
      <c r="G87">
        <f>SUM(D87:E87)</f>
        <v>0</v>
      </c>
      <c r="I87" s="56">
        <v>1</v>
      </c>
    </row>
    <row r="88" spans="1:9" ht="15.6" thickTop="1" thickBot="1" x14ac:dyDescent="0.35">
      <c r="A88" s="134"/>
      <c r="B88" s="134"/>
      <c r="C88" s="7" t="s">
        <v>512</v>
      </c>
      <c r="D88" s="89"/>
      <c r="F88" t="str">
        <f>IF(G88 = 0, "DO NOT ADD",IF( G88 = 1, "Can be added", IF(G88 = 2, "Is added")))</f>
        <v>DO NOT ADD</v>
      </c>
      <c r="G88">
        <f>SUM(D88:E88)</f>
        <v>0</v>
      </c>
      <c r="I88" s="56">
        <v>1</v>
      </c>
    </row>
    <row r="89" spans="1:9" ht="15.6" thickTop="1" thickBot="1" x14ac:dyDescent="0.35">
      <c r="A89" s="134"/>
      <c r="B89" s="134"/>
      <c r="C89" s="7" t="s">
        <v>513</v>
      </c>
      <c r="D89" s="89"/>
      <c r="F89" t="str">
        <f>IF(G89 = 0, "DO NOT ADD",IF( G89 = 1, "Can be added", IF(G89 = 2, "Is added")))</f>
        <v>DO NOT ADD</v>
      </c>
      <c r="G89">
        <f>SUM(D89:E89)</f>
        <v>0</v>
      </c>
      <c r="I89" s="56">
        <v>1</v>
      </c>
    </row>
    <row r="90" spans="1:9" ht="15.6" thickTop="1" thickBot="1" x14ac:dyDescent="0.35">
      <c r="A90" s="137"/>
      <c r="B90" s="137"/>
      <c r="C90" s="7" t="s">
        <v>514</v>
      </c>
      <c r="D90" s="89"/>
      <c r="F90" t="str">
        <f>IF(G90 = 0, "DO NOT ADD",IF( G90 = 1, "Can be added", IF(G90 = 2, "Is added")))</f>
        <v>DO NOT ADD</v>
      </c>
      <c r="G90">
        <f>SUM(D90:E90)</f>
        <v>0</v>
      </c>
      <c r="I90" s="56">
        <v>1</v>
      </c>
    </row>
    <row r="91" spans="1:9" ht="15.6" thickTop="1" thickBot="1" x14ac:dyDescent="0.35">
      <c r="A91" s="141" t="s">
        <v>144</v>
      </c>
      <c r="B91" s="142"/>
      <c r="C91" s="142"/>
      <c r="D91" s="10">
        <f>SUM(D83:D90)</f>
        <v>0</v>
      </c>
      <c r="E91" s="36"/>
      <c r="F91" s="36"/>
      <c r="G91" s="36"/>
      <c r="I91" s="36">
        <f>SUM(I83:I90)</f>
        <v>8</v>
      </c>
    </row>
    <row r="92" spans="1:9" ht="15.6" thickTop="1" thickBot="1" x14ac:dyDescent="0.35">
      <c r="A92" s="85" t="s">
        <v>191</v>
      </c>
      <c r="B92" s="23" t="s">
        <v>510</v>
      </c>
      <c r="C92" s="23"/>
      <c r="D92" s="89">
        <v>0</v>
      </c>
      <c r="F92" t="str">
        <f>IF(G92 = 0, "DO NOT ADD",IF( G92 = 1, "Can be added", IF(G92 = 2, "Is added")))</f>
        <v>DO NOT ADD</v>
      </c>
      <c r="G92">
        <f>SUM(D92:E92)</f>
        <v>0</v>
      </c>
      <c r="I92">
        <v>1</v>
      </c>
    </row>
    <row r="93" spans="1:9" ht="15.6" thickTop="1" thickBot="1" x14ac:dyDescent="0.35">
      <c r="A93" s="141" t="s">
        <v>144</v>
      </c>
      <c r="B93" s="141"/>
      <c r="C93" s="141"/>
      <c r="D93" s="4">
        <f>SUM(D92)</f>
        <v>0</v>
      </c>
      <c r="E93" s="36"/>
      <c r="F93" s="36"/>
      <c r="G93" s="36"/>
      <c r="I93" s="36">
        <f>SUM(I92:I92)</f>
        <v>1</v>
      </c>
    </row>
    <row r="94" spans="1:9" ht="15.6" thickTop="1" thickBot="1" x14ac:dyDescent="0.35">
      <c r="A94" s="131" t="s">
        <v>145</v>
      </c>
      <c r="B94" s="131"/>
      <c r="C94" s="131"/>
      <c r="D94" s="11">
        <f>SUM(D8, D18, D47, D76, D80, D82, D91, D93)</f>
        <v>23</v>
      </c>
      <c r="E94" s="39">
        <f>F94/D94</f>
        <v>0</v>
      </c>
      <c r="F94">
        <f>SUM(E2,E9:E16,E19:E46,E48:E75,E77,E81,E83,E92)</f>
        <v>0</v>
      </c>
      <c r="G94" t="s">
        <v>348</v>
      </c>
    </row>
    <row r="95" spans="1:9" ht="67.2" customHeight="1" thickTop="1" thickBot="1" x14ac:dyDescent="0.35">
      <c r="A95" s="169" t="s">
        <v>146</v>
      </c>
      <c r="B95" s="169"/>
      <c r="C95" s="169"/>
      <c r="D95" s="38">
        <f>D94/'Site Map QAHealth Rating'!G9</f>
        <v>0.27380952380952384</v>
      </c>
      <c r="E95" s="130" t="s">
        <v>345</v>
      </c>
      <c r="F95" s="145"/>
      <c r="G95" s="145"/>
    </row>
    <row r="96" spans="1:9" ht="15" thickTop="1" x14ac:dyDescent="0.3"/>
  </sheetData>
  <mergeCells count="23">
    <mergeCell ref="E95:G95"/>
    <mergeCell ref="A95:C95"/>
    <mergeCell ref="C29:C37"/>
    <mergeCell ref="A19:A46"/>
    <mergeCell ref="A48:A75"/>
    <mergeCell ref="C50:C75"/>
    <mergeCell ref="A76:C76"/>
    <mergeCell ref="A91:C91"/>
    <mergeCell ref="A80:C80"/>
    <mergeCell ref="A94:C94"/>
    <mergeCell ref="A93:C93"/>
    <mergeCell ref="A47:C47"/>
    <mergeCell ref="A82:C82"/>
    <mergeCell ref="C19:C24"/>
    <mergeCell ref="A8:C8"/>
    <mergeCell ref="A18:C18"/>
    <mergeCell ref="A2:A7"/>
    <mergeCell ref="A9:A17"/>
    <mergeCell ref="A77:A79"/>
    <mergeCell ref="B77:B79"/>
    <mergeCell ref="B83:B86"/>
    <mergeCell ref="B87:B90"/>
    <mergeCell ref="A83:A90"/>
  </mergeCells>
  <conditionalFormatting sqref="D2:D7 D48:D75 D77:D79 D81 D83:D90 D92 D19:D46 D9:D17">
    <cfRule type="cellIs" dxfId="92" priority="7" operator="equal">
      <formula>1</formula>
    </cfRule>
    <cfRule type="cellIs" dxfId="91" priority="8" operator="equal">
      <formula>1</formula>
    </cfRule>
    <cfRule type="cellIs" dxfId="90" priority="9" operator="equal">
      <formula>0</formula>
    </cfRule>
  </conditionalFormatting>
  <conditionalFormatting sqref="F48:F75 F19:F46 F81 F92 F2:F7 F9:F17 F77:F79 F83:F90">
    <cfRule type="containsText" dxfId="89" priority="4" operator="containsText" text="Is added">
      <formula>NOT(ISERROR(SEARCH("Is added",F2)))</formula>
    </cfRule>
    <cfRule type="containsText" dxfId="88" priority="5" operator="containsText" text="Can be added">
      <formula>NOT(ISERROR(SEARCH("Can be added",F2)))</formula>
    </cfRule>
    <cfRule type="containsText" dxfId="87" priority="6" operator="containsText" text="DO NOT ADD">
      <formula>NOT(ISERROR(SEARCH("DO NOT ADD",F2)))</formula>
    </cfRule>
  </conditionalFormatting>
  <conditionalFormatting sqref="E94">
    <cfRule type="cellIs" dxfId="86" priority="1" operator="equal">
      <formula>1</formula>
    </cfRule>
    <cfRule type="cellIs" dxfId="85" priority="2" operator="lessThan">
      <formula>1</formula>
    </cfRule>
    <cfRule type="cellIs" dxfId="84" priority="3" operator="greaterThan">
      <formula>1</formula>
    </cfRule>
  </conditionalFormatting>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8"/>
  <sheetViews>
    <sheetView zoomScale="60" zoomScaleNormal="60" workbookViewId="0">
      <selection activeCell="B76" sqref="B76"/>
    </sheetView>
  </sheetViews>
  <sheetFormatPr defaultRowHeight="14.4" x14ac:dyDescent="0.3"/>
  <cols>
    <col min="1" max="1" width="18.6640625" bestFit="1" customWidth="1"/>
    <col min="2" max="2" width="72.33203125" bestFit="1" customWidth="1"/>
    <col min="3" max="3" width="128.44140625" customWidth="1"/>
    <col min="4" max="4" width="17.77734375" bestFit="1" customWidth="1"/>
    <col min="5" max="5" width="7.88671875" bestFit="1" customWidth="1"/>
    <col min="6" max="6" width="14.88671875" bestFit="1" customWidth="1"/>
    <col min="7" max="7" width="23.44140625" bestFit="1" customWidth="1"/>
    <col min="8" max="8" width="58.44140625" style="73" customWidth="1"/>
    <col min="9" max="9" width="31" bestFit="1" customWidth="1"/>
  </cols>
  <sheetData>
    <row r="1" spans="1:9" ht="30" thickTop="1" thickBot="1" x14ac:dyDescent="0.35">
      <c r="A1" s="22" t="s">
        <v>0</v>
      </c>
      <c r="B1" s="22" t="s">
        <v>2</v>
      </c>
      <c r="C1" s="22" t="s">
        <v>3</v>
      </c>
      <c r="D1" s="22" t="s">
        <v>98</v>
      </c>
      <c r="E1" s="4" t="s">
        <v>344</v>
      </c>
      <c r="F1" s="22" t="s">
        <v>347</v>
      </c>
      <c r="G1" s="35" t="s">
        <v>346</v>
      </c>
      <c r="I1" s="36" t="s">
        <v>407</v>
      </c>
    </row>
    <row r="2" spans="1:9" ht="15.6" thickTop="1" thickBot="1" x14ac:dyDescent="0.35">
      <c r="A2" s="153" t="s">
        <v>16</v>
      </c>
      <c r="B2" s="26" t="s">
        <v>19</v>
      </c>
      <c r="C2" s="26" t="s">
        <v>99</v>
      </c>
      <c r="D2" s="26">
        <v>0</v>
      </c>
      <c r="F2" t="str">
        <f>IF(G2 = 0, "DO NOT ADD",IF( G2 = 1, "Can be added", IF(G2 = 2, "Is added")))</f>
        <v>DO NOT ADD</v>
      </c>
      <c r="G2">
        <f>SUM(D2:E2)</f>
        <v>0</v>
      </c>
      <c r="I2">
        <v>1</v>
      </c>
    </row>
    <row r="3" spans="1:9" ht="15.6" thickTop="1" thickBot="1" x14ac:dyDescent="0.35">
      <c r="A3" s="153"/>
      <c r="B3" s="26" t="s">
        <v>20</v>
      </c>
      <c r="C3" s="26" t="s">
        <v>322</v>
      </c>
      <c r="D3" s="26">
        <v>0</v>
      </c>
      <c r="F3" t="str">
        <f t="shared" ref="F3:F14" si="0">IF(G3 = 0, "DO NOT ADD",IF( G3 = 1, "Can be added", IF(G3 = 2, "Is added")))</f>
        <v>DO NOT ADD</v>
      </c>
      <c r="G3">
        <f t="shared" ref="G3:G14" si="1">SUM(D3:E3)</f>
        <v>0</v>
      </c>
      <c r="I3">
        <v>1</v>
      </c>
    </row>
    <row r="4" spans="1:9" ht="15.6" thickTop="1" thickBot="1" x14ac:dyDescent="0.35">
      <c r="A4" s="153"/>
      <c r="B4" s="26" t="s">
        <v>21</v>
      </c>
      <c r="C4" s="26" t="s">
        <v>100</v>
      </c>
      <c r="D4" s="26">
        <v>1</v>
      </c>
      <c r="F4" t="str">
        <f t="shared" si="0"/>
        <v>Can be added</v>
      </c>
      <c r="G4">
        <f t="shared" si="1"/>
        <v>1</v>
      </c>
      <c r="I4">
        <v>1</v>
      </c>
    </row>
    <row r="5" spans="1:9" ht="15.6" thickTop="1" thickBot="1" x14ac:dyDescent="0.35">
      <c r="A5" s="153"/>
      <c r="B5" s="26" t="s">
        <v>22</v>
      </c>
      <c r="C5" s="26" t="s">
        <v>101</v>
      </c>
      <c r="D5" s="26">
        <v>1</v>
      </c>
      <c r="F5" t="str">
        <f t="shared" si="0"/>
        <v>Can be added</v>
      </c>
      <c r="G5">
        <f t="shared" si="1"/>
        <v>1</v>
      </c>
      <c r="I5">
        <v>1</v>
      </c>
    </row>
    <row r="6" spans="1:9" ht="15.6" thickTop="1" thickBot="1" x14ac:dyDescent="0.35">
      <c r="A6" s="153"/>
      <c r="B6" s="26" t="s">
        <v>57</v>
      </c>
      <c r="C6" s="26" t="s">
        <v>110</v>
      </c>
      <c r="D6" s="26">
        <v>1</v>
      </c>
      <c r="F6" t="str">
        <f t="shared" si="0"/>
        <v>Can be added</v>
      </c>
      <c r="G6">
        <f t="shared" si="1"/>
        <v>1</v>
      </c>
      <c r="I6">
        <v>1</v>
      </c>
    </row>
    <row r="7" spans="1:9" ht="15.6" thickTop="1" thickBot="1" x14ac:dyDescent="0.35">
      <c r="A7" s="153"/>
      <c r="B7" s="26" t="s">
        <v>103</v>
      </c>
      <c r="C7" s="26" t="s">
        <v>104</v>
      </c>
      <c r="D7" s="26">
        <v>1</v>
      </c>
      <c r="F7" t="str">
        <f t="shared" si="0"/>
        <v>Can be added</v>
      </c>
      <c r="G7">
        <f t="shared" si="1"/>
        <v>1</v>
      </c>
      <c r="I7">
        <v>1</v>
      </c>
    </row>
    <row r="8" spans="1:9" ht="15.6" thickTop="1" thickBot="1" x14ac:dyDescent="0.35">
      <c r="A8" s="153"/>
      <c r="B8" s="26" t="s">
        <v>26</v>
      </c>
      <c r="C8" s="26" t="s">
        <v>105</v>
      </c>
      <c r="D8" s="26">
        <v>1</v>
      </c>
      <c r="F8" t="str">
        <f t="shared" si="0"/>
        <v>Can be added</v>
      </c>
      <c r="G8">
        <f t="shared" si="1"/>
        <v>1</v>
      </c>
      <c r="I8">
        <v>1</v>
      </c>
    </row>
    <row r="9" spans="1:9" ht="15.6" thickTop="1" thickBot="1" x14ac:dyDescent="0.35">
      <c r="A9" s="153"/>
      <c r="B9" s="26" t="s">
        <v>23</v>
      </c>
      <c r="C9" s="26" t="s">
        <v>106</v>
      </c>
      <c r="D9" s="26">
        <v>1</v>
      </c>
      <c r="F9" t="str">
        <f t="shared" si="0"/>
        <v>Can be added</v>
      </c>
      <c r="G9">
        <f t="shared" si="1"/>
        <v>1</v>
      </c>
      <c r="I9">
        <v>1</v>
      </c>
    </row>
    <row r="10" spans="1:9" ht="15.6" thickTop="1" thickBot="1" x14ac:dyDescent="0.35">
      <c r="A10" s="153"/>
      <c r="B10" s="26" t="s">
        <v>24</v>
      </c>
      <c r="C10" s="26" t="s">
        <v>107</v>
      </c>
      <c r="D10" s="26">
        <v>1</v>
      </c>
      <c r="F10" t="str">
        <f t="shared" si="0"/>
        <v>Can be added</v>
      </c>
      <c r="G10">
        <f t="shared" si="1"/>
        <v>1</v>
      </c>
      <c r="I10">
        <v>1</v>
      </c>
    </row>
    <row r="11" spans="1:9" ht="15.6" thickTop="1" thickBot="1" x14ac:dyDescent="0.35">
      <c r="A11" s="153"/>
      <c r="B11" s="26" t="s">
        <v>25</v>
      </c>
      <c r="C11" s="26" t="s">
        <v>108</v>
      </c>
      <c r="D11" s="26">
        <v>1</v>
      </c>
      <c r="F11" t="str">
        <f t="shared" si="0"/>
        <v>Can be added</v>
      </c>
      <c r="G11">
        <f t="shared" si="1"/>
        <v>1</v>
      </c>
      <c r="I11">
        <v>1</v>
      </c>
    </row>
    <row r="12" spans="1:9" ht="15.6" thickTop="1" thickBot="1" x14ac:dyDescent="0.35">
      <c r="A12" s="153"/>
      <c r="B12" s="26" t="s">
        <v>27</v>
      </c>
      <c r="C12" s="26" t="s">
        <v>109</v>
      </c>
      <c r="D12" s="26">
        <v>1</v>
      </c>
      <c r="F12" t="str">
        <f t="shared" si="0"/>
        <v>Can be added</v>
      </c>
      <c r="G12">
        <f t="shared" si="1"/>
        <v>1</v>
      </c>
      <c r="I12">
        <v>1</v>
      </c>
    </row>
    <row r="13" spans="1:9" ht="15.6" thickTop="1" thickBot="1" x14ac:dyDescent="0.35">
      <c r="A13" s="153"/>
      <c r="B13" s="26" t="s">
        <v>28</v>
      </c>
      <c r="C13" s="26" t="s">
        <v>102</v>
      </c>
      <c r="D13" s="26">
        <v>1</v>
      </c>
      <c r="F13" t="str">
        <f t="shared" si="0"/>
        <v>Can be added</v>
      </c>
      <c r="G13">
        <f t="shared" si="1"/>
        <v>1</v>
      </c>
      <c r="I13">
        <v>1</v>
      </c>
    </row>
    <row r="14" spans="1:9" ht="15.6" thickTop="1" thickBot="1" x14ac:dyDescent="0.35">
      <c r="A14" s="121"/>
      <c r="B14" s="26" t="s">
        <v>342</v>
      </c>
      <c r="C14" s="26" t="s">
        <v>343</v>
      </c>
      <c r="D14" s="26">
        <v>1</v>
      </c>
      <c r="F14" t="str">
        <f t="shared" si="0"/>
        <v>Can be added</v>
      </c>
      <c r="G14">
        <f t="shared" si="1"/>
        <v>1</v>
      </c>
      <c r="I14">
        <v>1</v>
      </c>
    </row>
    <row r="15" spans="1:9" ht="15.6" thickTop="1" thickBot="1" x14ac:dyDescent="0.35">
      <c r="A15" s="122" t="s">
        <v>144</v>
      </c>
      <c r="B15" s="123"/>
      <c r="C15" s="124"/>
      <c r="D15" s="22">
        <f>SUM(D2:D14)</f>
        <v>11</v>
      </c>
      <c r="E15" s="36"/>
      <c r="F15" s="36"/>
      <c r="G15" s="36"/>
      <c r="I15" s="36">
        <f>SUM(I2:I14)</f>
        <v>13</v>
      </c>
    </row>
    <row r="16" spans="1:9" ht="15.6" thickTop="1" thickBot="1" x14ac:dyDescent="0.35">
      <c r="A16" s="157" t="s">
        <v>18</v>
      </c>
      <c r="B16" s="27" t="s">
        <v>29</v>
      </c>
      <c r="C16" s="146" t="s">
        <v>111</v>
      </c>
      <c r="D16" s="27">
        <v>1</v>
      </c>
      <c r="F16" t="str">
        <f>IF(G16 = 0, "DO NOT ADD",IF( G16 = 1, "Can be added", IF(G16 = 2, "Is added")))</f>
        <v>Can be added</v>
      </c>
      <c r="G16">
        <f>SUM(D16:E16)</f>
        <v>1</v>
      </c>
      <c r="I16">
        <v>1</v>
      </c>
    </row>
    <row r="17" spans="1:9" ht="15.6" thickTop="1" thickBot="1" x14ac:dyDescent="0.35">
      <c r="A17" s="157"/>
      <c r="B17" s="27" t="s">
        <v>30</v>
      </c>
      <c r="C17" s="134"/>
      <c r="D17" s="27">
        <v>1</v>
      </c>
      <c r="F17" t="str">
        <f t="shared" ref="F17:F24" si="2">IF(G17 = 0, "DO NOT ADD",IF( G17 = 1, "Can be added", IF(G17 = 2, "Is added")))</f>
        <v>Can be added</v>
      </c>
      <c r="G17">
        <f t="shared" ref="G17:G24" si="3">SUM(D17:E17)</f>
        <v>1</v>
      </c>
      <c r="I17">
        <v>1</v>
      </c>
    </row>
    <row r="18" spans="1:9" ht="15.6" thickTop="1" thickBot="1" x14ac:dyDescent="0.35">
      <c r="A18" s="157"/>
      <c r="B18" s="27" t="s">
        <v>31</v>
      </c>
      <c r="C18" s="134"/>
      <c r="D18" s="27">
        <v>1</v>
      </c>
      <c r="F18" t="str">
        <f t="shared" si="2"/>
        <v>Can be added</v>
      </c>
      <c r="G18">
        <f t="shared" si="3"/>
        <v>1</v>
      </c>
      <c r="I18">
        <v>1</v>
      </c>
    </row>
    <row r="19" spans="1:9" ht="15.6" thickTop="1" thickBot="1" x14ac:dyDescent="0.35">
      <c r="A19" s="157"/>
      <c r="B19" s="27" t="s">
        <v>323</v>
      </c>
      <c r="C19" s="134"/>
      <c r="D19" s="27">
        <v>1</v>
      </c>
      <c r="F19" t="str">
        <f t="shared" si="2"/>
        <v>Can be added</v>
      </c>
      <c r="G19">
        <f t="shared" si="3"/>
        <v>1</v>
      </c>
      <c r="I19">
        <v>1</v>
      </c>
    </row>
    <row r="20" spans="1:9" ht="15.6" thickTop="1" thickBot="1" x14ac:dyDescent="0.35">
      <c r="A20" s="157"/>
      <c r="B20" s="27" t="s">
        <v>32</v>
      </c>
      <c r="C20" s="134"/>
      <c r="D20" s="27">
        <v>1</v>
      </c>
      <c r="F20" t="str">
        <f t="shared" si="2"/>
        <v>Can be added</v>
      </c>
      <c r="G20">
        <f t="shared" si="3"/>
        <v>1</v>
      </c>
      <c r="I20">
        <v>1</v>
      </c>
    </row>
    <row r="21" spans="1:9" ht="15.6" thickTop="1" thickBot="1" x14ac:dyDescent="0.35">
      <c r="A21" s="157"/>
      <c r="B21" s="27" t="s">
        <v>34</v>
      </c>
      <c r="C21" s="134"/>
      <c r="D21" s="27">
        <v>1</v>
      </c>
      <c r="F21" t="str">
        <f t="shared" si="2"/>
        <v>Can be added</v>
      </c>
      <c r="G21">
        <f t="shared" si="3"/>
        <v>1</v>
      </c>
      <c r="I21">
        <v>1</v>
      </c>
    </row>
    <row r="22" spans="1:9" ht="15.6" thickTop="1" thickBot="1" x14ac:dyDescent="0.35">
      <c r="A22" s="157"/>
      <c r="B22" s="27" t="s">
        <v>35</v>
      </c>
      <c r="C22" s="134"/>
      <c r="D22" s="27">
        <v>1</v>
      </c>
      <c r="F22" t="str">
        <f t="shared" si="2"/>
        <v>Can be added</v>
      </c>
      <c r="G22">
        <f t="shared" si="3"/>
        <v>1</v>
      </c>
      <c r="I22">
        <v>1</v>
      </c>
    </row>
    <row r="23" spans="1:9" ht="15.6" thickTop="1" thickBot="1" x14ac:dyDescent="0.35">
      <c r="A23" s="157"/>
      <c r="B23" s="27" t="s">
        <v>36</v>
      </c>
      <c r="C23" s="134"/>
      <c r="D23" s="27">
        <v>1</v>
      </c>
      <c r="F23" t="str">
        <f t="shared" si="2"/>
        <v>Can be added</v>
      </c>
      <c r="G23">
        <f t="shared" si="3"/>
        <v>1</v>
      </c>
      <c r="I23">
        <v>1</v>
      </c>
    </row>
    <row r="24" spans="1:9" ht="15.6" thickTop="1" thickBot="1" x14ac:dyDescent="0.35">
      <c r="A24" s="157"/>
      <c r="B24" s="27" t="s">
        <v>37</v>
      </c>
      <c r="C24" s="137"/>
      <c r="D24" s="27">
        <v>1</v>
      </c>
      <c r="F24" t="str">
        <f t="shared" si="2"/>
        <v>Can be added</v>
      </c>
      <c r="G24">
        <f t="shared" si="3"/>
        <v>1</v>
      </c>
      <c r="I24">
        <v>1</v>
      </c>
    </row>
    <row r="25" spans="1:9" ht="15.6" thickTop="1" thickBot="1" x14ac:dyDescent="0.35">
      <c r="A25" s="144" t="s">
        <v>144</v>
      </c>
      <c r="B25" s="141"/>
      <c r="C25" s="141"/>
      <c r="D25" s="22">
        <f>SUM(D16:D24)</f>
        <v>9</v>
      </c>
      <c r="E25" s="36"/>
      <c r="F25" s="36"/>
      <c r="G25" s="36"/>
      <c r="I25" s="36">
        <f>SUM(I16:I24)</f>
        <v>9</v>
      </c>
    </row>
    <row r="26" spans="1:9" ht="30" thickTop="1" thickBot="1" x14ac:dyDescent="0.35">
      <c r="A26" s="153" t="s">
        <v>38</v>
      </c>
      <c r="B26" s="26" t="s">
        <v>40</v>
      </c>
      <c r="C26" s="26" t="s">
        <v>112</v>
      </c>
      <c r="D26" s="26">
        <v>1</v>
      </c>
      <c r="F26" t="str">
        <f>IF(G26 = 0, "DO NOT ADD",IF( G26 = 1, "Can be added", IF(G26 = 2, "Is added")))</f>
        <v>Can be added</v>
      </c>
      <c r="G26">
        <f>SUM(D26:E26)</f>
        <v>1</v>
      </c>
      <c r="I26">
        <v>1</v>
      </c>
    </row>
    <row r="27" spans="1:9" ht="15.6" thickTop="1" thickBot="1" x14ac:dyDescent="0.35">
      <c r="A27" s="153"/>
      <c r="B27" s="26" t="s">
        <v>41</v>
      </c>
      <c r="C27" s="26" t="s">
        <v>113</v>
      </c>
      <c r="D27" s="26">
        <v>1</v>
      </c>
      <c r="F27" t="str">
        <f t="shared" ref="F27:F37" si="4">IF(G27 = 0, "DO NOT ADD",IF( G27 = 1, "Can be added", IF(G27 = 2, "Is added")))</f>
        <v>Can be added</v>
      </c>
      <c r="G27">
        <f t="shared" ref="G27:G37" si="5">SUM(D27:E27)</f>
        <v>1</v>
      </c>
      <c r="I27">
        <v>1</v>
      </c>
    </row>
    <row r="28" spans="1:9" ht="15.6" thickTop="1" thickBot="1" x14ac:dyDescent="0.35">
      <c r="A28" s="153"/>
      <c r="B28" s="26" t="s">
        <v>42</v>
      </c>
      <c r="C28" s="26" t="s">
        <v>114</v>
      </c>
      <c r="D28" s="26">
        <v>1</v>
      </c>
      <c r="F28" t="str">
        <f t="shared" si="4"/>
        <v>Can be added</v>
      </c>
      <c r="G28">
        <f t="shared" si="5"/>
        <v>1</v>
      </c>
      <c r="I28">
        <v>1</v>
      </c>
    </row>
    <row r="29" spans="1:9" ht="15.6" thickTop="1" thickBot="1" x14ac:dyDescent="0.35">
      <c r="A29" s="153"/>
      <c r="B29" s="26" t="s">
        <v>43</v>
      </c>
      <c r="C29" s="147" t="s">
        <v>115</v>
      </c>
      <c r="D29" s="26">
        <v>1</v>
      </c>
      <c r="F29" t="str">
        <f t="shared" si="4"/>
        <v>Can be added</v>
      </c>
      <c r="G29">
        <f t="shared" si="5"/>
        <v>1</v>
      </c>
      <c r="I29">
        <v>1</v>
      </c>
    </row>
    <row r="30" spans="1:9" ht="15.6" thickTop="1" thickBot="1" x14ac:dyDescent="0.35">
      <c r="A30" s="153"/>
      <c r="B30" s="26" t="s">
        <v>44</v>
      </c>
      <c r="C30" s="134"/>
      <c r="D30" s="26">
        <v>1</v>
      </c>
      <c r="F30" t="str">
        <f t="shared" si="4"/>
        <v>Can be added</v>
      </c>
      <c r="G30">
        <f t="shared" si="5"/>
        <v>1</v>
      </c>
      <c r="I30">
        <v>1</v>
      </c>
    </row>
    <row r="31" spans="1:9" ht="15.6" thickTop="1" thickBot="1" x14ac:dyDescent="0.35">
      <c r="A31" s="153"/>
      <c r="B31" s="26" t="s">
        <v>45</v>
      </c>
      <c r="C31" s="134"/>
      <c r="D31" s="26">
        <v>1</v>
      </c>
      <c r="F31" t="str">
        <f t="shared" si="4"/>
        <v>Can be added</v>
      </c>
      <c r="G31">
        <f t="shared" si="5"/>
        <v>1</v>
      </c>
      <c r="H31" s="73" t="s">
        <v>399</v>
      </c>
      <c r="I31">
        <v>1</v>
      </c>
    </row>
    <row r="32" spans="1:9" ht="15.6" thickTop="1" thickBot="1" x14ac:dyDescent="0.35">
      <c r="A32" s="153"/>
      <c r="B32" s="26" t="s">
        <v>46</v>
      </c>
      <c r="C32" s="134"/>
      <c r="D32" s="26">
        <v>1</v>
      </c>
      <c r="F32" t="str">
        <f t="shared" si="4"/>
        <v>Can be added</v>
      </c>
      <c r="G32">
        <f t="shared" si="5"/>
        <v>1</v>
      </c>
      <c r="I32">
        <v>1</v>
      </c>
    </row>
    <row r="33" spans="1:9" ht="15.6" thickTop="1" thickBot="1" x14ac:dyDescent="0.35">
      <c r="A33" s="153"/>
      <c r="B33" s="26" t="s">
        <v>47</v>
      </c>
      <c r="C33" s="134"/>
      <c r="D33" s="26">
        <v>1</v>
      </c>
      <c r="F33" t="str">
        <f t="shared" si="4"/>
        <v>Can be added</v>
      </c>
      <c r="G33">
        <f t="shared" si="5"/>
        <v>1</v>
      </c>
      <c r="H33" s="73" t="s">
        <v>400</v>
      </c>
      <c r="I33">
        <v>1</v>
      </c>
    </row>
    <row r="34" spans="1:9" ht="15.6" thickTop="1" thickBot="1" x14ac:dyDescent="0.35">
      <c r="A34" s="153"/>
      <c r="B34" s="26" t="s">
        <v>48</v>
      </c>
      <c r="C34" s="134"/>
      <c r="D34" s="26">
        <v>1</v>
      </c>
      <c r="F34" t="str">
        <f t="shared" si="4"/>
        <v>Can be added</v>
      </c>
      <c r="G34">
        <f t="shared" si="5"/>
        <v>1</v>
      </c>
      <c r="H34" s="73" t="s">
        <v>400</v>
      </c>
      <c r="I34">
        <v>1</v>
      </c>
    </row>
    <row r="35" spans="1:9" ht="15.6" thickTop="1" thickBot="1" x14ac:dyDescent="0.35">
      <c r="A35" s="153"/>
      <c r="B35" s="26" t="s">
        <v>49</v>
      </c>
      <c r="C35" s="134"/>
      <c r="D35" s="26">
        <v>1</v>
      </c>
      <c r="F35" t="str">
        <f t="shared" si="4"/>
        <v>Can be added</v>
      </c>
      <c r="G35">
        <f t="shared" si="5"/>
        <v>1</v>
      </c>
      <c r="I35">
        <v>1</v>
      </c>
    </row>
    <row r="36" spans="1:9" ht="15.6" thickTop="1" thickBot="1" x14ac:dyDescent="0.35">
      <c r="A36" s="153"/>
      <c r="B36" s="26" t="s">
        <v>50</v>
      </c>
      <c r="C36" s="134"/>
      <c r="D36" s="26">
        <v>1</v>
      </c>
      <c r="F36" t="str">
        <f t="shared" si="4"/>
        <v>Can be added</v>
      </c>
      <c r="G36">
        <f t="shared" si="5"/>
        <v>1</v>
      </c>
      <c r="I36">
        <v>1</v>
      </c>
    </row>
    <row r="37" spans="1:9" ht="15.6" thickTop="1" thickBot="1" x14ac:dyDescent="0.35">
      <c r="A37" s="153"/>
      <c r="B37" s="26" t="s">
        <v>51</v>
      </c>
      <c r="C37" s="137"/>
      <c r="D37" s="26">
        <v>1</v>
      </c>
      <c r="F37" t="str">
        <f t="shared" si="4"/>
        <v>Can be added</v>
      </c>
      <c r="G37">
        <f t="shared" si="5"/>
        <v>1</v>
      </c>
      <c r="I37">
        <v>1</v>
      </c>
    </row>
    <row r="38" spans="1:9" ht="15.6" thickTop="1" thickBot="1" x14ac:dyDescent="0.35">
      <c r="A38" s="144" t="s">
        <v>144</v>
      </c>
      <c r="B38" s="141"/>
      <c r="C38" s="141"/>
      <c r="D38" s="22">
        <f>SUM(D26:D37)</f>
        <v>12</v>
      </c>
      <c r="E38" s="36"/>
      <c r="F38" s="36"/>
      <c r="G38" s="36"/>
      <c r="I38" s="36">
        <f>SUM(I26:I37)</f>
        <v>12</v>
      </c>
    </row>
    <row r="39" spans="1:9" ht="30.6" customHeight="1" thickTop="1" thickBot="1" x14ac:dyDescent="0.35">
      <c r="A39" s="146" t="s">
        <v>17</v>
      </c>
      <c r="B39" s="27" t="s">
        <v>19</v>
      </c>
      <c r="C39" s="27" t="s">
        <v>116</v>
      </c>
      <c r="D39" s="27">
        <v>0</v>
      </c>
      <c r="F39" t="str">
        <f>IF(G39 = 0, "DO NOT ADD",IF( G39 = 1, "Can be added", IF(G39 = 2, "Is added")))</f>
        <v>DO NOT ADD</v>
      </c>
      <c r="G39">
        <f>SUM(D39:E39)</f>
        <v>0</v>
      </c>
      <c r="I39">
        <v>1</v>
      </c>
    </row>
    <row r="40" spans="1:9" ht="15.6" thickTop="1" thickBot="1" x14ac:dyDescent="0.35">
      <c r="A40" s="148"/>
      <c r="B40" s="27" t="s">
        <v>52</v>
      </c>
      <c r="C40" s="27" t="s">
        <v>117</v>
      </c>
      <c r="D40" s="27">
        <v>0</v>
      </c>
      <c r="F40" t="str">
        <f t="shared" ref="F40:F52" si="6">IF(G40 = 0, "DO NOT ADD",IF( G40 = 1, "Can be added", IF(G40 = 2, "Is added")))</f>
        <v>DO NOT ADD</v>
      </c>
      <c r="G40">
        <f t="shared" ref="G40:G52" si="7">SUM(D40:E40)</f>
        <v>0</v>
      </c>
      <c r="I40">
        <v>1</v>
      </c>
    </row>
    <row r="41" spans="1:9" ht="15.6" thickTop="1" thickBot="1" x14ac:dyDescent="0.35">
      <c r="A41" s="148"/>
      <c r="B41" s="27" t="s">
        <v>53</v>
      </c>
      <c r="C41" s="27" t="s">
        <v>119</v>
      </c>
      <c r="D41" s="27">
        <v>1</v>
      </c>
      <c r="F41" t="str">
        <f t="shared" si="6"/>
        <v>Can be added</v>
      </c>
      <c r="G41">
        <f t="shared" si="7"/>
        <v>1</v>
      </c>
      <c r="I41">
        <v>1</v>
      </c>
    </row>
    <row r="42" spans="1:9" ht="15.6" thickTop="1" thickBot="1" x14ac:dyDescent="0.35">
      <c r="A42" s="148"/>
      <c r="B42" s="27" t="s">
        <v>54</v>
      </c>
      <c r="C42" s="27" t="s">
        <v>118</v>
      </c>
      <c r="D42" s="27">
        <v>1</v>
      </c>
      <c r="F42" t="str">
        <f t="shared" si="6"/>
        <v>Can be added</v>
      </c>
      <c r="G42">
        <f t="shared" si="7"/>
        <v>1</v>
      </c>
      <c r="I42">
        <v>1</v>
      </c>
    </row>
    <row r="43" spans="1:9" ht="30" thickTop="1" thickBot="1" x14ac:dyDescent="0.35">
      <c r="A43" s="148"/>
      <c r="B43" s="27" t="s">
        <v>55</v>
      </c>
      <c r="C43" s="27" t="s">
        <v>120</v>
      </c>
      <c r="D43" s="27">
        <v>0</v>
      </c>
      <c r="F43" t="str">
        <f t="shared" si="6"/>
        <v>DO NOT ADD</v>
      </c>
      <c r="G43">
        <f t="shared" si="7"/>
        <v>0</v>
      </c>
      <c r="H43" s="73" t="s">
        <v>401</v>
      </c>
      <c r="I43">
        <v>1</v>
      </c>
    </row>
    <row r="44" spans="1:9" ht="15.6" thickTop="1" thickBot="1" x14ac:dyDescent="0.35">
      <c r="A44" s="148"/>
      <c r="B44" s="27" t="s">
        <v>56</v>
      </c>
      <c r="C44" s="27" t="s">
        <v>121</v>
      </c>
      <c r="D44" s="27">
        <v>1</v>
      </c>
      <c r="F44" t="str">
        <f t="shared" si="6"/>
        <v>Can be added</v>
      </c>
      <c r="G44">
        <f t="shared" si="7"/>
        <v>1</v>
      </c>
      <c r="I44">
        <v>1</v>
      </c>
    </row>
    <row r="45" spans="1:9" ht="15.6" thickTop="1" thickBot="1" x14ac:dyDescent="0.35">
      <c r="A45" s="148"/>
      <c r="B45" s="27" t="s">
        <v>122</v>
      </c>
      <c r="C45" s="27" t="s">
        <v>123</v>
      </c>
      <c r="D45" s="27">
        <v>1</v>
      </c>
      <c r="F45" t="str">
        <f t="shared" si="6"/>
        <v>Can be added</v>
      </c>
      <c r="G45">
        <f t="shared" si="7"/>
        <v>1</v>
      </c>
      <c r="I45">
        <v>1</v>
      </c>
    </row>
    <row r="46" spans="1:9" ht="15.6" thickTop="1" thickBot="1" x14ac:dyDescent="0.35">
      <c r="A46" s="148"/>
      <c r="B46" s="27" t="s">
        <v>58</v>
      </c>
      <c r="C46" s="27" t="s">
        <v>420</v>
      </c>
      <c r="D46" s="27">
        <v>1</v>
      </c>
      <c r="F46" t="str">
        <f t="shared" si="6"/>
        <v>Can be added</v>
      </c>
      <c r="G46">
        <f t="shared" si="7"/>
        <v>1</v>
      </c>
      <c r="I46">
        <v>1</v>
      </c>
    </row>
    <row r="47" spans="1:9" ht="30" thickTop="1" thickBot="1" x14ac:dyDescent="0.35">
      <c r="A47" s="148"/>
      <c r="B47" s="27" t="s">
        <v>59</v>
      </c>
      <c r="C47" s="27" t="s">
        <v>126</v>
      </c>
      <c r="D47" s="27">
        <v>1</v>
      </c>
      <c r="F47" t="str">
        <f t="shared" si="6"/>
        <v>Can be added</v>
      </c>
      <c r="G47">
        <f t="shared" si="7"/>
        <v>1</v>
      </c>
      <c r="I47">
        <v>1</v>
      </c>
    </row>
    <row r="48" spans="1:9" ht="15.6" thickTop="1" thickBot="1" x14ac:dyDescent="0.35">
      <c r="A48" s="148"/>
      <c r="B48" s="27" t="s">
        <v>60</v>
      </c>
      <c r="C48" s="27" t="s">
        <v>127</v>
      </c>
      <c r="D48" s="27">
        <v>1</v>
      </c>
      <c r="F48" t="str">
        <f t="shared" si="6"/>
        <v>Can be added</v>
      </c>
      <c r="G48">
        <f t="shared" si="7"/>
        <v>1</v>
      </c>
      <c r="I48">
        <v>1</v>
      </c>
    </row>
    <row r="49" spans="1:9" ht="30" thickTop="1" thickBot="1" x14ac:dyDescent="0.35">
      <c r="A49" s="148"/>
      <c r="B49" s="27" t="s">
        <v>61</v>
      </c>
      <c r="C49" s="27" t="s">
        <v>128</v>
      </c>
      <c r="D49" s="27">
        <v>1</v>
      </c>
      <c r="F49" t="str">
        <f t="shared" si="6"/>
        <v>Can be added</v>
      </c>
      <c r="G49">
        <f t="shared" si="7"/>
        <v>1</v>
      </c>
      <c r="I49">
        <v>1</v>
      </c>
    </row>
    <row r="50" spans="1:9" ht="30" thickTop="1" thickBot="1" x14ac:dyDescent="0.35">
      <c r="A50" s="148"/>
      <c r="B50" s="27" t="s">
        <v>63</v>
      </c>
      <c r="C50" s="27" t="s">
        <v>129</v>
      </c>
      <c r="D50" s="27">
        <v>1</v>
      </c>
      <c r="F50" t="str">
        <f t="shared" si="6"/>
        <v>Can be added</v>
      </c>
      <c r="G50">
        <f t="shared" si="7"/>
        <v>1</v>
      </c>
      <c r="I50">
        <v>1</v>
      </c>
    </row>
    <row r="51" spans="1:9" ht="15.6" thickTop="1" thickBot="1" x14ac:dyDescent="0.35">
      <c r="A51" s="148"/>
      <c r="B51" s="24" t="s">
        <v>342</v>
      </c>
      <c r="C51" s="24" t="s">
        <v>343</v>
      </c>
      <c r="D51" s="27">
        <v>1</v>
      </c>
      <c r="F51" t="str">
        <f t="shared" si="6"/>
        <v>Can be added</v>
      </c>
      <c r="G51">
        <f t="shared" si="7"/>
        <v>1</v>
      </c>
      <c r="I51">
        <v>1</v>
      </c>
    </row>
    <row r="52" spans="1:9" ht="15.6" thickTop="1" thickBot="1" x14ac:dyDescent="0.35">
      <c r="A52" s="136"/>
      <c r="B52" s="27" t="s">
        <v>124</v>
      </c>
      <c r="C52" s="27" t="s">
        <v>125</v>
      </c>
      <c r="D52" s="27">
        <v>1</v>
      </c>
      <c r="F52" t="str">
        <f t="shared" si="6"/>
        <v>Can be added</v>
      </c>
      <c r="G52">
        <f t="shared" si="7"/>
        <v>1</v>
      </c>
      <c r="I52">
        <v>1</v>
      </c>
    </row>
    <row r="53" spans="1:9" ht="15.6" thickTop="1" thickBot="1" x14ac:dyDescent="0.35">
      <c r="A53" s="143" t="s">
        <v>144</v>
      </c>
      <c r="B53" s="123"/>
      <c r="C53" s="124"/>
      <c r="D53" s="22">
        <f>SUM(D39:D52)</f>
        <v>11</v>
      </c>
      <c r="E53" s="36"/>
      <c r="F53" s="36"/>
      <c r="G53" s="36"/>
      <c r="I53" s="36">
        <f>SUM(I39:I52)</f>
        <v>14</v>
      </c>
    </row>
    <row r="54" spans="1:9" ht="15.6" thickTop="1" thickBot="1" x14ac:dyDescent="0.35">
      <c r="A54" s="153" t="s">
        <v>62</v>
      </c>
      <c r="B54" s="26" t="s">
        <v>64</v>
      </c>
      <c r="C54" s="147" t="s">
        <v>130</v>
      </c>
      <c r="D54" s="26">
        <v>1</v>
      </c>
      <c r="F54" t="str">
        <f>IF(G54 = 0, "DO NOT ADD",IF( G54 = 1, "Can be added", IF(G54= 2, "Is added")))</f>
        <v>Can be added</v>
      </c>
      <c r="G54">
        <f>SUM(D54:E54)</f>
        <v>1</v>
      </c>
      <c r="I54">
        <v>1</v>
      </c>
    </row>
    <row r="55" spans="1:9" ht="15.6" thickTop="1" thickBot="1" x14ac:dyDescent="0.35">
      <c r="A55" s="153"/>
      <c r="B55" s="26" t="s">
        <v>65</v>
      </c>
      <c r="C55" s="134"/>
      <c r="D55" s="26">
        <v>1</v>
      </c>
      <c r="F55" t="str">
        <f t="shared" ref="F55:F66" si="8">IF(G55 = 0, "DO NOT ADD",IF( G55 = 1, "Can be added", IF(G55= 2, "Is added")))</f>
        <v>Can be added</v>
      </c>
      <c r="G55">
        <f t="shared" ref="G55:G66" si="9">SUM(D55:E55)</f>
        <v>1</v>
      </c>
      <c r="I55">
        <v>1</v>
      </c>
    </row>
    <row r="56" spans="1:9" ht="15.6" thickTop="1" thickBot="1" x14ac:dyDescent="0.35">
      <c r="A56" s="153"/>
      <c r="B56" s="26" t="s">
        <v>66</v>
      </c>
      <c r="C56" s="134"/>
      <c r="D56" s="26">
        <v>1</v>
      </c>
      <c r="F56" t="str">
        <f t="shared" si="8"/>
        <v>Can be added</v>
      </c>
      <c r="G56">
        <f t="shared" si="9"/>
        <v>1</v>
      </c>
      <c r="I56">
        <v>1</v>
      </c>
    </row>
    <row r="57" spans="1:9" ht="15.6" thickTop="1" thickBot="1" x14ac:dyDescent="0.35">
      <c r="A57" s="153"/>
      <c r="B57" s="26" t="s">
        <v>67</v>
      </c>
      <c r="C57" s="134"/>
      <c r="D57" s="26">
        <v>1</v>
      </c>
      <c r="F57" t="str">
        <f t="shared" si="8"/>
        <v>Can be added</v>
      </c>
      <c r="G57">
        <f t="shared" si="9"/>
        <v>1</v>
      </c>
      <c r="I57">
        <v>1</v>
      </c>
    </row>
    <row r="58" spans="1:9" ht="15.6" thickTop="1" thickBot="1" x14ac:dyDescent="0.35">
      <c r="A58" s="153"/>
      <c r="B58" s="26" t="s">
        <v>68</v>
      </c>
      <c r="C58" s="134"/>
      <c r="D58" s="26">
        <v>1</v>
      </c>
      <c r="F58" t="str">
        <f t="shared" si="8"/>
        <v>Can be added</v>
      </c>
      <c r="G58">
        <f t="shared" si="9"/>
        <v>1</v>
      </c>
      <c r="I58">
        <v>1</v>
      </c>
    </row>
    <row r="59" spans="1:9" ht="15.6" thickTop="1" thickBot="1" x14ac:dyDescent="0.35">
      <c r="A59" s="153"/>
      <c r="B59" s="26" t="s">
        <v>69</v>
      </c>
      <c r="C59" s="134"/>
      <c r="D59" s="26">
        <v>1</v>
      </c>
      <c r="F59" t="str">
        <f t="shared" si="8"/>
        <v>Can be added</v>
      </c>
      <c r="G59">
        <f t="shared" si="9"/>
        <v>1</v>
      </c>
      <c r="I59">
        <v>1</v>
      </c>
    </row>
    <row r="60" spans="1:9" ht="15.6" thickTop="1" thickBot="1" x14ac:dyDescent="0.35">
      <c r="A60" s="153"/>
      <c r="B60" s="26" t="s">
        <v>70</v>
      </c>
      <c r="C60" s="134"/>
      <c r="D60" s="26">
        <v>1</v>
      </c>
      <c r="F60" t="str">
        <f t="shared" si="8"/>
        <v>Can be added</v>
      </c>
      <c r="G60">
        <f t="shared" si="9"/>
        <v>1</v>
      </c>
      <c r="I60">
        <v>1</v>
      </c>
    </row>
    <row r="61" spans="1:9" ht="15.6" thickTop="1" thickBot="1" x14ac:dyDescent="0.35">
      <c r="A61" s="153"/>
      <c r="B61" s="26" t="s">
        <v>71</v>
      </c>
      <c r="C61" s="134"/>
      <c r="D61" s="26">
        <v>1</v>
      </c>
      <c r="F61" t="str">
        <f t="shared" si="8"/>
        <v>Can be added</v>
      </c>
      <c r="G61">
        <f t="shared" si="9"/>
        <v>1</v>
      </c>
      <c r="I61">
        <v>1</v>
      </c>
    </row>
    <row r="62" spans="1:9" ht="15.6" thickTop="1" thickBot="1" x14ac:dyDescent="0.35">
      <c r="A62" s="153"/>
      <c r="B62" s="26" t="s">
        <v>72</v>
      </c>
      <c r="C62" s="134"/>
      <c r="D62" s="26">
        <v>1</v>
      </c>
      <c r="F62" t="str">
        <f t="shared" si="8"/>
        <v>Can be added</v>
      </c>
      <c r="G62">
        <f t="shared" si="9"/>
        <v>1</v>
      </c>
      <c r="I62">
        <v>1</v>
      </c>
    </row>
    <row r="63" spans="1:9" ht="15.6" thickTop="1" thickBot="1" x14ac:dyDescent="0.35">
      <c r="A63" s="153"/>
      <c r="B63" s="26" t="s">
        <v>73</v>
      </c>
      <c r="C63" s="137"/>
      <c r="D63" s="26">
        <v>1</v>
      </c>
      <c r="F63" t="str">
        <f t="shared" si="8"/>
        <v>Can be added</v>
      </c>
      <c r="G63">
        <f t="shared" si="9"/>
        <v>1</v>
      </c>
      <c r="I63">
        <v>1</v>
      </c>
    </row>
    <row r="64" spans="1:9" ht="15.6" thickTop="1" thickBot="1" x14ac:dyDescent="0.35">
      <c r="A64" s="153"/>
      <c r="B64" s="26" t="s">
        <v>74</v>
      </c>
      <c r="C64" s="147" t="s">
        <v>131</v>
      </c>
      <c r="D64" s="26">
        <v>1</v>
      </c>
      <c r="F64" t="str">
        <f t="shared" si="8"/>
        <v>Can be added</v>
      </c>
      <c r="G64">
        <f t="shared" si="9"/>
        <v>1</v>
      </c>
      <c r="I64">
        <v>1</v>
      </c>
    </row>
    <row r="65" spans="1:9" ht="15.6" thickTop="1" thickBot="1" x14ac:dyDescent="0.35">
      <c r="A65" s="153"/>
      <c r="B65" s="26" t="s">
        <v>75</v>
      </c>
      <c r="C65" s="134"/>
      <c r="D65" s="26">
        <v>1</v>
      </c>
      <c r="F65" t="str">
        <f t="shared" si="8"/>
        <v>Can be added</v>
      </c>
      <c r="G65">
        <f t="shared" si="9"/>
        <v>1</v>
      </c>
      <c r="I65">
        <v>1</v>
      </c>
    </row>
    <row r="66" spans="1:9" ht="15.6" thickTop="1" thickBot="1" x14ac:dyDescent="0.35">
      <c r="A66" s="153"/>
      <c r="B66" s="26" t="s">
        <v>76</v>
      </c>
      <c r="C66" s="137"/>
      <c r="D66" s="26">
        <v>1</v>
      </c>
      <c r="F66" t="str">
        <f t="shared" si="8"/>
        <v>Can be added</v>
      </c>
      <c r="G66">
        <f t="shared" si="9"/>
        <v>1</v>
      </c>
      <c r="I66">
        <v>1</v>
      </c>
    </row>
    <row r="67" spans="1:9" ht="15.6" thickTop="1" thickBot="1" x14ac:dyDescent="0.35">
      <c r="A67" s="144" t="s">
        <v>144</v>
      </c>
      <c r="B67" s="141"/>
      <c r="C67" s="141"/>
      <c r="D67" s="22">
        <f>SUM(D54:D66)</f>
        <v>13</v>
      </c>
      <c r="E67" s="36"/>
      <c r="F67" s="36"/>
      <c r="G67" s="36"/>
      <c r="I67" s="36">
        <f>SUM(I54:I66)</f>
        <v>13</v>
      </c>
    </row>
    <row r="68" spans="1:9" ht="15.6" thickTop="1" thickBot="1" x14ac:dyDescent="0.35">
      <c r="A68" s="146" t="s">
        <v>39</v>
      </c>
      <c r="B68" s="27" t="s">
        <v>78</v>
      </c>
      <c r="C68" s="27" t="s">
        <v>132</v>
      </c>
      <c r="D68" s="27">
        <v>1</v>
      </c>
      <c r="F68" t="str">
        <f>IF(G68 = 0, "DO NOT ADD",IF( G68 = 1, "Can be added", IF(G68 = 2, "Is added")))</f>
        <v>Can be added</v>
      </c>
      <c r="G68">
        <f>SUM(D68:E68)</f>
        <v>1</v>
      </c>
      <c r="H68" s="73" t="s">
        <v>402</v>
      </c>
      <c r="I68">
        <v>1</v>
      </c>
    </row>
    <row r="69" spans="1:9" ht="15.6" thickTop="1" thickBot="1" x14ac:dyDescent="0.35">
      <c r="A69" s="148"/>
      <c r="B69" s="27" t="s">
        <v>133</v>
      </c>
      <c r="C69" s="146" t="s">
        <v>134</v>
      </c>
      <c r="D69" s="27">
        <v>1</v>
      </c>
      <c r="F69" t="str">
        <f t="shared" ref="F69:F84" si="10">IF(G69 = 0, "DO NOT ADD",IF( G69 = 1, "Can be added", IF(G69 = 2, "Is added")))</f>
        <v>Can be added</v>
      </c>
      <c r="G69">
        <f t="shared" ref="G69:G84" si="11">SUM(D69:E69)</f>
        <v>1</v>
      </c>
      <c r="I69">
        <v>1</v>
      </c>
    </row>
    <row r="70" spans="1:9" ht="15.6" thickTop="1" thickBot="1" x14ac:dyDescent="0.35">
      <c r="A70" s="148"/>
      <c r="B70" s="27" t="s">
        <v>79</v>
      </c>
      <c r="C70" s="134"/>
      <c r="D70" s="27">
        <v>1</v>
      </c>
      <c r="F70" t="str">
        <f t="shared" si="10"/>
        <v>Can be added</v>
      </c>
      <c r="G70">
        <f t="shared" si="11"/>
        <v>1</v>
      </c>
      <c r="I70">
        <v>1</v>
      </c>
    </row>
    <row r="71" spans="1:9" ht="15.6" thickTop="1" thickBot="1" x14ac:dyDescent="0.35">
      <c r="A71" s="148"/>
      <c r="B71" s="27" t="s">
        <v>80</v>
      </c>
      <c r="C71" s="134"/>
      <c r="D71" s="27">
        <v>1</v>
      </c>
      <c r="F71" t="str">
        <f t="shared" si="10"/>
        <v>Can be added</v>
      </c>
      <c r="G71">
        <f t="shared" si="11"/>
        <v>1</v>
      </c>
      <c r="I71">
        <v>1</v>
      </c>
    </row>
    <row r="72" spans="1:9" ht="15.6" thickTop="1" thickBot="1" x14ac:dyDescent="0.35">
      <c r="A72" s="148"/>
      <c r="B72" s="27" t="s">
        <v>81</v>
      </c>
      <c r="C72" s="134"/>
      <c r="D72" s="27">
        <v>1</v>
      </c>
      <c r="F72" t="str">
        <f t="shared" si="10"/>
        <v>Can be added</v>
      </c>
      <c r="G72">
        <f t="shared" si="11"/>
        <v>1</v>
      </c>
      <c r="I72">
        <v>1</v>
      </c>
    </row>
    <row r="73" spans="1:9" ht="15.6" thickTop="1" thickBot="1" x14ac:dyDescent="0.35">
      <c r="A73" s="148"/>
      <c r="B73" s="27" t="s">
        <v>82</v>
      </c>
      <c r="C73" s="134"/>
      <c r="D73" s="27">
        <v>1</v>
      </c>
      <c r="F73" t="str">
        <f t="shared" si="10"/>
        <v>Can be added</v>
      </c>
      <c r="G73">
        <f t="shared" si="11"/>
        <v>1</v>
      </c>
      <c r="I73">
        <v>1</v>
      </c>
    </row>
    <row r="74" spans="1:9" ht="15.6" thickTop="1" thickBot="1" x14ac:dyDescent="0.35">
      <c r="A74" s="148"/>
      <c r="B74" s="27" t="s">
        <v>83</v>
      </c>
      <c r="C74" s="134"/>
      <c r="D74" s="27">
        <v>1</v>
      </c>
      <c r="F74" t="str">
        <f t="shared" si="10"/>
        <v>Can be added</v>
      </c>
      <c r="G74">
        <f t="shared" si="11"/>
        <v>1</v>
      </c>
      <c r="I74">
        <v>1</v>
      </c>
    </row>
    <row r="75" spans="1:9" ht="15.6" thickTop="1" thickBot="1" x14ac:dyDescent="0.35">
      <c r="A75" s="148"/>
      <c r="B75" s="27" t="s">
        <v>84</v>
      </c>
      <c r="C75" s="134"/>
      <c r="D75" s="27">
        <v>1</v>
      </c>
      <c r="F75" t="str">
        <f t="shared" si="10"/>
        <v>Can be added</v>
      </c>
      <c r="G75">
        <f t="shared" si="11"/>
        <v>1</v>
      </c>
      <c r="I75">
        <v>1</v>
      </c>
    </row>
    <row r="76" spans="1:9" ht="15.6" thickTop="1" thickBot="1" x14ac:dyDescent="0.35">
      <c r="A76" s="148"/>
      <c r="B76" s="27" t="s">
        <v>85</v>
      </c>
      <c r="C76" s="134"/>
      <c r="D76" s="27">
        <v>1</v>
      </c>
      <c r="F76" t="str">
        <f t="shared" si="10"/>
        <v>Can be added</v>
      </c>
      <c r="G76">
        <f t="shared" si="11"/>
        <v>1</v>
      </c>
      <c r="I76">
        <v>1</v>
      </c>
    </row>
    <row r="77" spans="1:9" ht="15.6" thickTop="1" thickBot="1" x14ac:dyDescent="0.35">
      <c r="A77" s="148"/>
      <c r="B77" s="27" t="s">
        <v>86</v>
      </c>
      <c r="C77" s="134"/>
      <c r="D77" s="27">
        <v>1</v>
      </c>
      <c r="F77" t="str">
        <f t="shared" si="10"/>
        <v>Can be added</v>
      </c>
      <c r="G77">
        <f t="shared" si="11"/>
        <v>1</v>
      </c>
      <c r="I77">
        <v>1</v>
      </c>
    </row>
    <row r="78" spans="1:9" ht="15.6" thickTop="1" thickBot="1" x14ac:dyDescent="0.35">
      <c r="A78" s="148"/>
      <c r="B78" s="27" t="s">
        <v>87</v>
      </c>
      <c r="C78" s="134"/>
      <c r="D78" s="27">
        <v>1</v>
      </c>
      <c r="F78" t="str">
        <f t="shared" si="10"/>
        <v>Can be added</v>
      </c>
      <c r="G78">
        <f t="shared" si="11"/>
        <v>1</v>
      </c>
      <c r="I78">
        <v>1</v>
      </c>
    </row>
    <row r="79" spans="1:9" ht="15.6" thickTop="1" thickBot="1" x14ac:dyDescent="0.35">
      <c r="A79" s="148"/>
      <c r="B79" s="27" t="s">
        <v>88</v>
      </c>
      <c r="C79" s="134"/>
      <c r="D79" s="27">
        <v>1</v>
      </c>
      <c r="F79" t="str">
        <f t="shared" si="10"/>
        <v>Can be added</v>
      </c>
      <c r="G79">
        <f t="shared" si="11"/>
        <v>1</v>
      </c>
      <c r="I79">
        <v>1</v>
      </c>
    </row>
    <row r="80" spans="1:9" ht="15.6" thickTop="1" thickBot="1" x14ac:dyDescent="0.35">
      <c r="A80" s="148"/>
      <c r="B80" s="27" t="s">
        <v>89</v>
      </c>
      <c r="C80" s="134"/>
      <c r="D80" s="27">
        <v>1</v>
      </c>
      <c r="F80" t="str">
        <f t="shared" si="10"/>
        <v>Can be added</v>
      </c>
      <c r="G80">
        <f t="shared" si="11"/>
        <v>1</v>
      </c>
      <c r="I80">
        <v>1</v>
      </c>
    </row>
    <row r="81" spans="1:9" ht="15.6" thickTop="1" thickBot="1" x14ac:dyDescent="0.35">
      <c r="A81" s="148"/>
      <c r="B81" s="27" t="s">
        <v>90</v>
      </c>
      <c r="C81" s="134"/>
      <c r="D81" s="27">
        <v>1</v>
      </c>
      <c r="F81" t="str">
        <f t="shared" si="10"/>
        <v>Can be added</v>
      </c>
      <c r="G81">
        <f t="shared" si="11"/>
        <v>1</v>
      </c>
      <c r="I81">
        <v>1</v>
      </c>
    </row>
    <row r="82" spans="1:9" ht="15.6" thickTop="1" thickBot="1" x14ac:dyDescent="0.35">
      <c r="A82" s="148"/>
      <c r="B82" s="27" t="s">
        <v>91</v>
      </c>
      <c r="C82" s="134"/>
      <c r="D82" s="27">
        <v>1</v>
      </c>
      <c r="F82" t="str">
        <f t="shared" si="10"/>
        <v>Can be added</v>
      </c>
      <c r="G82">
        <f t="shared" si="11"/>
        <v>1</v>
      </c>
      <c r="I82">
        <v>1</v>
      </c>
    </row>
    <row r="83" spans="1:9" ht="15.6" thickTop="1" thickBot="1" x14ac:dyDescent="0.35">
      <c r="A83" s="148"/>
      <c r="B83" s="27" t="s">
        <v>92</v>
      </c>
      <c r="C83" s="137"/>
      <c r="D83" s="27">
        <v>1</v>
      </c>
      <c r="F83" t="str">
        <f t="shared" si="10"/>
        <v>Can be added</v>
      </c>
      <c r="G83">
        <f t="shared" si="11"/>
        <v>1</v>
      </c>
      <c r="I83">
        <v>1</v>
      </c>
    </row>
    <row r="84" spans="1:9" ht="15.6" thickTop="1" thickBot="1" x14ac:dyDescent="0.35">
      <c r="A84" s="137"/>
      <c r="B84" s="27" t="s">
        <v>423</v>
      </c>
      <c r="C84" s="71" t="s">
        <v>424</v>
      </c>
      <c r="D84" s="27">
        <v>1</v>
      </c>
      <c r="F84" t="str">
        <f t="shared" si="10"/>
        <v>Can be added</v>
      </c>
      <c r="G84">
        <f t="shared" si="11"/>
        <v>1</v>
      </c>
      <c r="I84">
        <v>1</v>
      </c>
    </row>
    <row r="85" spans="1:9" ht="15.6" thickTop="1" thickBot="1" x14ac:dyDescent="0.35">
      <c r="A85" s="144" t="s">
        <v>144</v>
      </c>
      <c r="B85" s="141"/>
      <c r="C85" s="141"/>
      <c r="D85" s="22">
        <f>SUM(D68:D84)</f>
        <v>17</v>
      </c>
      <c r="E85" s="36"/>
      <c r="F85" s="36"/>
      <c r="G85" s="36"/>
      <c r="I85" s="36">
        <f>SUM(I68:I84)</f>
        <v>17</v>
      </c>
    </row>
    <row r="86" spans="1:9" ht="30" thickTop="1" thickBot="1" x14ac:dyDescent="0.35">
      <c r="A86" s="147" t="s">
        <v>77</v>
      </c>
      <c r="B86" s="26" t="s">
        <v>93</v>
      </c>
      <c r="C86" s="26" t="s">
        <v>422</v>
      </c>
      <c r="D86" s="26">
        <v>1</v>
      </c>
      <c r="F86" t="str">
        <f>IF(G86 = 0, "DO NOT ADD",IF( G86 = 1, "Can be added", IF(G86 = 2, "Is added")))</f>
        <v>Can be added</v>
      </c>
      <c r="G86">
        <f>SUM(D86:E86)</f>
        <v>1</v>
      </c>
      <c r="I86">
        <v>1</v>
      </c>
    </row>
    <row r="87" spans="1:9" ht="15.6" thickTop="1" thickBot="1" x14ac:dyDescent="0.35">
      <c r="A87" s="158"/>
      <c r="B87" s="26" t="s">
        <v>425</v>
      </c>
      <c r="C87" s="75" t="s">
        <v>421</v>
      </c>
      <c r="D87" s="26">
        <v>0</v>
      </c>
      <c r="F87" t="str">
        <f>IF(G87 = 0, "DO NOT ADD",IF( G87 = 1, "Can be added", IF(G87 = 2, "Is added")))</f>
        <v>DO NOT ADD</v>
      </c>
      <c r="G87">
        <f>SUM(D87:E87)</f>
        <v>0</v>
      </c>
      <c r="I87">
        <v>1</v>
      </c>
    </row>
    <row r="88" spans="1:9" ht="15.6" thickTop="1" thickBot="1" x14ac:dyDescent="0.35">
      <c r="A88" s="158"/>
      <c r="B88" s="26" t="s">
        <v>94</v>
      </c>
      <c r="C88" s="147" t="s">
        <v>135</v>
      </c>
      <c r="D88" s="26">
        <v>1</v>
      </c>
      <c r="F88" t="str">
        <f t="shared" ref="F88:F92" si="12">IF(G88 = 0, "DO NOT ADD",IF( G88 = 1, "Can be added", IF(G88 = 2, "Is added")))</f>
        <v>Can be added</v>
      </c>
      <c r="G88">
        <f t="shared" ref="G88:G92" si="13">SUM(D88:E88)</f>
        <v>1</v>
      </c>
      <c r="I88">
        <v>1</v>
      </c>
    </row>
    <row r="89" spans="1:9" ht="15.6" thickTop="1" thickBot="1" x14ac:dyDescent="0.35">
      <c r="A89" s="158"/>
      <c r="B89" s="26" t="s">
        <v>95</v>
      </c>
      <c r="C89" s="134"/>
      <c r="D89" s="26">
        <v>1</v>
      </c>
      <c r="F89" t="str">
        <f t="shared" si="12"/>
        <v>Can be added</v>
      </c>
      <c r="G89">
        <f t="shared" si="13"/>
        <v>1</v>
      </c>
      <c r="I89">
        <v>1</v>
      </c>
    </row>
    <row r="90" spans="1:9" ht="15.6" thickTop="1" thickBot="1" x14ac:dyDescent="0.35">
      <c r="A90" s="158"/>
      <c r="B90" s="26" t="s">
        <v>96</v>
      </c>
      <c r="C90" s="137"/>
      <c r="D90" s="26">
        <v>1</v>
      </c>
      <c r="F90" t="str">
        <f t="shared" si="12"/>
        <v>Can be added</v>
      </c>
      <c r="G90">
        <f t="shared" si="13"/>
        <v>1</v>
      </c>
      <c r="I90">
        <v>1</v>
      </c>
    </row>
    <row r="91" spans="1:9" ht="15.6" thickTop="1" thickBot="1" x14ac:dyDescent="0.35">
      <c r="A91" s="134"/>
      <c r="B91" s="26" t="s">
        <v>433</v>
      </c>
      <c r="C91" s="79" t="s">
        <v>434</v>
      </c>
      <c r="D91" s="26">
        <v>1</v>
      </c>
      <c r="F91" t="str">
        <f t="shared" si="12"/>
        <v>Can be added</v>
      </c>
      <c r="G91">
        <f t="shared" si="13"/>
        <v>1</v>
      </c>
      <c r="H91" s="76"/>
      <c r="I91">
        <v>1</v>
      </c>
    </row>
    <row r="92" spans="1:9" ht="15.6" thickTop="1" thickBot="1" x14ac:dyDescent="0.35">
      <c r="A92" s="137"/>
      <c r="B92" s="26" t="s">
        <v>432</v>
      </c>
      <c r="C92" s="79" t="s">
        <v>435</v>
      </c>
      <c r="D92" s="26">
        <v>0</v>
      </c>
      <c r="F92" t="str">
        <f t="shared" si="12"/>
        <v>DO NOT ADD</v>
      </c>
      <c r="G92">
        <f t="shared" si="13"/>
        <v>0</v>
      </c>
      <c r="H92" s="76"/>
      <c r="I92">
        <v>1</v>
      </c>
    </row>
    <row r="93" spans="1:9" ht="15.6" thickTop="1" thickBot="1" x14ac:dyDescent="0.35">
      <c r="A93" s="144" t="s">
        <v>144</v>
      </c>
      <c r="B93" s="141"/>
      <c r="C93" s="141"/>
      <c r="D93" s="22">
        <f>SUM(D86:D92)</f>
        <v>5</v>
      </c>
      <c r="E93" s="36"/>
      <c r="F93" s="36"/>
      <c r="G93" s="36"/>
      <c r="I93" s="36">
        <f>SUM(I86:I92)</f>
        <v>7</v>
      </c>
    </row>
    <row r="94" spans="1:9" ht="30" thickTop="1" thickBot="1" x14ac:dyDescent="0.35">
      <c r="A94" s="27" t="s">
        <v>33</v>
      </c>
      <c r="B94" s="27" t="s">
        <v>97</v>
      </c>
      <c r="C94" s="27" t="s">
        <v>136</v>
      </c>
      <c r="D94" s="27">
        <v>1</v>
      </c>
      <c r="F94" t="str">
        <f>IF(G94 = 0, "DO NOT ADD",IF( G94 = 1, "Can be added", IF(G94 = 2, "Is added")))</f>
        <v>Can be added</v>
      </c>
      <c r="G94">
        <f>SUM(D94:E94)</f>
        <v>1</v>
      </c>
      <c r="I94">
        <v>1</v>
      </c>
    </row>
    <row r="95" spans="1:9" ht="15.6" thickTop="1" thickBot="1" x14ac:dyDescent="0.35">
      <c r="A95" s="154" t="s">
        <v>144</v>
      </c>
      <c r="B95" s="155"/>
      <c r="C95" s="156"/>
      <c r="D95" s="28">
        <f>D94</f>
        <v>1</v>
      </c>
      <c r="E95" s="36"/>
      <c r="F95" s="36"/>
      <c r="G95" s="36"/>
      <c r="I95" s="36">
        <f>SUM(I94)</f>
        <v>1</v>
      </c>
    </row>
    <row r="96" spans="1:9" ht="15.6" thickTop="1" thickBot="1" x14ac:dyDescent="0.35">
      <c r="A96" s="152" t="s">
        <v>145</v>
      </c>
      <c r="B96" s="139"/>
      <c r="C96" s="140"/>
      <c r="D96" s="29">
        <f>SUM(D15,D25, D38, D53, D67, D85, D93, D95)</f>
        <v>79</v>
      </c>
      <c r="E96" s="39">
        <f>F96/D96</f>
        <v>0</v>
      </c>
      <c r="F96">
        <f>SUM(E2:E14,E16:E24,E26:E37,E39:E52,E54:E66,E68:E83,E86:E90,E94)</f>
        <v>0</v>
      </c>
      <c r="G96" t="s">
        <v>348</v>
      </c>
    </row>
    <row r="97" spans="1:7" ht="97.8" customHeight="1" thickTop="1" thickBot="1" x14ac:dyDescent="0.35">
      <c r="A97" s="149" t="s">
        <v>146</v>
      </c>
      <c r="B97" s="150"/>
      <c r="C97" s="151"/>
      <c r="D97" s="47">
        <f>(D96/'Site Map QAHealth Rating'!G29)</f>
        <v>0.91860465116279066</v>
      </c>
      <c r="E97" s="130" t="s">
        <v>345</v>
      </c>
      <c r="F97" s="145"/>
      <c r="G97" s="145"/>
    </row>
    <row r="98" spans="1:7" ht="15" thickTop="1" x14ac:dyDescent="0.3"/>
  </sheetData>
  <mergeCells count="24">
    <mergeCell ref="A2:A14"/>
    <mergeCell ref="C64:C66"/>
    <mergeCell ref="A85:C85"/>
    <mergeCell ref="A93:C93"/>
    <mergeCell ref="A95:C95"/>
    <mergeCell ref="C69:C83"/>
    <mergeCell ref="C88:C90"/>
    <mergeCell ref="A25:C25"/>
    <mergeCell ref="A38:C38"/>
    <mergeCell ref="A16:A24"/>
    <mergeCell ref="A26:A37"/>
    <mergeCell ref="A54:A66"/>
    <mergeCell ref="A86:A92"/>
    <mergeCell ref="A68:A84"/>
    <mergeCell ref="E97:G97"/>
    <mergeCell ref="A15:C15"/>
    <mergeCell ref="A53:C53"/>
    <mergeCell ref="A67:C67"/>
    <mergeCell ref="C16:C24"/>
    <mergeCell ref="C29:C37"/>
    <mergeCell ref="A39:A52"/>
    <mergeCell ref="C54:C63"/>
    <mergeCell ref="A97:C97"/>
    <mergeCell ref="A96:C96"/>
  </mergeCells>
  <conditionalFormatting sqref="D39:D52 D54:D66 D68:D84 D86:D92 D94 D26:D37 D16:D24 D2:D14">
    <cfRule type="cellIs" dxfId="83" priority="7" operator="equal">
      <formula>0</formula>
    </cfRule>
    <cfRule type="cellIs" dxfId="82" priority="8" operator="equal">
      <formula>1</formula>
    </cfRule>
  </conditionalFormatting>
  <conditionalFormatting sqref="F68:F84 F94 F2:F14 F16:F24 F26:F37 F39:F52 F54:F66 F86:F92">
    <cfRule type="containsText" dxfId="81" priority="4" operator="containsText" text="Is added">
      <formula>NOT(ISERROR(SEARCH("Is added",F2)))</formula>
    </cfRule>
    <cfRule type="containsText" dxfId="80" priority="5" operator="containsText" text="Can be added">
      <formula>NOT(ISERROR(SEARCH("Can be added",F2)))</formula>
    </cfRule>
    <cfRule type="containsText" dxfId="79" priority="6" operator="containsText" text="DO NOT ADD">
      <formula>NOT(ISERROR(SEARCH("DO NOT ADD",F2)))</formula>
    </cfRule>
  </conditionalFormatting>
  <conditionalFormatting sqref="E96">
    <cfRule type="cellIs" dxfId="78" priority="1" operator="equal">
      <formula>1</formula>
    </cfRule>
    <cfRule type="cellIs" dxfId="77" priority="2" operator="lessThan">
      <formula>1</formula>
    </cfRule>
    <cfRule type="cellIs" dxfId="76" priority="3" operator="greaterThan">
      <formula>1</formula>
    </cfRule>
  </conditionalFormatting>
  <pageMargins left="0.7" right="0.7" top="0.75" bottom="0.75" header="0.3" footer="0.3"/>
  <pageSetup scale="38" fitToHeight="0" orientation="landscape"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zoomScale="90" zoomScaleNormal="90" workbookViewId="0">
      <selection activeCell="D53" sqref="D53"/>
    </sheetView>
  </sheetViews>
  <sheetFormatPr defaultRowHeight="14.4" x14ac:dyDescent="0.3"/>
  <cols>
    <col min="1" max="1" width="30.5546875" bestFit="1" customWidth="1"/>
    <col min="2" max="2" width="63.21875" bestFit="1" customWidth="1"/>
    <col min="3" max="3" width="54.77734375" customWidth="1"/>
    <col min="4" max="4" width="17.77734375" bestFit="1" customWidth="1"/>
    <col min="5" max="5" width="11.44140625" bestFit="1" customWidth="1"/>
    <col min="6" max="6" width="12.109375" bestFit="1" customWidth="1"/>
    <col min="7" max="7" width="21.5546875" bestFit="1" customWidth="1"/>
    <col min="8" max="8" width="39.88671875" bestFit="1" customWidth="1"/>
    <col min="9" max="9" width="27.21875" bestFit="1" customWidth="1"/>
  </cols>
  <sheetData>
    <row r="1" spans="1:9" ht="30" thickTop="1" thickBot="1" x14ac:dyDescent="0.35">
      <c r="A1" s="22" t="s">
        <v>0</v>
      </c>
      <c r="B1" s="22" t="s">
        <v>2</v>
      </c>
      <c r="C1" s="22" t="s">
        <v>3</v>
      </c>
      <c r="D1" s="22" t="s">
        <v>98</v>
      </c>
      <c r="E1" s="4" t="s">
        <v>344</v>
      </c>
      <c r="F1" s="22" t="s">
        <v>347</v>
      </c>
      <c r="G1" s="35" t="s">
        <v>346</v>
      </c>
      <c r="H1" s="48" t="s">
        <v>393</v>
      </c>
      <c r="I1" s="36" t="s">
        <v>406</v>
      </c>
    </row>
    <row r="2" spans="1:9" ht="30" thickTop="1" thickBot="1" x14ac:dyDescent="0.35">
      <c r="A2" s="162" t="s">
        <v>137</v>
      </c>
      <c r="B2" s="23" t="s">
        <v>181</v>
      </c>
      <c r="C2" s="23" t="s">
        <v>285</v>
      </c>
      <c r="D2" s="21">
        <v>1</v>
      </c>
      <c r="F2" t="str">
        <f>IF(G2 = 0, "DO NOT ADD",IF( G2 = 1, "Can be added", IF(G2 = 2, "Is added")))</f>
        <v>Can be added</v>
      </c>
      <c r="G2">
        <f>SUM(D2:D2)</f>
        <v>1</v>
      </c>
      <c r="I2">
        <v>1</v>
      </c>
    </row>
    <row r="3" spans="1:9" ht="30" thickTop="1" thickBot="1" x14ac:dyDescent="0.35">
      <c r="A3" s="163"/>
      <c r="B3" s="23" t="s">
        <v>182</v>
      </c>
      <c r="C3" s="23" t="s">
        <v>286</v>
      </c>
      <c r="D3" s="21">
        <v>1</v>
      </c>
      <c r="F3" t="str">
        <f t="shared" ref="F3:F10" si="0">IF(G3 = 0, "DO NOT ADD",IF( G3 = 1, "Can be added", IF(G3 = 2, "Is added")))</f>
        <v>Can be added</v>
      </c>
      <c r="G3">
        <f t="shared" ref="G3:G10" si="1">SUM(D3:D3)</f>
        <v>1</v>
      </c>
      <c r="I3">
        <v>1</v>
      </c>
    </row>
    <row r="4" spans="1:9" ht="44.4" thickTop="1" thickBot="1" x14ac:dyDescent="0.35">
      <c r="A4" s="163"/>
      <c r="B4" s="23" t="s">
        <v>219</v>
      </c>
      <c r="C4" s="23" t="s">
        <v>287</v>
      </c>
      <c r="D4" s="21">
        <v>1</v>
      </c>
      <c r="F4" t="str">
        <f t="shared" si="0"/>
        <v>Can be added</v>
      </c>
      <c r="G4">
        <f t="shared" si="1"/>
        <v>1</v>
      </c>
      <c r="I4">
        <v>1</v>
      </c>
    </row>
    <row r="5" spans="1:9" ht="30" thickTop="1" thickBot="1" x14ac:dyDescent="0.35">
      <c r="A5" s="163"/>
      <c r="B5" s="30" t="s">
        <v>147</v>
      </c>
      <c r="C5" s="23" t="s">
        <v>288</v>
      </c>
      <c r="D5" s="21">
        <v>1</v>
      </c>
      <c r="F5" t="str">
        <f t="shared" si="0"/>
        <v>Can be added</v>
      </c>
      <c r="G5">
        <f t="shared" si="1"/>
        <v>1</v>
      </c>
      <c r="I5">
        <v>1</v>
      </c>
    </row>
    <row r="6" spans="1:9" ht="15.6" thickTop="1" thickBot="1" x14ac:dyDescent="0.35">
      <c r="A6" s="163"/>
      <c r="B6" s="23" t="s">
        <v>148</v>
      </c>
      <c r="C6" s="23" t="s">
        <v>289</v>
      </c>
      <c r="D6" s="21">
        <v>0</v>
      </c>
      <c r="F6" t="str">
        <f t="shared" si="0"/>
        <v>DO NOT ADD</v>
      </c>
      <c r="G6">
        <f t="shared" si="1"/>
        <v>0</v>
      </c>
      <c r="I6">
        <v>1</v>
      </c>
    </row>
    <row r="7" spans="1:9" ht="30" thickTop="1" thickBot="1" x14ac:dyDescent="0.35">
      <c r="A7" s="163"/>
      <c r="B7" s="132" t="s">
        <v>149</v>
      </c>
      <c r="C7" s="77" t="s">
        <v>290</v>
      </c>
      <c r="D7" s="21">
        <v>1</v>
      </c>
      <c r="F7" t="str">
        <f t="shared" si="0"/>
        <v>Can be added</v>
      </c>
      <c r="G7">
        <f t="shared" si="1"/>
        <v>1</v>
      </c>
      <c r="I7">
        <v>1</v>
      </c>
    </row>
    <row r="8" spans="1:9" ht="15.6" thickTop="1" thickBot="1" x14ac:dyDescent="0.35">
      <c r="A8" s="164"/>
      <c r="B8" s="134"/>
      <c r="C8" s="77" t="s">
        <v>329</v>
      </c>
      <c r="D8" s="21">
        <v>1</v>
      </c>
      <c r="F8" t="str">
        <f t="shared" si="0"/>
        <v>Can be added</v>
      </c>
      <c r="G8">
        <f t="shared" si="1"/>
        <v>1</v>
      </c>
      <c r="I8">
        <v>1</v>
      </c>
    </row>
    <row r="9" spans="1:9" ht="15.6" thickTop="1" thickBot="1" x14ac:dyDescent="0.35">
      <c r="A9" s="164"/>
      <c r="B9" s="134"/>
      <c r="C9" s="77" t="s">
        <v>330</v>
      </c>
      <c r="D9" s="21">
        <v>1</v>
      </c>
      <c r="F9" t="str">
        <f t="shared" si="0"/>
        <v>Can be added</v>
      </c>
      <c r="G9">
        <f t="shared" si="1"/>
        <v>1</v>
      </c>
      <c r="I9">
        <v>1</v>
      </c>
    </row>
    <row r="10" spans="1:9" ht="15.6" thickTop="1" thickBot="1" x14ac:dyDescent="0.35">
      <c r="A10" s="164"/>
      <c r="B10" s="137"/>
      <c r="C10" s="74" t="s">
        <v>419</v>
      </c>
      <c r="D10" s="21">
        <v>1</v>
      </c>
      <c r="F10" t="str">
        <f t="shared" si="0"/>
        <v>Can be added</v>
      </c>
      <c r="G10">
        <f t="shared" si="1"/>
        <v>1</v>
      </c>
      <c r="I10">
        <v>1</v>
      </c>
    </row>
    <row r="11" spans="1:9" ht="15.6" thickTop="1" thickBot="1" x14ac:dyDescent="0.35">
      <c r="A11" s="166" t="s">
        <v>144</v>
      </c>
      <c r="B11" s="167"/>
      <c r="C11" s="168"/>
      <c r="D11" s="22">
        <f>SUM(D2:D10)</f>
        <v>8</v>
      </c>
      <c r="E11" s="36"/>
      <c r="F11" s="36"/>
      <c r="G11" s="36"/>
      <c r="I11" s="36">
        <f>SUM(I2:I10)</f>
        <v>9</v>
      </c>
    </row>
    <row r="12" spans="1:9" ht="15.6" thickTop="1" thickBot="1" x14ac:dyDescent="0.35">
      <c r="A12" s="129" t="s">
        <v>138</v>
      </c>
      <c r="B12" s="159" t="s">
        <v>303</v>
      </c>
      <c r="C12" s="31" t="s">
        <v>350</v>
      </c>
      <c r="D12" s="21">
        <v>1</v>
      </c>
      <c r="F12" t="str">
        <f>IF(G12 = 0, "DO NOT ADD",IF( G12 = 1, "Can be added", IF(G12 = 2, "Is added")))</f>
        <v>Can be added</v>
      </c>
      <c r="G12">
        <f>SUM(D12:E12)</f>
        <v>1</v>
      </c>
      <c r="I12">
        <v>1</v>
      </c>
    </row>
    <row r="13" spans="1:9" ht="15.6" thickTop="1" thickBot="1" x14ac:dyDescent="0.35">
      <c r="A13" s="129"/>
      <c r="B13" s="160"/>
      <c r="C13" s="31" t="s">
        <v>247</v>
      </c>
      <c r="D13" s="21">
        <v>1</v>
      </c>
      <c r="F13" t="str">
        <f t="shared" ref="F13:F30" si="2">IF(G13 = 0, "DO NOT ADD",IF( G13 = 1, "Can be added", IF(G13 = 2, "Is added")))</f>
        <v>Can be added</v>
      </c>
      <c r="G13">
        <f t="shared" ref="G13:G30" si="3">SUM(D13:E13)</f>
        <v>1</v>
      </c>
      <c r="I13">
        <v>1</v>
      </c>
    </row>
    <row r="14" spans="1:9" ht="15.6" thickTop="1" thickBot="1" x14ac:dyDescent="0.35">
      <c r="A14" s="129"/>
      <c r="B14" s="134"/>
      <c r="C14" s="31" t="s">
        <v>295</v>
      </c>
      <c r="D14" s="21">
        <v>1</v>
      </c>
      <c r="F14" t="str">
        <f t="shared" si="2"/>
        <v>Can be added</v>
      </c>
      <c r="G14">
        <f t="shared" si="3"/>
        <v>1</v>
      </c>
      <c r="I14">
        <v>1</v>
      </c>
    </row>
    <row r="15" spans="1:9" ht="15.6" thickTop="1" thickBot="1" x14ac:dyDescent="0.35">
      <c r="A15" s="129"/>
      <c r="B15" s="134"/>
      <c r="C15" s="31" t="s">
        <v>296</v>
      </c>
      <c r="D15" s="21">
        <v>1</v>
      </c>
      <c r="F15" t="str">
        <f t="shared" si="2"/>
        <v>Can be added</v>
      </c>
      <c r="G15">
        <f t="shared" si="3"/>
        <v>1</v>
      </c>
      <c r="I15">
        <v>1</v>
      </c>
    </row>
    <row r="16" spans="1:9" ht="15.6" thickTop="1" thickBot="1" x14ac:dyDescent="0.35">
      <c r="A16" s="129"/>
      <c r="B16" s="134"/>
      <c r="C16" s="31" t="s">
        <v>297</v>
      </c>
      <c r="D16" s="21">
        <v>1</v>
      </c>
      <c r="F16" t="str">
        <f t="shared" si="2"/>
        <v>Can be added</v>
      </c>
      <c r="G16">
        <f t="shared" si="3"/>
        <v>1</v>
      </c>
      <c r="I16">
        <v>1</v>
      </c>
    </row>
    <row r="17" spans="1:9" ht="15.6" thickTop="1" thickBot="1" x14ac:dyDescent="0.35">
      <c r="A17" s="129"/>
      <c r="B17" s="134"/>
      <c r="C17" s="31" t="s">
        <v>298</v>
      </c>
      <c r="D17" s="21">
        <v>1</v>
      </c>
      <c r="F17" t="str">
        <f t="shared" si="2"/>
        <v>Can be added</v>
      </c>
      <c r="G17">
        <f t="shared" si="3"/>
        <v>1</v>
      </c>
      <c r="I17">
        <v>1</v>
      </c>
    </row>
    <row r="18" spans="1:9" ht="15.6" thickTop="1" thickBot="1" x14ac:dyDescent="0.35">
      <c r="A18" s="129"/>
      <c r="B18" s="134"/>
      <c r="C18" s="31" t="s">
        <v>299</v>
      </c>
      <c r="D18" s="21">
        <v>1</v>
      </c>
      <c r="F18" t="str">
        <f t="shared" si="2"/>
        <v>Can be added</v>
      </c>
      <c r="G18">
        <f t="shared" si="3"/>
        <v>1</v>
      </c>
      <c r="I18">
        <v>1</v>
      </c>
    </row>
    <row r="19" spans="1:9" ht="15.6" thickTop="1" thickBot="1" x14ac:dyDescent="0.35">
      <c r="A19" s="129"/>
      <c r="B19" s="134"/>
      <c r="C19" s="31" t="s">
        <v>300</v>
      </c>
      <c r="D19" s="21">
        <v>1</v>
      </c>
      <c r="F19" t="str">
        <f t="shared" si="2"/>
        <v>Can be added</v>
      </c>
      <c r="G19">
        <f t="shared" si="3"/>
        <v>1</v>
      </c>
      <c r="I19">
        <v>1</v>
      </c>
    </row>
    <row r="20" spans="1:9" ht="15.6" thickTop="1" thickBot="1" x14ac:dyDescent="0.35">
      <c r="A20" s="129"/>
      <c r="B20" s="134"/>
      <c r="C20" s="31" t="s">
        <v>301</v>
      </c>
      <c r="D20" s="21">
        <v>1</v>
      </c>
      <c r="F20" t="str">
        <f t="shared" si="2"/>
        <v>Can be added</v>
      </c>
      <c r="G20">
        <f t="shared" si="3"/>
        <v>1</v>
      </c>
      <c r="I20">
        <v>1</v>
      </c>
    </row>
    <row r="21" spans="1:9" ht="15.6" thickTop="1" thickBot="1" x14ac:dyDescent="0.35">
      <c r="A21" s="129"/>
      <c r="B21" s="137"/>
      <c r="C21" s="31" t="s">
        <v>302</v>
      </c>
      <c r="D21" s="21">
        <v>0</v>
      </c>
      <c r="F21" t="str">
        <f t="shared" si="2"/>
        <v>DO NOT ADD</v>
      </c>
      <c r="G21">
        <f t="shared" si="3"/>
        <v>0</v>
      </c>
      <c r="I21">
        <v>1</v>
      </c>
    </row>
    <row r="22" spans="1:9" ht="30" thickTop="1" thickBot="1" x14ac:dyDescent="0.35">
      <c r="A22" s="129"/>
      <c r="B22" s="44" t="s">
        <v>351</v>
      </c>
      <c r="C22" s="31" t="s">
        <v>431</v>
      </c>
      <c r="D22" s="21">
        <v>1</v>
      </c>
      <c r="F22" t="str">
        <f t="shared" si="2"/>
        <v>Can be added</v>
      </c>
      <c r="G22">
        <f t="shared" si="3"/>
        <v>1</v>
      </c>
      <c r="I22">
        <v>1</v>
      </c>
    </row>
    <row r="23" spans="1:9" ht="15.6" thickTop="1" thickBot="1" x14ac:dyDescent="0.35">
      <c r="A23" s="129"/>
      <c r="B23" s="31" t="s">
        <v>150</v>
      </c>
      <c r="C23" s="129" t="s">
        <v>291</v>
      </c>
      <c r="D23" s="21">
        <v>1</v>
      </c>
      <c r="F23" t="str">
        <f t="shared" si="2"/>
        <v>Can be added</v>
      </c>
      <c r="G23">
        <f t="shared" si="3"/>
        <v>1</v>
      </c>
      <c r="I23">
        <v>1</v>
      </c>
    </row>
    <row r="24" spans="1:9" ht="15.6" thickTop="1" thickBot="1" x14ac:dyDescent="0.35">
      <c r="A24" s="129"/>
      <c r="B24" s="31" t="s">
        <v>151</v>
      </c>
      <c r="C24" s="121"/>
      <c r="D24" s="21">
        <v>0</v>
      </c>
      <c r="F24" t="str">
        <f t="shared" si="2"/>
        <v>DO NOT ADD</v>
      </c>
      <c r="G24">
        <f t="shared" si="3"/>
        <v>0</v>
      </c>
      <c r="I24">
        <v>1</v>
      </c>
    </row>
    <row r="25" spans="1:9" ht="15.6" thickTop="1" thickBot="1" x14ac:dyDescent="0.35">
      <c r="A25" s="129"/>
      <c r="B25" s="31" t="s">
        <v>152</v>
      </c>
      <c r="C25" s="121"/>
      <c r="D25" s="21">
        <v>0</v>
      </c>
      <c r="F25" t="str">
        <f t="shared" si="2"/>
        <v>DO NOT ADD</v>
      </c>
      <c r="G25">
        <f t="shared" si="3"/>
        <v>0</v>
      </c>
      <c r="I25">
        <v>1</v>
      </c>
    </row>
    <row r="26" spans="1:9" ht="15.6" thickTop="1" thickBot="1" x14ac:dyDescent="0.35">
      <c r="A26" s="129"/>
      <c r="B26" s="31" t="s">
        <v>153</v>
      </c>
      <c r="C26" s="121"/>
      <c r="D26" s="21">
        <v>0</v>
      </c>
      <c r="F26" t="str">
        <f t="shared" si="2"/>
        <v>DO NOT ADD</v>
      </c>
      <c r="G26">
        <f t="shared" si="3"/>
        <v>0</v>
      </c>
      <c r="I26">
        <v>1</v>
      </c>
    </row>
    <row r="27" spans="1:9" ht="15.6" thickTop="1" thickBot="1" x14ac:dyDescent="0.35">
      <c r="A27" s="129"/>
      <c r="B27" s="31" t="s">
        <v>294</v>
      </c>
      <c r="C27" s="121"/>
      <c r="D27" s="21">
        <v>1</v>
      </c>
      <c r="F27" t="str">
        <f t="shared" si="2"/>
        <v>Can be added</v>
      </c>
      <c r="G27">
        <f t="shared" si="3"/>
        <v>1</v>
      </c>
      <c r="I27">
        <v>1</v>
      </c>
    </row>
    <row r="28" spans="1:9" ht="15.6" thickTop="1" thickBot="1" x14ac:dyDescent="0.35">
      <c r="A28" s="129"/>
      <c r="B28" s="31" t="s">
        <v>154</v>
      </c>
      <c r="C28" s="121"/>
      <c r="D28" s="21">
        <v>1</v>
      </c>
      <c r="F28" t="str">
        <f t="shared" si="2"/>
        <v>Can be added</v>
      </c>
      <c r="G28">
        <f t="shared" si="3"/>
        <v>1</v>
      </c>
      <c r="I28">
        <v>1</v>
      </c>
    </row>
    <row r="29" spans="1:9" ht="15.6" thickTop="1" thickBot="1" x14ac:dyDescent="0.35">
      <c r="A29" s="129"/>
      <c r="B29" s="31" t="s">
        <v>155</v>
      </c>
      <c r="C29" s="31" t="s">
        <v>293</v>
      </c>
      <c r="D29" s="21">
        <v>1</v>
      </c>
      <c r="F29" t="str">
        <f t="shared" si="2"/>
        <v>Can be added</v>
      </c>
      <c r="G29">
        <f t="shared" si="3"/>
        <v>1</v>
      </c>
      <c r="I29">
        <v>1</v>
      </c>
    </row>
    <row r="30" spans="1:9" ht="15.6" thickTop="1" thickBot="1" x14ac:dyDescent="0.35">
      <c r="A30" s="129"/>
      <c r="B30" s="31" t="s">
        <v>156</v>
      </c>
      <c r="C30" s="31" t="s">
        <v>292</v>
      </c>
      <c r="D30" s="21">
        <v>1</v>
      </c>
      <c r="F30" t="str">
        <f t="shared" si="2"/>
        <v>Can be added</v>
      </c>
      <c r="G30">
        <f t="shared" si="3"/>
        <v>1</v>
      </c>
      <c r="I30">
        <v>1</v>
      </c>
    </row>
    <row r="31" spans="1:9" ht="15.6" thickTop="1" thickBot="1" x14ac:dyDescent="0.35">
      <c r="A31" s="141" t="s">
        <v>144</v>
      </c>
      <c r="B31" s="142"/>
      <c r="C31" s="142"/>
      <c r="D31" s="22">
        <f>SUM(D12:D30)</f>
        <v>15</v>
      </c>
      <c r="E31" s="36"/>
      <c r="F31" s="36"/>
      <c r="G31" s="36"/>
      <c r="I31" s="36">
        <f>SUM(I12:I30)</f>
        <v>19</v>
      </c>
    </row>
    <row r="32" spans="1:9" ht="15.6" thickTop="1" thickBot="1" x14ac:dyDescent="0.35">
      <c r="A32" s="132" t="s">
        <v>159</v>
      </c>
      <c r="B32" s="23" t="s">
        <v>162</v>
      </c>
      <c r="C32" s="23" t="s">
        <v>306</v>
      </c>
      <c r="D32" s="21">
        <v>0</v>
      </c>
      <c r="F32" t="str">
        <f>IF(G32 = 0, "DO NOT ADD",IF( G32 = 1, "Can be added", IF(G32 = 2, "Is added")))</f>
        <v>DO NOT ADD</v>
      </c>
      <c r="G32">
        <f>SUM(D32:E32)</f>
        <v>0</v>
      </c>
      <c r="I32">
        <v>1</v>
      </c>
    </row>
    <row r="33" spans="1:9" ht="30" thickTop="1" thickBot="1" x14ac:dyDescent="0.35">
      <c r="A33" s="133"/>
      <c r="B33" s="23" t="s">
        <v>163</v>
      </c>
      <c r="C33" s="23" t="s">
        <v>307</v>
      </c>
      <c r="D33" s="21">
        <v>0</v>
      </c>
      <c r="F33" t="str">
        <f t="shared" ref="F33:F40" si="4">IF(G33 = 0, "DO NOT ADD",IF( G33 = 1, "Can be added", IF(G33 = 2, "Is added")))</f>
        <v>DO NOT ADD</v>
      </c>
      <c r="G33">
        <f t="shared" ref="G33:G40" si="5">SUM(D33:E33)</f>
        <v>0</v>
      </c>
      <c r="I33">
        <v>1</v>
      </c>
    </row>
    <row r="34" spans="1:9" ht="30" thickTop="1" thickBot="1" x14ac:dyDescent="0.35">
      <c r="A34" s="133"/>
      <c r="B34" s="23" t="s">
        <v>164</v>
      </c>
      <c r="C34" s="23" t="s">
        <v>308</v>
      </c>
      <c r="D34" s="21">
        <v>0</v>
      </c>
      <c r="F34" t="str">
        <f t="shared" si="4"/>
        <v>DO NOT ADD</v>
      </c>
      <c r="G34">
        <f t="shared" si="5"/>
        <v>0</v>
      </c>
      <c r="I34">
        <v>1</v>
      </c>
    </row>
    <row r="35" spans="1:9" ht="30" thickTop="1" thickBot="1" x14ac:dyDescent="0.35">
      <c r="A35" s="133"/>
      <c r="B35" s="23" t="s">
        <v>165</v>
      </c>
      <c r="C35" s="23" t="s">
        <v>309</v>
      </c>
      <c r="D35" s="21">
        <v>0</v>
      </c>
      <c r="F35" t="str">
        <f t="shared" si="4"/>
        <v>DO NOT ADD</v>
      </c>
      <c r="G35">
        <f t="shared" si="5"/>
        <v>0</v>
      </c>
      <c r="I35">
        <v>1</v>
      </c>
    </row>
    <row r="36" spans="1:9" ht="30" thickTop="1" thickBot="1" x14ac:dyDescent="0.35">
      <c r="A36" s="133"/>
      <c r="B36" s="23" t="s">
        <v>166</v>
      </c>
      <c r="C36" s="23" t="s">
        <v>310</v>
      </c>
      <c r="D36" s="21">
        <v>0</v>
      </c>
      <c r="F36" t="str">
        <f t="shared" si="4"/>
        <v>DO NOT ADD</v>
      </c>
      <c r="G36">
        <f t="shared" si="5"/>
        <v>0</v>
      </c>
      <c r="I36">
        <v>1</v>
      </c>
    </row>
    <row r="37" spans="1:9" ht="15.6" thickTop="1" thickBot="1" x14ac:dyDescent="0.35">
      <c r="A37" s="133"/>
      <c r="B37" s="23" t="s">
        <v>167</v>
      </c>
      <c r="C37" s="132" t="s">
        <v>311</v>
      </c>
      <c r="D37" s="21">
        <v>1</v>
      </c>
      <c r="F37" t="str">
        <f t="shared" si="4"/>
        <v>Can be added</v>
      </c>
      <c r="G37">
        <f t="shared" si="5"/>
        <v>1</v>
      </c>
      <c r="I37">
        <v>1</v>
      </c>
    </row>
    <row r="38" spans="1:9" ht="15.6" thickTop="1" thickBot="1" x14ac:dyDescent="0.35">
      <c r="A38" s="161"/>
      <c r="B38" s="23" t="s">
        <v>168</v>
      </c>
      <c r="C38" s="137"/>
      <c r="D38" s="21">
        <v>1</v>
      </c>
      <c r="F38" t="str">
        <f t="shared" si="4"/>
        <v>Can be added</v>
      </c>
      <c r="G38">
        <f t="shared" si="5"/>
        <v>1</v>
      </c>
      <c r="I38">
        <v>1</v>
      </c>
    </row>
    <row r="39" spans="1:9" ht="15.6" thickTop="1" thickBot="1" x14ac:dyDescent="0.35">
      <c r="A39" s="141" t="s">
        <v>144</v>
      </c>
      <c r="B39" s="142"/>
      <c r="C39" s="142"/>
      <c r="D39" s="22">
        <f>SUM(D32:D38)</f>
        <v>2</v>
      </c>
      <c r="E39" s="43"/>
      <c r="F39" s="43"/>
      <c r="G39" s="43"/>
      <c r="I39" s="36">
        <f>SUM(I32:I38)</f>
        <v>7</v>
      </c>
    </row>
    <row r="40" spans="1:9" ht="30" thickTop="1" thickBot="1" x14ac:dyDescent="0.35">
      <c r="A40" s="57" t="s">
        <v>139</v>
      </c>
      <c r="B40" s="54" t="s">
        <v>409</v>
      </c>
      <c r="C40" s="57" t="s">
        <v>410</v>
      </c>
      <c r="D40" s="60">
        <v>1</v>
      </c>
      <c r="E40" s="6"/>
      <c r="F40" t="str">
        <f t="shared" si="4"/>
        <v>Can be added</v>
      </c>
      <c r="G40">
        <f t="shared" si="5"/>
        <v>1</v>
      </c>
      <c r="I40" s="56">
        <v>1</v>
      </c>
    </row>
    <row r="41" spans="1:9" ht="15.6" thickTop="1" thickBot="1" x14ac:dyDescent="0.35">
      <c r="A41" s="141" t="s">
        <v>144</v>
      </c>
      <c r="B41" s="142"/>
      <c r="C41" s="142"/>
      <c r="D41" s="22">
        <f>SUM(D40)</f>
        <v>1</v>
      </c>
      <c r="E41" s="43"/>
      <c r="F41" s="43"/>
      <c r="G41" s="43"/>
      <c r="I41" s="36">
        <f>SUM(I40)</f>
        <v>1</v>
      </c>
    </row>
    <row r="42" spans="1:9" ht="44.4" thickTop="1" thickBot="1" x14ac:dyDescent="0.35">
      <c r="A42" s="31" t="s">
        <v>160</v>
      </c>
      <c r="B42" s="31" t="s">
        <v>173</v>
      </c>
      <c r="C42" s="31" t="s">
        <v>313</v>
      </c>
      <c r="D42" s="21">
        <v>1</v>
      </c>
      <c r="F42" t="str">
        <f>IF(G42 = 0, "DO NOT ADD",IF( G42 = 1, "Can be added", IF(G42 = 2, "Is added")))</f>
        <v>Can be added</v>
      </c>
      <c r="G42">
        <f>SUM(D42:E42)</f>
        <v>1</v>
      </c>
      <c r="I42">
        <v>1</v>
      </c>
    </row>
    <row r="43" spans="1:9" ht="15.6" thickTop="1" thickBot="1" x14ac:dyDescent="0.35">
      <c r="A43" s="143" t="s">
        <v>144</v>
      </c>
      <c r="B43" s="139"/>
      <c r="C43" s="140"/>
      <c r="D43" s="22">
        <f>D42</f>
        <v>1</v>
      </c>
      <c r="E43" s="36"/>
      <c r="F43" s="36"/>
      <c r="G43" s="36"/>
      <c r="I43" s="36">
        <f>SUM(I42)</f>
        <v>1</v>
      </c>
    </row>
    <row r="44" spans="1:9" ht="15.6" thickTop="1" thickBot="1" x14ac:dyDescent="0.35">
      <c r="A44" s="132" t="s">
        <v>161</v>
      </c>
      <c r="B44" s="23" t="s">
        <v>358</v>
      </c>
      <c r="C44" s="128" t="s">
        <v>312</v>
      </c>
      <c r="D44" s="21">
        <v>1</v>
      </c>
      <c r="F44" t="str">
        <f>IF(G44 = 0, "DO NOT ADD",IF( G44 = 1, "Can be added", IF(G44 = 2, "Is added")))</f>
        <v>Can be added</v>
      </c>
      <c r="G44">
        <f>SUM(D44:E44)</f>
        <v>1</v>
      </c>
      <c r="I44">
        <v>1</v>
      </c>
    </row>
    <row r="45" spans="1:9" ht="15.6" thickTop="1" thickBot="1" x14ac:dyDescent="0.35">
      <c r="A45" s="134"/>
      <c r="B45" s="23" t="s">
        <v>357</v>
      </c>
      <c r="C45" s="121"/>
      <c r="D45" s="21">
        <v>1</v>
      </c>
      <c r="F45" t="str">
        <f t="shared" ref="F45:F46" si="6">IF(G45 = 0, "DO NOT ADD",IF( G45 = 1, "Can be added", IF(G45 = 2, "Is added")))</f>
        <v>Can be added</v>
      </c>
      <c r="G45">
        <f t="shared" ref="G45:G46" si="7">SUM(D45:E45)</f>
        <v>1</v>
      </c>
      <c r="I45" s="56">
        <v>1</v>
      </c>
    </row>
    <row r="46" spans="1:9" ht="15.6" thickTop="1" thickBot="1" x14ac:dyDescent="0.35">
      <c r="A46" s="137"/>
      <c r="B46" s="23" t="s">
        <v>356</v>
      </c>
      <c r="C46" s="121"/>
      <c r="D46" s="21">
        <v>1</v>
      </c>
      <c r="F46" t="str">
        <f t="shared" si="6"/>
        <v>Can be added</v>
      </c>
      <c r="G46">
        <f t="shared" si="7"/>
        <v>1</v>
      </c>
      <c r="I46">
        <v>1</v>
      </c>
    </row>
    <row r="47" spans="1:9" ht="15.6" thickTop="1" thickBot="1" x14ac:dyDescent="0.35">
      <c r="A47" s="143" t="s">
        <v>144</v>
      </c>
      <c r="B47" s="139"/>
      <c r="C47" s="140"/>
      <c r="D47" s="22">
        <f>SUM(D44:D46)</f>
        <v>3</v>
      </c>
      <c r="E47" s="36"/>
      <c r="F47" s="36"/>
      <c r="G47" s="36"/>
      <c r="I47" s="36">
        <f>SUM(I44:I46)</f>
        <v>3</v>
      </c>
    </row>
    <row r="48" spans="1:9" ht="15.6" thickTop="1" thickBot="1" x14ac:dyDescent="0.35">
      <c r="A48" s="159" t="s">
        <v>143</v>
      </c>
      <c r="B48" s="31" t="s">
        <v>174</v>
      </c>
      <c r="C48" s="31" t="s">
        <v>314</v>
      </c>
      <c r="D48" s="21">
        <v>1</v>
      </c>
      <c r="F48" t="str">
        <f>IF(G48 = 0, "DO NOT ADD",IF( G48 = 1, "Can be added", IF(G48 = 2, "Is added")))</f>
        <v>Can be added</v>
      </c>
      <c r="G48">
        <f>SUM(D48:E48)</f>
        <v>1</v>
      </c>
      <c r="I48">
        <v>1</v>
      </c>
    </row>
    <row r="49" spans="1:9" ht="30" thickTop="1" thickBot="1" x14ac:dyDescent="0.35">
      <c r="A49" s="160"/>
      <c r="B49" s="31" t="s">
        <v>175</v>
      </c>
      <c r="C49" s="31" t="s">
        <v>315</v>
      </c>
      <c r="D49" s="21">
        <v>1</v>
      </c>
      <c r="F49" t="str">
        <f t="shared" ref="F49:F50" si="8">IF(G49 = 0, "DO NOT ADD",IF( G49 = 1, "Can be added", IF(G49 = 2, "Is added")))</f>
        <v>Can be added</v>
      </c>
      <c r="G49">
        <f t="shared" ref="G49:G50" si="9">SUM(D49:E49)</f>
        <v>1</v>
      </c>
      <c r="I49">
        <v>1</v>
      </c>
    </row>
    <row r="50" spans="1:9" ht="30" thickTop="1" thickBot="1" x14ac:dyDescent="0.35">
      <c r="A50" s="165"/>
      <c r="B50" s="31" t="s">
        <v>176</v>
      </c>
      <c r="C50" s="31" t="s">
        <v>316</v>
      </c>
      <c r="D50" s="21"/>
      <c r="F50" t="str">
        <f t="shared" si="8"/>
        <v>DO NOT ADD</v>
      </c>
      <c r="G50">
        <f t="shared" si="9"/>
        <v>0</v>
      </c>
      <c r="I50">
        <v>1</v>
      </c>
    </row>
    <row r="51" spans="1:9" ht="15.6" thickTop="1" thickBot="1" x14ac:dyDescent="0.35">
      <c r="A51" s="143" t="s">
        <v>144</v>
      </c>
      <c r="B51" s="139"/>
      <c r="C51" s="140"/>
      <c r="D51" s="22">
        <f>SUM(D48:D50)</f>
        <v>2</v>
      </c>
      <c r="E51" s="36"/>
      <c r="F51" s="36"/>
      <c r="G51" s="36"/>
      <c r="I51" s="36">
        <f>SUM(I48:I50)</f>
        <v>3</v>
      </c>
    </row>
    <row r="52" spans="1:9" ht="15.6" thickTop="1" thickBot="1" x14ac:dyDescent="0.35">
      <c r="A52" s="152" t="s">
        <v>145</v>
      </c>
      <c r="B52" s="139"/>
      <c r="C52" s="140"/>
      <c r="D52" s="29">
        <f>SUM(D11, D31, D39, D41, D43, D47, D51)</f>
        <v>32</v>
      </c>
      <c r="E52" s="39">
        <f>F52/D52</f>
        <v>0</v>
      </c>
      <c r="F52">
        <f>SUM(E2:E9,E12:E30,E32:E38,E40,E42,E44:E46,E48:E50)</f>
        <v>0</v>
      </c>
      <c r="G52" t="s">
        <v>348</v>
      </c>
    </row>
    <row r="53" spans="1:9" ht="104.4" customHeight="1" thickTop="1" thickBot="1" x14ac:dyDescent="0.35">
      <c r="A53" s="149" t="s">
        <v>146</v>
      </c>
      <c r="B53" s="150"/>
      <c r="C53" s="151"/>
      <c r="D53" s="47">
        <f>D52/'Site Map QAHealth Rating'!G37</f>
        <v>0.7441860465116279</v>
      </c>
      <c r="E53" s="130" t="s">
        <v>345</v>
      </c>
      <c r="F53" s="145"/>
      <c r="G53" s="145"/>
    </row>
    <row r="54" spans="1:9" ht="15" thickTop="1" x14ac:dyDescent="0.3"/>
  </sheetData>
  <mergeCells count="20">
    <mergeCell ref="A2:A10"/>
    <mergeCell ref="B7:B10"/>
    <mergeCell ref="A47:C47"/>
    <mergeCell ref="A51:C51"/>
    <mergeCell ref="A48:A50"/>
    <mergeCell ref="C44:C46"/>
    <mergeCell ref="A44:A46"/>
    <mergeCell ref="A11:C11"/>
    <mergeCell ref="E53:G53"/>
    <mergeCell ref="A39:C39"/>
    <mergeCell ref="A52:C52"/>
    <mergeCell ref="C37:C38"/>
    <mergeCell ref="B12:B21"/>
    <mergeCell ref="A32:A38"/>
    <mergeCell ref="A12:A30"/>
    <mergeCell ref="A31:C31"/>
    <mergeCell ref="C23:C28"/>
    <mergeCell ref="A53:C53"/>
    <mergeCell ref="A41:C41"/>
    <mergeCell ref="A43:C43"/>
  </mergeCells>
  <conditionalFormatting sqref="D32:D38 D42 D44:D46 D48:D50 D2:D10 D12:D30">
    <cfRule type="cellIs" dxfId="75" priority="15" operator="equal">
      <formula>1</formula>
    </cfRule>
    <cfRule type="cellIs" dxfId="74" priority="16" operator="equal">
      <formula>0</formula>
    </cfRule>
  </conditionalFormatting>
  <conditionalFormatting sqref="E52">
    <cfRule type="cellIs" dxfId="73" priority="12" operator="greaterThan">
      <formula>1</formula>
    </cfRule>
    <cfRule type="cellIs" dxfId="72" priority="13" operator="lessThan">
      <formula>1</formula>
    </cfRule>
    <cfRule type="cellIs" dxfId="71" priority="14" operator="equal">
      <formula>1</formula>
    </cfRule>
  </conditionalFormatting>
  <conditionalFormatting sqref="F2:F10 F12:F30 F32:F38 F42 F44:F46 F48:F50">
    <cfRule type="containsText" dxfId="70" priority="9" operator="containsText" text="Can be added">
      <formula>NOT(ISERROR(SEARCH("Can be added",F2)))</formula>
    </cfRule>
    <cfRule type="containsText" dxfId="69" priority="10" operator="containsText" text="Is added">
      <formula>NOT(ISERROR(SEARCH("Is added",F2)))</formula>
    </cfRule>
    <cfRule type="containsText" dxfId="68" priority="11" operator="containsText" text="DO NOT ADD">
      <formula>NOT(ISERROR(SEARCH("DO NOT ADD",F2)))</formula>
    </cfRule>
  </conditionalFormatting>
  <conditionalFormatting sqref="D40">
    <cfRule type="cellIs" dxfId="67" priority="7" operator="equal">
      <formula>0</formula>
    </cfRule>
    <cfRule type="cellIs" dxfId="66" priority="8" operator="equal">
      <formula>1</formula>
    </cfRule>
  </conditionalFormatting>
  <conditionalFormatting sqref="F40">
    <cfRule type="containsText" dxfId="65" priority="4" operator="containsText" text="Can be added">
      <formula>NOT(ISERROR(SEARCH("Can be added",F40)))</formula>
    </cfRule>
    <cfRule type="containsText" dxfId="64" priority="5" operator="containsText" text="Is added">
      <formula>NOT(ISERROR(SEARCH("Is added",F40)))</formula>
    </cfRule>
    <cfRule type="containsText" dxfId="63" priority="6" operator="containsText" text="DO NOT ADD">
      <formula>NOT(ISERROR(SEARCH("DO NOT ADD",F40)))</formula>
    </cfRule>
  </conditionalFormatting>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10" zoomScaleNormal="110" workbookViewId="0">
      <selection activeCell="D3" sqref="D3"/>
    </sheetView>
  </sheetViews>
  <sheetFormatPr defaultRowHeight="14.4" x14ac:dyDescent="0.3"/>
  <cols>
    <col min="1" max="1" width="21.21875" bestFit="1" customWidth="1"/>
    <col min="2" max="2" width="18.5546875" bestFit="1" customWidth="1"/>
    <col min="3" max="3" width="26.77734375" customWidth="1"/>
    <col min="4" max="4" width="17.77734375" bestFit="1" customWidth="1"/>
    <col min="5" max="5" width="23.5546875" customWidth="1"/>
    <col min="6" max="6" width="11.88671875" bestFit="1" customWidth="1"/>
    <col min="7" max="7" width="21.109375" bestFit="1" customWidth="1"/>
  </cols>
  <sheetData>
    <row r="1" spans="1:9" ht="30" thickTop="1" thickBot="1" x14ac:dyDescent="0.35">
      <c r="A1" s="22" t="s">
        <v>0</v>
      </c>
      <c r="B1" s="22" t="s">
        <v>2</v>
      </c>
      <c r="C1" s="22" t="s">
        <v>3</v>
      </c>
      <c r="D1" s="22" t="s">
        <v>98</v>
      </c>
      <c r="E1" s="4" t="s">
        <v>354</v>
      </c>
      <c r="F1" s="22" t="s">
        <v>347</v>
      </c>
      <c r="G1" s="35" t="s">
        <v>346</v>
      </c>
      <c r="I1" s="36" t="s">
        <v>406</v>
      </c>
    </row>
    <row r="2" spans="1:9" ht="44.4" thickTop="1" thickBot="1" x14ac:dyDescent="0.35">
      <c r="A2" s="45" t="s">
        <v>198</v>
      </c>
      <c r="B2" s="32" t="s">
        <v>349</v>
      </c>
      <c r="C2" s="170" t="s">
        <v>317</v>
      </c>
      <c r="D2" s="21">
        <v>1</v>
      </c>
      <c r="F2" t="str">
        <f>IF(G2 = 0, "DO NOT ADD",IF( G2 = 1, "Can be added", IF(G2 = 2, "Is added")))</f>
        <v>Can be added</v>
      </c>
      <c r="G2">
        <f>SUM(D2:E2)</f>
        <v>1</v>
      </c>
      <c r="I2">
        <v>1</v>
      </c>
    </row>
    <row r="3" spans="1:9" ht="44.4" thickTop="1" thickBot="1" x14ac:dyDescent="0.35">
      <c r="A3" s="45" t="s">
        <v>199</v>
      </c>
      <c r="B3" s="21" t="s">
        <v>349</v>
      </c>
      <c r="C3" s="134"/>
      <c r="D3" s="21">
        <v>0</v>
      </c>
      <c r="F3" t="str">
        <f t="shared" ref="F3:F6" si="0">IF(G3 = 0, "DO NOT ADD",IF( G3 = 1, "Can be added", IF(G3 = 2, "Is added")))</f>
        <v>DO NOT ADD</v>
      </c>
      <c r="G3">
        <f t="shared" ref="G3:G6" si="1">SUM(D3:E3)</f>
        <v>0</v>
      </c>
      <c r="I3">
        <v>1</v>
      </c>
    </row>
    <row r="4" spans="1:9" ht="44.4" thickTop="1" thickBot="1" x14ac:dyDescent="0.35">
      <c r="A4" s="45" t="s">
        <v>200</v>
      </c>
      <c r="B4" s="21" t="s">
        <v>349</v>
      </c>
      <c r="C4" s="134"/>
      <c r="D4" s="21">
        <v>1</v>
      </c>
      <c r="F4" t="str">
        <f t="shared" si="0"/>
        <v>Can be added</v>
      </c>
      <c r="G4">
        <f t="shared" si="1"/>
        <v>1</v>
      </c>
      <c r="I4">
        <v>1</v>
      </c>
    </row>
    <row r="5" spans="1:9" ht="44.4" thickTop="1" thickBot="1" x14ac:dyDescent="0.35">
      <c r="A5" s="45" t="s">
        <v>201</v>
      </c>
      <c r="B5" s="21" t="s">
        <v>349</v>
      </c>
      <c r="C5" s="134"/>
      <c r="D5" s="21">
        <v>1</v>
      </c>
      <c r="F5" t="str">
        <f t="shared" si="0"/>
        <v>Can be added</v>
      </c>
      <c r="G5">
        <f t="shared" si="1"/>
        <v>1</v>
      </c>
      <c r="I5">
        <v>1</v>
      </c>
    </row>
    <row r="6" spans="1:9" ht="44.4" thickTop="1" thickBot="1" x14ac:dyDescent="0.35">
      <c r="A6" s="45" t="s">
        <v>202</v>
      </c>
      <c r="B6" s="21" t="s">
        <v>349</v>
      </c>
      <c r="C6" s="134"/>
      <c r="D6" s="21">
        <v>1</v>
      </c>
      <c r="F6" t="str">
        <f t="shared" si="0"/>
        <v>Can be added</v>
      </c>
      <c r="G6">
        <f t="shared" si="1"/>
        <v>1</v>
      </c>
      <c r="I6">
        <v>1</v>
      </c>
    </row>
    <row r="7" spans="1:9" ht="15.6" thickTop="1" thickBot="1" x14ac:dyDescent="0.35">
      <c r="A7" s="131" t="s">
        <v>145</v>
      </c>
      <c r="B7" s="131"/>
      <c r="C7" s="131"/>
      <c r="D7" s="29">
        <f>SUM(D2:D6)</f>
        <v>4</v>
      </c>
      <c r="E7" s="39">
        <f>F7/D7</f>
        <v>0</v>
      </c>
      <c r="F7">
        <f>SUM(E2:E6)</f>
        <v>0</v>
      </c>
      <c r="G7" t="s">
        <v>348</v>
      </c>
      <c r="I7" s="36">
        <f>SUM(I2:I6)</f>
        <v>5</v>
      </c>
    </row>
    <row r="8" spans="1:9" ht="188.4" thickTop="1" thickBot="1" x14ac:dyDescent="0.35">
      <c r="A8" s="169" t="s">
        <v>146</v>
      </c>
      <c r="B8" s="169"/>
      <c r="C8" s="169"/>
      <c r="D8" s="47">
        <f>D7/'Site Map QAHealth Rating'!E44</f>
        <v>0.8</v>
      </c>
      <c r="E8" s="46" t="s">
        <v>345</v>
      </c>
    </row>
    <row r="9" spans="1:9" ht="15" thickTop="1" x14ac:dyDescent="0.3"/>
  </sheetData>
  <mergeCells count="3">
    <mergeCell ref="A7:C7"/>
    <mergeCell ref="A8:C8"/>
    <mergeCell ref="C2:C6"/>
  </mergeCells>
  <conditionalFormatting sqref="D2:D6">
    <cfRule type="cellIs" dxfId="62" priority="7" operator="equal">
      <formula>1</formula>
    </cfRule>
    <cfRule type="cellIs" dxfId="61" priority="8" operator="equal">
      <formula>0</formula>
    </cfRule>
  </conditionalFormatting>
  <conditionalFormatting sqref="E7">
    <cfRule type="cellIs" dxfId="60" priority="4" operator="equal">
      <formula>1</formula>
    </cfRule>
    <cfRule type="cellIs" dxfId="59" priority="5" operator="greaterThan">
      <formula>1</formula>
    </cfRule>
    <cfRule type="cellIs" dxfId="58" priority="6" operator="lessThan">
      <formula>1</formula>
    </cfRule>
  </conditionalFormatting>
  <conditionalFormatting sqref="F2:F6">
    <cfRule type="containsText" dxfId="57" priority="1" operator="containsText" text="Is added">
      <formula>NOT(ISERROR(SEARCH("Is added",F2)))</formula>
    </cfRule>
    <cfRule type="containsText" dxfId="56" priority="2" operator="containsText" text="Can be added">
      <formula>NOT(ISERROR(SEARCH("Can be added",F2)))</formula>
    </cfRule>
    <cfRule type="containsText" dxfId="55" priority="3" operator="containsText" text="DO NOT ADD">
      <formula>NOT(ISERROR(SEARCH("DO NOT ADD",F2)))</formula>
    </cfRule>
  </conditionalFormatting>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zoomScaleNormal="100" workbookViewId="0">
      <selection activeCell="I14" sqref="I14"/>
    </sheetView>
  </sheetViews>
  <sheetFormatPr defaultRowHeight="14.4" x14ac:dyDescent="0.3"/>
  <cols>
    <col min="1" max="1" width="21.6640625" bestFit="1" customWidth="1"/>
    <col min="2" max="2" width="51.44140625" bestFit="1" customWidth="1"/>
    <col min="3" max="3" width="87.77734375" style="78" customWidth="1"/>
    <col min="4" max="4" width="19.109375" bestFit="1" customWidth="1"/>
    <col min="5" max="5" width="11.44140625" bestFit="1" customWidth="1"/>
    <col min="6" max="6" width="12" bestFit="1" customWidth="1"/>
    <col min="7" max="7" width="21" bestFit="1" customWidth="1"/>
    <col min="8" max="8" width="33.109375" customWidth="1"/>
    <col min="9" max="9" width="25.88671875" bestFit="1" customWidth="1"/>
  </cols>
  <sheetData>
    <row r="1" spans="1:9" ht="15.6" thickTop="1" thickBot="1" x14ac:dyDescent="0.35">
      <c r="A1" s="4" t="s">
        <v>0</v>
      </c>
      <c r="B1" s="4" t="s">
        <v>2</v>
      </c>
      <c r="C1" s="22" t="s">
        <v>3</v>
      </c>
      <c r="D1" s="4" t="s">
        <v>98</v>
      </c>
      <c r="E1" s="4" t="s">
        <v>354</v>
      </c>
      <c r="F1" s="22" t="s">
        <v>347</v>
      </c>
      <c r="G1" s="35" t="s">
        <v>346</v>
      </c>
      <c r="I1" s="53" t="s">
        <v>408</v>
      </c>
    </row>
    <row r="2" spans="1:9" ht="76.2" customHeight="1" thickTop="1" thickBot="1" x14ac:dyDescent="0.35">
      <c r="A2" s="201" t="s">
        <v>196</v>
      </c>
      <c r="B2" s="87" t="s">
        <v>492</v>
      </c>
      <c r="C2" s="26" t="s">
        <v>411</v>
      </c>
      <c r="D2" s="2"/>
      <c r="F2" t="str">
        <f>IF(G2 = 0, "DO NOT ADD",IF( G2 = 1, "Can be added", IF(G2 = 2, "Is added")))</f>
        <v>DO NOT ADD</v>
      </c>
      <c r="G2">
        <f>SUM(D2:E2)</f>
        <v>0</v>
      </c>
      <c r="I2">
        <v>1</v>
      </c>
    </row>
    <row r="3" spans="1:9" ht="15.6" thickTop="1" thickBot="1" x14ac:dyDescent="0.35">
      <c r="A3" s="109"/>
      <c r="B3" s="2" t="s">
        <v>493</v>
      </c>
      <c r="C3" s="26"/>
      <c r="D3" s="2"/>
      <c r="F3" t="str">
        <f>IF(G3 = 0, "DO NOT ADD",IF( G3 = 1, "Can be added", IF(G3 = 2, "Is added")))</f>
        <v>DO NOT ADD</v>
      </c>
      <c r="G3">
        <f>SUM(D3:E3)</f>
        <v>0</v>
      </c>
      <c r="I3">
        <v>1</v>
      </c>
    </row>
    <row r="4" spans="1:9" ht="15.6" thickTop="1" thickBot="1" x14ac:dyDescent="0.35">
      <c r="A4" s="99"/>
      <c r="B4" s="2" t="s">
        <v>197</v>
      </c>
      <c r="C4" s="26"/>
      <c r="D4" s="2"/>
      <c r="F4" t="str">
        <f>IF(G4 = 0, "DO NOT ADD",IF( G4 = 1, "Can be added", IF(G4 = 2, "Is added")))</f>
        <v>DO NOT ADD</v>
      </c>
      <c r="G4">
        <f>SUM(D4:E4)</f>
        <v>0</v>
      </c>
      <c r="I4">
        <v>1</v>
      </c>
    </row>
    <row r="5" spans="1:9" ht="15.6" thickTop="1" thickBot="1" x14ac:dyDescent="0.35">
      <c r="A5" s="174" t="s">
        <v>144</v>
      </c>
      <c r="B5" s="175"/>
      <c r="C5" s="175"/>
      <c r="D5" s="4">
        <f>SUM(D2:D4)</f>
        <v>0</v>
      </c>
      <c r="E5" s="36"/>
      <c r="F5" s="36"/>
      <c r="G5" s="36"/>
      <c r="I5" s="36">
        <f>SUM(I2:I4)</f>
        <v>3</v>
      </c>
    </row>
    <row r="6" spans="1:9" ht="15.6" thickTop="1" thickBot="1" x14ac:dyDescent="0.35">
      <c r="A6" s="188" t="s">
        <v>197</v>
      </c>
      <c r="B6" s="112" t="s">
        <v>482</v>
      </c>
      <c r="C6" s="19" t="s">
        <v>487</v>
      </c>
      <c r="D6" s="19"/>
      <c r="F6" t="str">
        <f>IF(G6 = 0, "DO NOT ADD",IF( G6 = 1, "Can be added", IF(G6 = 2, "Is added")))</f>
        <v>DO NOT ADD</v>
      </c>
      <c r="G6">
        <f>SUM(D6:E6)</f>
        <v>0</v>
      </c>
      <c r="I6">
        <v>1</v>
      </c>
    </row>
    <row r="7" spans="1:9" ht="15.6" thickTop="1" thickBot="1" x14ac:dyDescent="0.35">
      <c r="A7" s="111"/>
      <c r="B7" s="109"/>
      <c r="C7" s="19" t="s">
        <v>488</v>
      </c>
      <c r="D7" s="19"/>
      <c r="F7" t="str">
        <f>IF(G7 = 0, "DO NOT ADD",IF( G7 = 1, "Can be added", IF(G7 = 2, "Is added")))</f>
        <v>DO NOT ADD</v>
      </c>
      <c r="G7">
        <f>SUM(D7:E7)</f>
        <v>0</v>
      </c>
      <c r="I7">
        <v>1</v>
      </c>
    </row>
    <row r="8" spans="1:9" ht="15.6" thickTop="1" thickBot="1" x14ac:dyDescent="0.35">
      <c r="A8" s="111"/>
      <c r="B8" s="109"/>
      <c r="C8" s="19" t="s">
        <v>489</v>
      </c>
      <c r="D8" s="19"/>
      <c r="F8" t="str">
        <f>IF(G8 = 0, "DO NOT ADD",IF( G8 = 1, "Can be added", IF(G8 = 2, "Is added")))</f>
        <v>DO NOT ADD</v>
      </c>
      <c r="G8">
        <f>SUM(D8:E8)</f>
        <v>0</v>
      </c>
      <c r="I8">
        <v>1</v>
      </c>
    </row>
    <row r="9" spans="1:9" ht="15.6" thickTop="1" thickBot="1" x14ac:dyDescent="0.35">
      <c r="A9" s="111"/>
      <c r="B9" s="109"/>
      <c r="C9" s="19" t="s">
        <v>490</v>
      </c>
      <c r="D9" s="19"/>
      <c r="F9" t="str">
        <f>IF(G9 = 0, "DO NOT ADD",IF( G9 = 1, "Can be added", IF(G9 = 2, "Is added")))</f>
        <v>DO NOT ADD</v>
      </c>
      <c r="G9">
        <f>SUM(D9:E9)</f>
        <v>0</v>
      </c>
      <c r="I9">
        <v>1</v>
      </c>
    </row>
    <row r="10" spans="1:9" ht="15.6" thickTop="1" thickBot="1" x14ac:dyDescent="0.35">
      <c r="A10" s="111"/>
      <c r="B10" s="99"/>
      <c r="C10" s="19" t="s">
        <v>491</v>
      </c>
      <c r="D10" s="19"/>
      <c r="F10" t="str">
        <f>IF(G10 = 0, "DO NOT ADD",IF( G10 = 1, "Can be added", IF(G10 = 2, "Is added")))</f>
        <v>DO NOT ADD</v>
      </c>
      <c r="G10">
        <f>SUM(D10:E10)</f>
        <v>0</v>
      </c>
      <c r="I10">
        <v>1</v>
      </c>
    </row>
    <row r="11" spans="1:9" ht="15.6" thickTop="1" thickBot="1" x14ac:dyDescent="0.35">
      <c r="A11" s="111"/>
      <c r="B11" s="188" t="s">
        <v>483</v>
      </c>
      <c r="C11" s="19" t="s">
        <v>485</v>
      </c>
      <c r="D11" s="19"/>
      <c r="F11" t="str">
        <f>IF(G11 = 0, "DO NOT ADD",IF( G11 = 1, "Can be added", IF(G11 = 2, "Is added")))</f>
        <v>DO NOT ADD</v>
      </c>
      <c r="G11">
        <f>SUM(D11:E11)</f>
        <v>0</v>
      </c>
      <c r="I11">
        <v>1</v>
      </c>
    </row>
    <row r="12" spans="1:9" ht="15.6" thickTop="1" thickBot="1" x14ac:dyDescent="0.35">
      <c r="A12" s="111"/>
      <c r="B12" s="111"/>
      <c r="C12" s="19" t="s">
        <v>486</v>
      </c>
      <c r="D12" s="19"/>
      <c r="F12" t="str">
        <f>IF(G12 = 0, "DO NOT ADD",IF( G12 = 1, "Can be added", IF(G12 = 2, "Is added")))</f>
        <v>DO NOT ADD</v>
      </c>
      <c r="G12">
        <f>SUM(D12:E12)</f>
        <v>0</v>
      </c>
      <c r="I12">
        <v>1</v>
      </c>
    </row>
    <row r="13" spans="1:9" ht="30" thickTop="1" thickBot="1" x14ac:dyDescent="0.35">
      <c r="A13" s="111"/>
      <c r="B13" s="88" t="s">
        <v>197</v>
      </c>
      <c r="C13" s="31" t="s">
        <v>484</v>
      </c>
      <c r="D13" s="19"/>
      <c r="F13" t="str">
        <f>IF(G13 = 0, "DO NOT ADD",IF( G13 = 1, "Can be added", IF(G13 = 2, "Is added")))</f>
        <v>DO NOT ADD</v>
      </c>
      <c r="G13">
        <f>SUM(D13:E13)</f>
        <v>0</v>
      </c>
      <c r="I13">
        <v>1</v>
      </c>
    </row>
    <row r="14" spans="1:9" ht="15.6" thickTop="1" thickBot="1" x14ac:dyDescent="0.35">
      <c r="A14" s="125" t="s">
        <v>144</v>
      </c>
      <c r="B14" s="126"/>
      <c r="C14" s="127"/>
      <c r="D14" s="4">
        <f>SUM(D6:D7)</f>
        <v>0</v>
      </c>
      <c r="E14" s="36"/>
      <c r="F14" s="36"/>
      <c r="G14" s="36"/>
      <c r="I14" s="36">
        <f>SUM(I6:I13)</f>
        <v>8</v>
      </c>
    </row>
    <row r="15" spans="1:9" ht="30" thickTop="1" thickBot="1" x14ac:dyDescent="0.35">
      <c r="A15" s="179" t="s">
        <v>139</v>
      </c>
      <c r="B15" s="2" t="s">
        <v>157</v>
      </c>
      <c r="C15" s="26" t="s">
        <v>448</v>
      </c>
      <c r="D15" s="1">
        <v>1</v>
      </c>
      <c r="F15" t="str">
        <f>IF(G15 = 0, "DO NOT ADD",IF( G15 = 1, "Can be added", IF(G15 = 2, "Is added")))</f>
        <v>Can be added</v>
      </c>
      <c r="G15">
        <f>SUM(D15:E15)</f>
        <v>1</v>
      </c>
      <c r="I15">
        <v>1</v>
      </c>
    </row>
    <row r="16" spans="1:9" ht="15.6" thickTop="1" thickBot="1" x14ac:dyDescent="0.35">
      <c r="A16" s="180"/>
      <c r="B16" s="2" t="s">
        <v>158</v>
      </c>
      <c r="C16" s="26" t="s">
        <v>436</v>
      </c>
      <c r="D16" s="1">
        <v>1</v>
      </c>
      <c r="F16" t="str">
        <f t="shared" ref="F16:F33" si="0">IF(G16 = 0, "DO NOT ADD",IF( G16 = 1, "Can be added", IF(G16 = 2, "Is added")))</f>
        <v>Can be added</v>
      </c>
      <c r="G16">
        <f t="shared" ref="G16:G33" si="1">SUM(D16:E16)</f>
        <v>1</v>
      </c>
      <c r="I16">
        <v>1</v>
      </c>
    </row>
    <row r="17" spans="1:9" ht="30" thickTop="1" thickBot="1" x14ac:dyDescent="0.35">
      <c r="A17" s="180"/>
      <c r="B17" s="2" t="s">
        <v>324</v>
      </c>
      <c r="C17" s="26" t="s">
        <v>437</v>
      </c>
      <c r="D17" s="1">
        <v>0</v>
      </c>
      <c r="F17" t="str">
        <f t="shared" si="0"/>
        <v>DO NOT ADD</v>
      </c>
      <c r="G17">
        <f t="shared" si="1"/>
        <v>0</v>
      </c>
      <c r="I17">
        <v>1</v>
      </c>
    </row>
    <row r="18" spans="1:9" ht="15.6" thickTop="1" thickBot="1" x14ac:dyDescent="0.35">
      <c r="A18" s="180"/>
      <c r="B18" s="2" t="s">
        <v>325</v>
      </c>
      <c r="C18" s="26" t="s">
        <v>439</v>
      </c>
      <c r="D18" s="1">
        <v>1</v>
      </c>
      <c r="F18" t="str">
        <f t="shared" si="0"/>
        <v>Can be added</v>
      </c>
      <c r="G18">
        <f t="shared" si="1"/>
        <v>1</v>
      </c>
      <c r="I18">
        <v>1</v>
      </c>
    </row>
    <row r="19" spans="1:9" ht="30" thickTop="1" thickBot="1" x14ac:dyDescent="0.35">
      <c r="A19" s="180"/>
      <c r="B19" s="2" t="s">
        <v>331</v>
      </c>
      <c r="C19" s="26" t="s">
        <v>438</v>
      </c>
      <c r="D19" s="1">
        <v>0</v>
      </c>
      <c r="F19" t="str">
        <f t="shared" si="0"/>
        <v>DO NOT ADD</v>
      </c>
      <c r="G19">
        <f t="shared" si="1"/>
        <v>0</v>
      </c>
      <c r="I19">
        <v>1</v>
      </c>
    </row>
    <row r="20" spans="1:9" ht="30" thickTop="1" thickBot="1" x14ac:dyDescent="0.35">
      <c r="A20" s="180"/>
      <c r="B20" s="2" t="s">
        <v>332</v>
      </c>
      <c r="C20" s="26" t="s">
        <v>440</v>
      </c>
      <c r="D20" s="1">
        <v>1</v>
      </c>
      <c r="F20" t="str">
        <f t="shared" si="0"/>
        <v>Can be added</v>
      </c>
      <c r="G20">
        <f t="shared" si="1"/>
        <v>1</v>
      </c>
      <c r="I20">
        <v>1</v>
      </c>
    </row>
    <row r="21" spans="1:9" ht="15.6" thickTop="1" thickBot="1" x14ac:dyDescent="0.35">
      <c r="A21" s="180"/>
      <c r="B21" s="2" t="s">
        <v>333</v>
      </c>
      <c r="C21" s="26" t="s">
        <v>441</v>
      </c>
      <c r="D21" s="1">
        <v>0</v>
      </c>
      <c r="F21" t="str">
        <f t="shared" si="0"/>
        <v>DO NOT ADD</v>
      </c>
      <c r="G21">
        <f t="shared" si="1"/>
        <v>0</v>
      </c>
      <c r="I21">
        <v>1</v>
      </c>
    </row>
    <row r="22" spans="1:9" ht="15.6" thickTop="1" thickBot="1" x14ac:dyDescent="0.35">
      <c r="A22" s="180"/>
      <c r="B22" s="2" t="s">
        <v>334</v>
      </c>
      <c r="C22" s="26" t="s">
        <v>442</v>
      </c>
      <c r="D22" s="1">
        <v>1</v>
      </c>
      <c r="F22" t="str">
        <f t="shared" si="0"/>
        <v>Can be added</v>
      </c>
      <c r="G22">
        <f t="shared" si="1"/>
        <v>1</v>
      </c>
      <c r="I22">
        <v>1</v>
      </c>
    </row>
    <row r="23" spans="1:9" ht="30" thickTop="1" thickBot="1" x14ac:dyDescent="0.35">
      <c r="A23" s="180"/>
      <c r="B23" s="2" t="s">
        <v>335</v>
      </c>
      <c r="C23" s="26" t="s">
        <v>443</v>
      </c>
      <c r="D23" s="1">
        <v>0</v>
      </c>
      <c r="F23" t="str">
        <f t="shared" si="0"/>
        <v>DO NOT ADD</v>
      </c>
      <c r="G23">
        <f t="shared" si="1"/>
        <v>0</v>
      </c>
      <c r="I23">
        <v>1</v>
      </c>
    </row>
    <row r="24" spans="1:9" ht="30" thickTop="1" thickBot="1" x14ac:dyDescent="0.35">
      <c r="A24" s="180"/>
      <c r="B24" s="2" t="s">
        <v>336</v>
      </c>
      <c r="C24" s="26" t="s">
        <v>444</v>
      </c>
      <c r="D24" s="1">
        <v>1</v>
      </c>
      <c r="F24" t="str">
        <f t="shared" si="0"/>
        <v>Can be added</v>
      </c>
      <c r="G24">
        <f t="shared" si="1"/>
        <v>1</v>
      </c>
      <c r="I24">
        <v>1</v>
      </c>
    </row>
    <row r="25" spans="1:9" ht="15.6" thickTop="1" thickBot="1" x14ac:dyDescent="0.35">
      <c r="A25" s="180"/>
      <c r="B25" s="2" t="s">
        <v>337</v>
      </c>
      <c r="C25" s="26" t="s">
        <v>445</v>
      </c>
      <c r="D25" s="1">
        <v>0</v>
      </c>
      <c r="F25" t="str">
        <f t="shared" si="0"/>
        <v>DO NOT ADD</v>
      </c>
      <c r="G25">
        <f t="shared" si="1"/>
        <v>0</v>
      </c>
      <c r="I25">
        <v>1</v>
      </c>
    </row>
    <row r="26" spans="1:9" ht="15.6" thickTop="1" thickBot="1" x14ac:dyDescent="0.35">
      <c r="A26" s="180"/>
      <c r="B26" s="2" t="s">
        <v>338</v>
      </c>
      <c r="C26" s="26" t="s">
        <v>446</v>
      </c>
      <c r="D26" s="1">
        <v>1</v>
      </c>
      <c r="F26" t="str">
        <f t="shared" si="0"/>
        <v>Can be added</v>
      </c>
      <c r="G26">
        <f t="shared" si="1"/>
        <v>1</v>
      </c>
      <c r="I26">
        <v>1</v>
      </c>
    </row>
    <row r="27" spans="1:9" ht="15.6" thickTop="1" thickBot="1" x14ac:dyDescent="0.35">
      <c r="A27" s="180"/>
      <c r="B27" s="2" t="s">
        <v>339</v>
      </c>
      <c r="C27" s="187" t="s">
        <v>447</v>
      </c>
      <c r="D27" s="1">
        <v>0</v>
      </c>
      <c r="F27" t="str">
        <f t="shared" si="0"/>
        <v>DO NOT ADD</v>
      </c>
      <c r="G27">
        <f t="shared" si="1"/>
        <v>0</v>
      </c>
      <c r="I27">
        <v>1</v>
      </c>
    </row>
    <row r="28" spans="1:9" ht="15.6" thickTop="1" thickBot="1" x14ac:dyDescent="0.35">
      <c r="A28" s="180"/>
      <c r="B28" s="2" t="s">
        <v>340</v>
      </c>
      <c r="C28" s="136"/>
      <c r="D28" s="1">
        <v>1</v>
      </c>
      <c r="F28" t="str">
        <f t="shared" si="0"/>
        <v>Can be added</v>
      </c>
      <c r="G28">
        <f t="shared" si="1"/>
        <v>1</v>
      </c>
      <c r="I28">
        <v>1</v>
      </c>
    </row>
    <row r="29" spans="1:9" ht="30" thickTop="1" thickBot="1" x14ac:dyDescent="0.35">
      <c r="A29" s="180"/>
      <c r="B29" s="2" t="s">
        <v>341</v>
      </c>
      <c r="C29" s="26" t="s">
        <v>449</v>
      </c>
      <c r="D29" s="1">
        <v>1</v>
      </c>
      <c r="F29" t="str">
        <f t="shared" si="0"/>
        <v>Can be added</v>
      </c>
      <c r="G29">
        <f t="shared" si="1"/>
        <v>1</v>
      </c>
      <c r="I29">
        <v>1</v>
      </c>
    </row>
    <row r="30" spans="1:9" ht="15.6" thickTop="1" thickBot="1" x14ac:dyDescent="0.35">
      <c r="A30" s="180"/>
      <c r="B30" s="2" t="s">
        <v>363</v>
      </c>
      <c r="C30" s="26" t="s">
        <v>450</v>
      </c>
      <c r="D30" s="1">
        <v>1</v>
      </c>
      <c r="F30" t="str">
        <f t="shared" si="0"/>
        <v>Can be added</v>
      </c>
      <c r="G30">
        <f t="shared" si="1"/>
        <v>1</v>
      </c>
      <c r="I30">
        <v>1</v>
      </c>
    </row>
    <row r="31" spans="1:9" ht="15.6" thickTop="1" thickBot="1" x14ac:dyDescent="0.35">
      <c r="A31" s="180"/>
      <c r="B31" s="2" t="s">
        <v>364</v>
      </c>
      <c r="C31" s="26" t="s">
        <v>451</v>
      </c>
      <c r="D31" s="1">
        <v>0</v>
      </c>
      <c r="F31" t="str">
        <f t="shared" si="0"/>
        <v>DO NOT ADD</v>
      </c>
      <c r="G31">
        <f t="shared" si="1"/>
        <v>0</v>
      </c>
      <c r="H31" t="s">
        <v>428</v>
      </c>
      <c r="I31">
        <v>1</v>
      </c>
    </row>
    <row r="32" spans="1:9" ht="15.6" thickTop="1" thickBot="1" x14ac:dyDescent="0.35">
      <c r="A32" s="180"/>
      <c r="B32" s="2" t="s">
        <v>365</v>
      </c>
      <c r="C32" s="26" t="s">
        <v>452</v>
      </c>
      <c r="D32" s="1">
        <v>1</v>
      </c>
      <c r="F32" t="str">
        <f t="shared" si="0"/>
        <v>Can be added</v>
      </c>
      <c r="G32">
        <f t="shared" si="1"/>
        <v>1</v>
      </c>
      <c r="I32">
        <v>1</v>
      </c>
    </row>
    <row r="33" spans="1:9" ht="30" thickTop="1" thickBot="1" x14ac:dyDescent="0.35">
      <c r="A33" s="181"/>
      <c r="B33" s="2" t="s">
        <v>366</v>
      </c>
      <c r="C33" s="26" t="s">
        <v>453</v>
      </c>
      <c r="D33" s="1">
        <v>0</v>
      </c>
      <c r="F33" t="str">
        <f t="shared" si="0"/>
        <v>DO NOT ADD</v>
      </c>
      <c r="G33">
        <f t="shared" si="1"/>
        <v>0</v>
      </c>
      <c r="I33">
        <v>1</v>
      </c>
    </row>
    <row r="34" spans="1:9" ht="15.6" thickTop="1" thickBot="1" x14ac:dyDescent="0.35">
      <c r="A34" s="49"/>
      <c r="B34" s="4"/>
      <c r="C34" s="22"/>
      <c r="D34" s="4">
        <f>SUM(D15:D33)</f>
        <v>11</v>
      </c>
      <c r="E34" s="36"/>
      <c r="F34" s="36"/>
      <c r="G34" s="36"/>
      <c r="I34" s="36">
        <f>SUM(I15:I33)</f>
        <v>19</v>
      </c>
    </row>
    <row r="35" spans="1:9" ht="15.6" thickTop="1" thickBot="1" x14ac:dyDescent="0.35">
      <c r="A35" s="182" t="s">
        <v>394</v>
      </c>
      <c r="B35" s="19" t="s">
        <v>367</v>
      </c>
      <c r="C35" s="31"/>
      <c r="D35" s="1">
        <v>1</v>
      </c>
      <c r="F35" t="str">
        <f>IF(G35 = 0, "DO NOT ADD",IF( G35 = 1, "Can be added", IF(G35 = 2, "Is added")))</f>
        <v>Can be added</v>
      </c>
      <c r="G35">
        <f>SUM(D35:E35)</f>
        <v>1</v>
      </c>
      <c r="I35">
        <v>1</v>
      </c>
    </row>
    <row r="36" spans="1:9" ht="15.6" thickTop="1" thickBot="1" x14ac:dyDescent="0.35">
      <c r="A36" s="183"/>
      <c r="B36" s="19" t="s">
        <v>368</v>
      </c>
      <c r="C36" s="31"/>
      <c r="D36" s="1">
        <v>1</v>
      </c>
      <c r="F36" t="str">
        <f t="shared" ref="F36:F42" si="2">IF(G36 = 0, "DO NOT ADD",IF( G36 = 1, "Can be added", IF(G36 = 2, "Is added")))</f>
        <v>Can be added</v>
      </c>
      <c r="G36">
        <f t="shared" ref="G36:G42" si="3">SUM(D36:E36)</f>
        <v>1</v>
      </c>
      <c r="I36">
        <v>1</v>
      </c>
    </row>
    <row r="37" spans="1:9" ht="15.6" thickTop="1" thickBot="1" x14ac:dyDescent="0.35">
      <c r="A37" s="183"/>
      <c r="B37" s="19" t="s">
        <v>369</v>
      </c>
      <c r="C37" s="31"/>
      <c r="D37" s="1">
        <v>1</v>
      </c>
      <c r="F37" t="str">
        <f t="shared" si="2"/>
        <v>Can be added</v>
      </c>
      <c r="G37">
        <f t="shared" si="3"/>
        <v>1</v>
      </c>
      <c r="I37">
        <v>1</v>
      </c>
    </row>
    <row r="38" spans="1:9" ht="15.6" thickTop="1" thickBot="1" x14ac:dyDescent="0.35">
      <c r="A38" s="183"/>
      <c r="B38" s="19" t="s">
        <v>370</v>
      </c>
      <c r="C38" s="31"/>
      <c r="D38" s="1">
        <v>1</v>
      </c>
      <c r="F38" t="str">
        <f t="shared" si="2"/>
        <v>Can be added</v>
      </c>
      <c r="G38">
        <f t="shared" si="3"/>
        <v>1</v>
      </c>
      <c r="I38">
        <v>1</v>
      </c>
    </row>
    <row r="39" spans="1:9" ht="15.6" thickTop="1" thickBot="1" x14ac:dyDescent="0.35">
      <c r="A39" s="183"/>
      <c r="B39" s="19" t="s">
        <v>371</v>
      </c>
      <c r="C39" s="31"/>
      <c r="D39" s="1">
        <v>1</v>
      </c>
      <c r="F39" t="str">
        <f t="shared" si="2"/>
        <v>Can be added</v>
      </c>
      <c r="G39">
        <f t="shared" si="3"/>
        <v>1</v>
      </c>
      <c r="I39">
        <v>1</v>
      </c>
    </row>
    <row r="40" spans="1:9" ht="15.6" thickTop="1" thickBot="1" x14ac:dyDescent="0.35">
      <c r="A40" s="183"/>
      <c r="B40" s="19" t="s">
        <v>372</v>
      </c>
      <c r="C40" s="31"/>
      <c r="D40" s="1">
        <v>1</v>
      </c>
      <c r="F40" t="str">
        <f t="shared" si="2"/>
        <v>Can be added</v>
      </c>
      <c r="G40">
        <f t="shared" si="3"/>
        <v>1</v>
      </c>
      <c r="I40">
        <v>1</v>
      </c>
    </row>
    <row r="41" spans="1:9" ht="15.6" thickTop="1" thickBot="1" x14ac:dyDescent="0.35">
      <c r="A41" s="183"/>
      <c r="B41" s="19" t="s">
        <v>373</v>
      </c>
      <c r="C41" s="31"/>
      <c r="D41" s="1">
        <v>1</v>
      </c>
      <c r="F41" t="str">
        <f t="shared" si="2"/>
        <v>Can be added</v>
      </c>
      <c r="G41">
        <f t="shared" si="3"/>
        <v>1</v>
      </c>
      <c r="I41">
        <v>1</v>
      </c>
    </row>
    <row r="42" spans="1:9" ht="15.6" thickTop="1" thickBot="1" x14ac:dyDescent="0.35">
      <c r="A42" s="181"/>
      <c r="B42" s="19" t="s">
        <v>429</v>
      </c>
      <c r="C42" s="31"/>
      <c r="D42" s="1">
        <v>0</v>
      </c>
      <c r="F42" t="str">
        <f t="shared" si="2"/>
        <v>DO NOT ADD</v>
      </c>
      <c r="G42">
        <f t="shared" si="3"/>
        <v>0</v>
      </c>
      <c r="I42">
        <v>1</v>
      </c>
    </row>
    <row r="43" spans="1:9" ht="15.6" thickTop="1" thickBot="1" x14ac:dyDescent="0.35">
      <c r="A43" s="50"/>
      <c r="B43" s="4"/>
      <c r="C43" s="22"/>
      <c r="D43" s="4">
        <f>SUM(D35:D42)</f>
        <v>7</v>
      </c>
      <c r="E43" s="36"/>
      <c r="F43" s="36"/>
      <c r="G43" s="36"/>
      <c r="I43" s="36">
        <f>SUM(I35:I42)</f>
        <v>8</v>
      </c>
    </row>
    <row r="44" spans="1:9" ht="15.6" thickTop="1" thickBot="1" x14ac:dyDescent="0.35">
      <c r="A44" s="177" t="s">
        <v>374</v>
      </c>
      <c r="B44" s="2" t="s">
        <v>375</v>
      </c>
      <c r="C44" s="26"/>
      <c r="D44" s="1">
        <v>1</v>
      </c>
      <c r="F44" t="str">
        <f>IF(G44 = 0, "DO NOT ADD",IF( G44 = 1, "Can be added", IF(G44 = 2, "Is added")))</f>
        <v>Can be added</v>
      </c>
      <c r="G44">
        <f>SUM(D44:E44)</f>
        <v>1</v>
      </c>
      <c r="I44">
        <v>1</v>
      </c>
    </row>
    <row r="45" spans="1:9" ht="15.6" thickTop="1" thickBot="1" x14ac:dyDescent="0.35">
      <c r="A45" s="177"/>
      <c r="B45" s="2" t="s">
        <v>376</v>
      </c>
      <c r="C45" s="26"/>
      <c r="D45" s="1">
        <v>0</v>
      </c>
      <c r="F45" t="str">
        <f t="shared" ref="F45:F48" si="4">IF(G45 = 0, "DO NOT ADD",IF( G45 = 1, "Can be added", IF(G45 = 2, "Is added")))</f>
        <v>DO NOT ADD</v>
      </c>
      <c r="G45">
        <f t="shared" ref="G45:G48" si="5">SUM(D45:E45)</f>
        <v>0</v>
      </c>
      <c r="I45">
        <v>1</v>
      </c>
    </row>
    <row r="46" spans="1:9" ht="15.6" thickTop="1" thickBot="1" x14ac:dyDescent="0.35">
      <c r="A46" s="177"/>
      <c r="B46" s="2" t="s">
        <v>377</v>
      </c>
      <c r="C46" s="26"/>
      <c r="D46" s="1">
        <v>0</v>
      </c>
      <c r="F46" t="str">
        <f t="shared" si="4"/>
        <v>DO NOT ADD</v>
      </c>
      <c r="G46">
        <f t="shared" si="5"/>
        <v>0</v>
      </c>
      <c r="I46">
        <v>1</v>
      </c>
    </row>
    <row r="47" spans="1:9" ht="15.6" thickTop="1" thickBot="1" x14ac:dyDescent="0.35">
      <c r="A47" s="177"/>
      <c r="B47" s="2" t="s">
        <v>392</v>
      </c>
      <c r="C47" s="26"/>
      <c r="D47" s="1">
        <v>1</v>
      </c>
      <c r="F47" t="str">
        <f t="shared" si="4"/>
        <v>Can be added</v>
      </c>
      <c r="G47">
        <f t="shared" si="5"/>
        <v>1</v>
      </c>
      <c r="I47">
        <v>1</v>
      </c>
    </row>
    <row r="48" spans="1:9" ht="15.6" thickTop="1" thickBot="1" x14ac:dyDescent="0.35">
      <c r="A48" s="177"/>
      <c r="B48" s="2" t="s">
        <v>378</v>
      </c>
      <c r="C48" s="26"/>
      <c r="D48" s="1">
        <v>1</v>
      </c>
      <c r="F48" t="str">
        <f t="shared" si="4"/>
        <v>Can be added</v>
      </c>
      <c r="G48">
        <f t="shared" si="5"/>
        <v>1</v>
      </c>
      <c r="I48">
        <v>1</v>
      </c>
    </row>
    <row r="49" spans="1:9" ht="15.6" thickTop="1" thickBot="1" x14ac:dyDescent="0.35">
      <c r="A49" s="51"/>
      <c r="B49" s="4"/>
      <c r="C49" s="22"/>
      <c r="D49" s="4">
        <f>SUM(D44:D48)</f>
        <v>3</v>
      </c>
      <c r="E49" s="36"/>
      <c r="F49" s="36"/>
      <c r="G49" s="36"/>
      <c r="I49" s="36">
        <f>SUM(I44:I48)</f>
        <v>5</v>
      </c>
    </row>
    <row r="50" spans="1:9" ht="15.6" thickTop="1" thickBot="1" x14ac:dyDescent="0.35">
      <c r="A50" s="178" t="s">
        <v>379</v>
      </c>
      <c r="B50" s="19" t="s">
        <v>380</v>
      </c>
      <c r="C50" s="31"/>
      <c r="D50" s="1">
        <v>1</v>
      </c>
      <c r="F50" t="str">
        <f>IF(G50 = 0, "DO NOT ADD",IF( G50 = 1, "Can be added", IF(G50 = 2, "Is added")))</f>
        <v>Can be added</v>
      </c>
      <c r="G50">
        <f>SUM(D50:E50)</f>
        <v>1</v>
      </c>
      <c r="I50">
        <v>1</v>
      </c>
    </row>
    <row r="51" spans="1:9" ht="15.6" thickTop="1" thickBot="1" x14ac:dyDescent="0.35">
      <c r="A51" s="178"/>
      <c r="B51" s="19" t="s">
        <v>381</v>
      </c>
      <c r="C51" s="31"/>
      <c r="D51" s="1">
        <v>1</v>
      </c>
      <c r="F51" t="str">
        <f t="shared" ref="F51:F55" si="6">IF(G51 = 0, "DO NOT ADD",IF( G51 = 1, "Can be added", IF(G51 = 2, "Is added")))</f>
        <v>Can be added</v>
      </c>
      <c r="G51">
        <f t="shared" ref="G51:G55" si="7">SUM(D51:E51)</f>
        <v>1</v>
      </c>
      <c r="I51">
        <v>1</v>
      </c>
    </row>
    <row r="52" spans="1:9" ht="15.6" thickTop="1" thickBot="1" x14ac:dyDescent="0.35">
      <c r="A52" s="178"/>
      <c r="B52" s="19" t="s">
        <v>382</v>
      </c>
      <c r="C52" s="31"/>
      <c r="D52" s="1">
        <v>0</v>
      </c>
      <c r="F52" t="str">
        <f t="shared" si="6"/>
        <v>DO NOT ADD</v>
      </c>
      <c r="G52">
        <f t="shared" si="7"/>
        <v>0</v>
      </c>
      <c r="I52">
        <v>1</v>
      </c>
    </row>
    <row r="53" spans="1:9" ht="15.6" thickTop="1" thickBot="1" x14ac:dyDescent="0.35">
      <c r="A53" s="178"/>
      <c r="B53" s="19" t="s">
        <v>383</v>
      </c>
      <c r="C53" s="31"/>
      <c r="D53" s="1">
        <v>1</v>
      </c>
      <c r="F53" t="str">
        <f t="shared" si="6"/>
        <v>Can be added</v>
      </c>
      <c r="G53">
        <f t="shared" si="7"/>
        <v>1</v>
      </c>
      <c r="I53">
        <v>1</v>
      </c>
    </row>
    <row r="54" spans="1:9" ht="15.6" thickTop="1" thickBot="1" x14ac:dyDescent="0.35">
      <c r="A54" s="178"/>
      <c r="B54" s="19" t="s">
        <v>384</v>
      </c>
      <c r="C54" s="31"/>
      <c r="D54" s="1">
        <v>1</v>
      </c>
      <c r="F54" t="str">
        <f t="shared" si="6"/>
        <v>Can be added</v>
      </c>
      <c r="G54">
        <f t="shared" si="7"/>
        <v>1</v>
      </c>
      <c r="I54">
        <v>1</v>
      </c>
    </row>
    <row r="55" spans="1:9" ht="15.6" thickTop="1" thickBot="1" x14ac:dyDescent="0.35">
      <c r="A55" s="178"/>
      <c r="B55" s="19" t="s">
        <v>385</v>
      </c>
      <c r="C55" s="31"/>
      <c r="D55" s="1">
        <v>1</v>
      </c>
      <c r="F55" t="str">
        <f t="shared" si="6"/>
        <v>Can be added</v>
      </c>
      <c r="G55">
        <f t="shared" si="7"/>
        <v>1</v>
      </c>
      <c r="I55">
        <v>1</v>
      </c>
    </row>
    <row r="56" spans="1:9" ht="15.6" thickTop="1" thickBot="1" x14ac:dyDescent="0.35">
      <c r="A56" s="51"/>
      <c r="B56" s="4"/>
      <c r="C56" s="22"/>
      <c r="D56" s="4">
        <f>SUM(D50:D55)</f>
        <v>5</v>
      </c>
      <c r="E56" s="36"/>
      <c r="F56" s="36"/>
      <c r="G56" s="36"/>
      <c r="I56" s="36">
        <f>SUM(I50:I55)</f>
        <v>6</v>
      </c>
    </row>
    <row r="57" spans="1:9" ht="15.6" thickTop="1" thickBot="1" x14ac:dyDescent="0.35">
      <c r="A57" s="184" t="s">
        <v>386</v>
      </c>
      <c r="B57" s="2" t="s">
        <v>387</v>
      </c>
      <c r="C57" s="26"/>
      <c r="D57" s="1">
        <v>1</v>
      </c>
      <c r="F57" t="str">
        <f>IF(G57 = 0, "DO NOT ADD",IF( G57 = 1, "Can be added", IF(G57 = 2, "Is added")))</f>
        <v>Can be added</v>
      </c>
      <c r="G57">
        <f>SUM(D57:E57)</f>
        <v>1</v>
      </c>
      <c r="I57">
        <v>1</v>
      </c>
    </row>
    <row r="58" spans="1:9" ht="15.6" thickTop="1" thickBot="1" x14ac:dyDescent="0.35">
      <c r="A58" s="185"/>
      <c r="B58" s="2" t="s">
        <v>388</v>
      </c>
      <c r="C58" s="26"/>
      <c r="D58" s="1">
        <v>1</v>
      </c>
      <c r="F58" t="str">
        <f t="shared" ref="F58:F62" si="8">IF(G58 = 0, "DO NOT ADD",IF( G58 = 1, "Can be added", IF(G58 = 2, "Is added")))</f>
        <v>Can be added</v>
      </c>
      <c r="G58">
        <f t="shared" ref="G58:G62" si="9">SUM(D58:E58)</f>
        <v>1</v>
      </c>
      <c r="I58">
        <v>1</v>
      </c>
    </row>
    <row r="59" spans="1:9" ht="15.6" thickTop="1" thickBot="1" x14ac:dyDescent="0.35">
      <c r="A59" s="185"/>
      <c r="B59" s="2" t="s">
        <v>389</v>
      </c>
      <c r="C59" s="26"/>
      <c r="D59" s="1">
        <v>0</v>
      </c>
      <c r="F59" t="str">
        <f t="shared" si="8"/>
        <v>DO NOT ADD</v>
      </c>
      <c r="G59">
        <f t="shared" si="9"/>
        <v>0</v>
      </c>
      <c r="I59">
        <v>1</v>
      </c>
    </row>
    <row r="60" spans="1:9" ht="15.6" thickTop="1" thickBot="1" x14ac:dyDescent="0.35">
      <c r="A60" s="185"/>
      <c r="B60" s="2" t="s">
        <v>391</v>
      </c>
      <c r="C60" s="26"/>
      <c r="D60" s="1">
        <v>1</v>
      </c>
      <c r="F60" t="str">
        <f t="shared" si="8"/>
        <v>Can be added</v>
      </c>
      <c r="G60">
        <f t="shared" si="9"/>
        <v>1</v>
      </c>
      <c r="I60">
        <v>1</v>
      </c>
    </row>
    <row r="61" spans="1:9" ht="15.6" thickTop="1" thickBot="1" x14ac:dyDescent="0.35">
      <c r="A61" s="185"/>
      <c r="B61" s="2" t="s">
        <v>390</v>
      </c>
      <c r="C61" s="26"/>
      <c r="D61" s="1">
        <v>0</v>
      </c>
      <c r="F61" t="str">
        <f t="shared" si="8"/>
        <v>DO NOT ADD</v>
      </c>
      <c r="G61">
        <f t="shared" si="9"/>
        <v>0</v>
      </c>
      <c r="I61">
        <v>1</v>
      </c>
    </row>
    <row r="62" spans="1:9" ht="15.6" thickTop="1" thickBot="1" x14ac:dyDescent="0.35">
      <c r="A62" s="186"/>
      <c r="B62" s="2" t="s">
        <v>430</v>
      </c>
      <c r="C62" s="86"/>
      <c r="D62" s="1">
        <v>0</v>
      </c>
      <c r="F62" t="str">
        <f t="shared" si="8"/>
        <v>DO NOT ADD</v>
      </c>
      <c r="G62">
        <f t="shared" si="9"/>
        <v>0</v>
      </c>
      <c r="I62">
        <v>1</v>
      </c>
    </row>
    <row r="63" spans="1:9" ht="15.6" thickTop="1" thickBot="1" x14ac:dyDescent="0.35">
      <c r="A63" s="125" t="s">
        <v>144</v>
      </c>
      <c r="B63" s="126"/>
      <c r="C63" s="127"/>
      <c r="D63" s="4">
        <f>SUM(D57:D62)</f>
        <v>3</v>
      </c>
      <c r="E63" s="36"/>
      <c r="F63" s="36"/>
      <c r="G63" s="36"/>
      <c r="I63" s="36">
        <f>SUM(I57:I62)</f>
        <v>6</v>
      </c>
    </row>
    <row r="64" spans="1:9" ht="15.6" thickTop="1" thickBot="1" x14ac:dyDescent="0.35">
      <c r="A64" s="176" t="s">
        <v>145</v>
      </c>
      <c r="B64" s="126"/>
      <c r="C64" s="127"/>
      <c r="D64" s="11">
        <f>SUM(D5,D14,D34,D43,D49,D56)</f>
        <v>26</v>
      </c>
      <c r="E64" s="39">
        <f>F64/D64</f>
        <v>0</v>
      </c>
      <c r="F64">
        <f>SUM(E2:E3,E6:E7,E15:E33,E35:E42,E44:E48,E50:E55,E57:E62)</f>
        <v>0</v>
      </c>
      <c r="G64" t="s">
        <v>348</v>
      </c>
    </row>
    <row r="65" spans="1:7" ht="102" customHeight="1" thickTop="1" thickBot="1" x14ac:dyDescent="0.35">
      <c r="A65" s="171" t="s">
        <v>146</v>
      </c>
      <c r="B65" s="172"/>
      <c r="C65" s="173"/>
      <c r="D65" s="38">
        <f>D64/'Site Map QAHealth Rating'!G18</f>
        <v>0.47272727272727272</v>
      </c>
      <c r="E65" s="130" t="s">
        <v>345</v>
      </c>
      <c r="F65" s="145"/>
      <c r="G65" s="145"/>
    </row>
    <row r="66" spans="1:7" ht="15" thickTop="1" x14ac:dyDescent="0.3"/>
  </sheetData>
  <mergeCells count="16">
    <mergeCell ref="B11:B12"/>
    <mergeCell ref="B6:B10"/>
    <mergeCell ref="A2:A4"/>
    <mergeCell ref="E65:G65"/>
    <mergeCell ref="A65:C65"/>
    <mergeCell ref="A63:C63"/>
    <mergeCell ref="A5:C5"/>
    <mergeCell ref="A14:C14"/>
    <mergeCell ref="A64:C64"/>
    <mergeCell ref="A44:A48"/>
    <mergeCell ref="A50:A55"/>
    <mergeCell ref="A15:A33"/>
    <mergeCell ref="A35:A42"/>
    <mergeCell ref="A57:A62"/>
    <mergeCell ref="C27:C28"/>
    <mergeCell ref="A6:A13"/>
  </mergeCells>
  <conditionalFormatting sqref="D57:D62 D50:D55 D44:D48 D35:D42 D15:D33">
    <cfRule type="cellIs" dxfId="54" priority="7" operator="equal">
      <formula>1</formula>
    </cfRule>
    <cfRule type="cellIs" dxfId="53" priority="8" operator="equal">
      <formula>0</formula>
    </cfRule>
  </conditionalFormatting>
  <conditionalFormatting sqref="E64">
    <cfRule type="cellIs" dxfId="52" priority="4" operator="equal">
      <formula>1</formula>
    </cfRule>
    <cfRule type="cellIs" dxfId="51" priority="5" operator="lessThan">
      <formula>1</formula>
    </cfRule>
    <cfRule type="cellIs" dxfId="50" priority="6" operator="greaterThan">
      <formula>1</formula>
    </cfRule>
  </conditionalFormatting>
  <conditionalFormatting sqref="F35:F42 F44:F48 F50:F55 F57:F62 F15:F33 F2:F4 F6:F13">
    <cfRule type="containsText" dxfId="49" priority="1" operator="containsText" text="Is added">
      <formula>NOT(ISERROR(SEARCH("Is added",F2)))</formula>
    </cfRule>
    <cfRule type="containsText" dxfId="48" priority="2" operator="containsText" text="Can be added">
      <formula>NOT(ISERROR(SEARCH("Can be added",F2)))</formula>
    </cfRule>
    <cfRule type="containsText" dxfId="47" priority="3" operator="containsText" text="DO NOT ADD">
      <formula>NOT(ISERROR(SEARCH("DO NOT ADD",F2)))</formula>
    </cfRule>
  </conditionalFormatting>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F9" sqref="F9"/>
    </sheetView>
  </sheetViews>
  <sheetFormatPr defaultRowHeight="14.4" x14ac:dyDescent="0.3"/>
  <cols>
    <col min="1" max="1" width="12.21875" bestFit="1" customWidth="1"/>
    <col min="2" max="2" width="14.44140625" bestFit="1" customWidth="1"/>
    <col min="3" max="3" width="18.44140625" bestFit="1" customWidth="1"/>
    <col min="4" max="4" width="17.77734375" bestFit="1" customWidth="1"/>
    <col min="5" max="5" width="34.5546875" customWidth="1"/>
    <col min="6" max="6" width="25.88671875" bestFit="1" customWidth="1"/>
  </cols>
  <sheetData>
    <row r="1" spans="1:9" ht="15.6" thickTop="1" thickBot="1" x14ac:dyDescent="0.35">
      <c r="A1" s="4" t="s">
        <v>0</v>
      </c>
      <c r="B1" s="4" t="s">
        <v>2</v>
      </c>
      <c r="C1" s="4" t="s">
        <v>3</v>
      </c>
      <c r="D1" s="4" t="s">
        <v>1</v>
      </c>
      <c r="E1" s="4" t="s">
        <v>344</v>
      </c>
      <c r="F1" s="22" t="s">
        <v>347</v>
      </c>
      <c r="G1" s="35" t="s">
        <v>346</v>
      </c>
      <c r="I1" s="53" t="s">
        <v>406</v>
      </c>
    </row>
    <row r="2" spans="1:9" ht="15.6" thickTop="1" thickBot="1" x14ac:dyDescent="0.35">
      <c r="A2" s="120" t="s">
        <v>509</v>
      </c>
      <c r="B2" s="21" t="s">
        <v>192</v>
      </c>
      <c r="C2" s="170" t="s">
        <v>508</v>
      </c>
      <c r="D2" s="1"/>
      <c r="E2" s="1"/>
      <c r="F2" s="1" t="str">
        <f>IF(G2 = 0, "DO NOT ADD",IF( G2 = 1, "Can be added", IF(G2 = 2, "Is added")))</f>
        <v>DO NOT ADD</v>
      </c>
      <c r="G2">
        <f>SUM(D2:E2)</f>
        <v>0</v>
      </c>
      <c r="I2">
        <v>1</v>
      </c>
    </row>
    <row r="3" spans="1:9" ht="15.6" thickTop="1" thickBot="1" x14ac:dyDescent="0.35">
      <c r="A3" s="120"/>
      <c r="B3" s="21" t="s">
        <v>193</v>
      </c>
      <c r="C3" s="134"/>
      <c r="D3" s="1"/>
      <c r="E3" s="1"/>
      <c r="F3" s="1" t="str">
        <f>IF(G3 = 0, "DO NOT ADD",IF( G3 = 1, "Can be added", IF(G3 = 2, "Is added")))</f>
        <v>DO NOT ADD</v>
      </c>
      <c r="G3">
        <f>SUM(D3:E3)</f>
        <v>0</v>
      </c>
      <c r="I3">
        <v>1</v>
      </c>
    </row>
    <row r="4" spans="1:9" ht="15.6" thickTop="1" thickBot="1" x14ac:dyDescent="0.35">
      <c r="A4" s="120"/>
      <c r="B4" s="21" t="s">
        <v>194</v>
      </c>
      <c r="C4" s="134"/>
      <c r="D4" s="1"/>
      <c r="E4" s="1"/>
      <c r="F4" s="1" t="str">
        <f>IF(G4 = 0, "DO NOT ADD",IF( G4 = 1, "Can be added", IF(G4 = 2, "Is added")))</f>
        <v>DO NOT ADD</v>
      </c>
      <c r="G4">
        <f>SUM(D4:E4)</f>
        <v>0</v>
      </c>
      <c r="I4">
        <v>1</v>
      </c>
    </row>
    <row r="5" spans="1:9" ht="15.6" thickTop="1" thickBot="1" x14ac:dyDescent="0.35">
      <c r="A5" s="120"/>
      <c r="B5" s="21" t="s">
        <v>506</v>
      </c>
      <c r="C5" s="134"/>
      <c r="D5" s="1"/>
      <c r="E5" s="1"/>
      <c r="F5" s="1" t="str">
        <f>IF(G5 = 0, "DO NOT ADD",IF( G5 = 1, "Can be added", IF(G5 = 2, "Is added")))</f>
        <v>DO NOT ADD</v>
      </c>
      <c r="G5">
        <f>SUM(D5:E5)</f>
        <v>0</v>
      </c>
      <c r="I5">
        <v>1</v>
      </c>
    </row>
    <row r="6" spans="1:9" ht="15.6" thickTop="1" thickBot="1" x14ac:dyDescent="0.35">
      <c r="A6" s="120"/>
      <c r="B6" s="21" t="s">
        <v>195</v>
      </c>
      <c r="C6" s="134"/>
      <c r="D6" s="1"/>
      <c r="E6" s="1"/>
      <c r="F6" s="1" t="str">
        <f>IF(G6 = 0, "DO NOT ADD",IF( G6 = 1, "Can be added", IF(G6 = 2, "Is added")))</f>
        <v>DO NOT ADD</v>
      </c>
      <c r="G6">
        <f>SUM(D6:E6)</f>
        <v>0</v>
      </c>
      <c r="I6">
        <v>1</v>
      </c>
    </row>
    <row r="7" spans="1:9" ht="15.6" thickTop="1" thickBot="1" x14ac:dyDescent="0.35">
      <c r="A7" s="120"/>
      <c r="B7" s="21" t="s">
        <v>507</v>
      </c>
      <c r="C7" s="137"/>
      <c r="D7" s="1"/>
      <c r="E7" s="1"/>
      <c r="F7" s="1" t="str">
        <f t="shared" ref="F7" si="0">IF(G7 = 0, "DO NOT ADD",IF( G7 = 1, "Can be added", IF(G7 = 2, "Is added")))</f>
        <v>DO NOT ADD</v>
      </c>
      <c r="G7">
        <f t="shared" ref="G7" si="1">SUM(D7:E7)</f>
        <v>0</v>
      </c>
      <c r="I7">
        <v>1</v>
      </c>
    </row>
    <row r="8" spans="1:9" ht="15.6" thickTop="1" thickBot="1" x14ac:dyDescent="0.35">
      <c r="A8" s="125" t="s">
        <v>144</v>
      </c>
      <c r="B8" s="126"/>
      <c r="C8" s="127"/>
      <c r="D8" s="4">
        <f>SUM(D2:D7)</f>
        <v>0</v>
      </c>
      <c r="E8" s="4"/>
      <c r="F8" s="4"/>
      <c r="I8" s="36">
        <f>SUM(I2:I7)</f>
        <v>6</v>
      </c>
    </row>
    <row r="9" spans="1:9" ht="15.6" thickTop="1" thickBot="1" x14ac:dyDescent="0.35">
      <c r="A9" s="176" t="s">
        <v>145</v>
      </c>
      <c r="B9" s="204"/>
      <c r="C9" s="205"/>
      <c r="D9" s="40">
        <f>SUM(D8)</f>
        <v>0</v>
      </c>
      <c r="E9" s="72" t="e">
        <f>F9/D9</f>
        <v>#DIV/0!</v>
      </c>
      <c r="F9" s="1">
        <f>SUM(E2:E7)</f>
        <v>0</v>
      </c>
      <c r="G9" t="s">
        <v>348</v>
      </c>
    </row>
    <row r="10" spans="1:9" ht="132.6" customHeight="1" thickTop="1" thickBot="1" x14ac:dyDescent="0.35">
      <c r="A10" s="171" t="s">
        <v>146</v>
      </c>
      <c r="B10" s="206"/>
      <c r="C10" s="207"/>
      <c r="D10" s="38">
        <f>D9/'Site Map QAHealth Rating'!G7</f>
        <v>0</v>
      </c>
      <c r="E10" s="84" t="s">
        <v>355</v>
      </c>
    </row>
    <row r="11" spans="1:9" ht="15" thickTop="1" x14ac:dyDescent="0.3"/>
  </sheetData>
  <mergeCells count="5">
    <mergeCell ref="A2:A7"/>
    <mergeCell ref="A8:C8"/>
    <mergeCell ref="A9:C9"/>
    <mergeCell ref="A10:C10"/>
    <mergeCell ref="C2:C7"/>
  </mergeCells>
  <conditionalFormatting sqref="D2:D7">
    <cfRule type="cellIs" dxfId="46" priority="7" operator="equal">
      <formula>0</formula>
    </cfRule>
    <cfRule type="cellIs" dxfId="45" priority="8" operator="equal">
      <formula>1</formula>
    </cfRule>
  </conditionalFormatting>
  <conditionalFormatting sqref="E9">
    <cfRule type="cellIs" dxfId="44" priority="4" operator="lessThan">
      <formula>1</formula>
    </cfRule>
    <cfRule type="cellIs" dxfId="43" priority="5" operator="greaterThan">
      <formula>1</formula>
    </cfRule>
    <cfRule type="cellIs" dxfId="42" priority="6" operator="equal">
      <formula>1</formula>
    </cfRule>
  </conditionalFormatting>
  <conditionalFormatting sqref="F2:F7">
    <cfRule type="containsText" dxfId="41" priority="1" operator="containsText" text="Is added">
      <formula>NOT(ISERROR(SEARCH("Is added",F2)))</formula>
    </cfRule>
    <cfRule type="containsText" dxfId="40" priority="2" operator="containsText" text="DO NOT ADD">
      <formula>NOT(ISERROR(SEARCH("DO NOT ADD",F2)))</formula>
    </cfRule>
    <cfRule type="containsText" dxfId="39" priority="3" operator="containsText" text="Can be added">
      <formula>NOT(ISERROR(SEARCH("Can be added",F2)))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3" sqref="D3"/>
    </sheetView>
  </sheetViews>
  <sheetFormatPr defaultRowHeight="14.4" x14ac:dyDescent="0.3"/>
  <cols>
    <col min="1" max="1" width="11.6640625" bestFit="1" customWidth="1"/>
    <col min="2" max="2" width="27.88671875" bestFit="1" customWidth="1"/>
    <col min="3" max="3" width="41.88671875" bestFit="1" customWidth="1"/>
    <col min="4" max="4" width="11" bestFit="1" customWidth="1"/>
    <col min="5" max="5" width="24.5546875" customWidth="1"/>
    <col min="6" max="6" width="12.5546875" bestFit="1" customWidth="1"/>
    <col min="7" max="7" width="10.88671875" bestFit="1" customWidth="1"/>
    <col min="8" max="8" width="5.88671875" bestFit="1" customWidth="1"/>
    <col min="9" max="9" width="25.77734375" bestFit="1" customWidth="1"/>
  </cols>
  <sheetData>
    <row r="1" spans="1:9" ht="15.6" thickTop="1" thickBot="1" x14ac:dyDescent="0.35">
      <c r="A1" s="190" t="s">
        <v>0</v>
      </c>
      <c r="B1" s="190" t="s">
        <v>2</v>
      </c>
      <c r="C1" s="190" t="s">
        <v>3</v>
      </c>
      <c r="D1" s="190" t="s">
        <v>1</v>
      </c>
      <c r="E1" s="190" t="s">
        <v>344</v>
      </c>
      <c r="F1" s="191" t="s">
        <v>347</v>
      </c>
      <c r="G1" s="190" t="s">
        <v>346</v>
      </c>
      <c r="H1" s="190" t="s">
        <v>454</v>
      </c>
      <c r="I1" s="190" t="s">
        <v>406</v>
      </c>
    </row>
    <row r="2" spans="1:9" ht="15.6" thickTop="1" thickBot="1" x14ac:dyDescent="0.35">
      <c r="A2" s="192" t="s">
        <v>455</v>
      </c>
      <c r="B2" s="82" t="s">
        <v>459</v>
      </c>
      <c r="C2" s="1" t="s">
        <v>460</v>
      </c>
      <c r="D2" s="1"/>
      <c r="E2" s="1"/>
      <c r="F2" s="1" t="str">
        <f>IF(G2 = 0, "DO NOT ADD",IF( G2 = 1, "Can be added", IF(G2 = 2, "Is added")))</f>
        <v>DO NOT ADD</v>
      </c>
      <c r="G2" s="1">
        <f>SUM(D2:E2)</f>
        <v>0</v>
      </c>
      <c r="H2" s="1"/>
      <c r="I2" s="1">
        <v>1</v>
      </c>
    </row>
    <row r="3" spans="1:9" ht="15.6" thickTop="1" thickBot="1" x14ac:dyDescent="0.35">
      <c r="A3" s="193"/>
      <c r="B3" s="1" t="s">
        <v>103</v>
      </c>
      <c r="C3" s="1" t="s">
        <v>461</v>
      </c>
      <c r="D3" s="1">
        <v>0</v>
      </c>
      <c r="E3" s="1"/>
      <c r="F3" s="1" t="str">
        <f>IF(G3 = 0, "DO NOT ADD",IF( G3 = 1, "Can be added", IF(G3 = 2, "Is added")))</f>
        <v>DO NOT ADD</v>
      </c>
      <c r="G3" s="1">
        <f>SUM(D3:E3)</f>
        <v>0</v>
      </c>
      <c r="H3" s="1"/>
      <c r="I3" s="1">
        <v>1</v>
      </c>
    </row>
    <row r="4" spans="1:9" ht="15.6" thickTop="1" thickBot="1" x14ac:dyDescent="0.35">
      <c r="A4" s="193"/>
      <c r="B4" s="1" t="s">
        <v>462</v>
      </c>
      <c r="C4" s="1" t="s">
        <v>463</v>
      </c>
      <c r="D4" s="1">
        <v>0</v>
      </c>
      <c r="E4" s="1"/>
      <c r="F4" s="1" t="str">
        <f>IF(G4 = 0, "DO NOT ADD",IF( G4 = 1, "Can be added", IF(G4 = 2, "Is added")))</f>
        <v>DO NOT ADD</v>
      </c>
      <c r="G4" s="1">
        <f>SUM(D4:E4)</f>
        <v>0</v>
      </c>
      <c r="H4" s="1"/>
      <c r="I4" s="1">
        <v>1</v>
      </c>
    </row>
    <row r="5" spans="1:9" ht="15.6" thickTop="1" thickBot="1" x14ac:dyDescent="0.35">
      <c r="A5" s="109"/>
      <c r="B5" s="1" t="s">
        <v>464</v>
      </c>
      <c r="C5" s="1" t="s">
        <v>465</v>
      </c>
      <c r="D5" s="1">
        <v>0</v>
      </c>
      <c r="E5" s="1"/>
      <c r="F5" s="1" t="str">
        <f>IF(G5 = 0, "DO NOT ADD",IF( G5 = 1, "Can be added", IF(G5 = 2, "Is added")))</f>
        <v>DO NOT ADD</v>
      </c>
      <c r="G5" s="1">
        <f>SUM(D5:E5)</f>
        <v>0</v>
      </c>
      <c r="H5" s="1"/>
      <c r="I5" s="1">
        <v>1</v>
      </c>
    </row>
    <row r="6" spans="1:9" ht="15.6" thickTop="1" thickBot="1" x14ac:dyDescent="0.35">
      <c r="A6" s="99"/>
      <c r="B6" s="1" t="s">
        <v>466</v>
      </c>
      <c r="C6" s="1" t="s">
        <v>467</v>
      </c>
      <c r="D6" s="1">
        <v>0</v>
      </c>
      <c r="E6" s="1"/>
      <c r="F6" s="1" t="str">
        <f>IF(G6 = 0, "DO NOT ADD",IF( G6 = 1, "Can be added", IF(G6 = 2, "Is added")))</f>
        <v>DO NOT ADD</v>
      </c>
      <c r="G6" s="1">
        <f>SUM(D6:E6)</f>
        <v>0</v>
      </c>
      <c r="H6" s="1"/>
      <c r="I6" s="1">
        <v>1</v>
      </c>
    </row>
    <row r="7" spans="1:9" ht="15.6" thickTop="1" thickBot="1" x14ac:dyDescent="0.35">
      <c r="A7" s="194" t="s">
        <v>144</v>
      </c>
      <c r="B7" s="195"/>
      <c r="C7" s="196"/>
      <c r="D7" s="4">
        <f>SUM(D2:D6)</f>
        <v>0</v>
      </c>
      <c r="E7" s="4"/>
      <c r="F7" s="4"/>
      <c r="G7" s="4"/>
      <c r="H7" s="4"/>
      <c r="I7" s="4">
        <f>SUM(I2:I6)</f>
        <v>5</v>
      </c>
    </row>
    <row r="8" spans="1:9" ht="15.6" thickTop="1" thickBot="1" x14ac:dyDescent="0.35">
      <c r="A8" s="192" t="s">
        <v>468</v>
      </c>
      <c r="B8" s="1" t="s">
        <v>469</v>
      </c>
      <c r="C8" s="1"/>
      <c r="D8" s="1">
        <v>0</v>
      </c>
      <c r="E8" s="1"/>
      <c r="F8" s="1" t="str">
        <f>IF(G8 = 0, "DO NOT ADD",IF( G8 = 1, "Can be added", IF(G8 = 2, "Is added")))</f>
        <v>DO NOT ADD</v>
      </c>
      <c r="G8" s="1">
        <f>SUM(D8:E8)</f>
        <v>0</v>
      </c>
      <c r="H8" s="1"/>
      <c r="I8" s="1">
        <v>1</v>
      </c>
    </row>
    <row r="9" spans="1:9" ht="15.6" thickTop="1" thickBot="1" x14ac:dyDescent="0.35">
      <c r="A9" s="109"/>
      <c r="B9" s="1" t="s">
        <v>470</v>
      </c>
      <c r="C9" s="1"/>
      <c r="D9" s="1">
        <v>0</v>
      </c>
      <c r="E9" s="1"/>
      <c r="F9" s="1" t="str">
        <f>IF(G9 = 0, "DO NOT ADD",IF( G9 = 1, "Can be added", IF(G9 = 2, "Is added")))</f>
        <v>DO NOT ADD</v>
      </c>
      <c r="G9" s="1">
        <f>SUM(D9:E9)</f>
        <v>0</v>
      </c>
      <c r="H9" s="1"/>
      <c r="I9" s="1">
        <v>1</v>
      </c>
    </row>
    <row r="10" spans="1:9" ht="15.6" thickTop="1" thickBot="1" x14ac:dyDescent="0.35">
      <c r="A10" s="109"/>
      <c r="B10" s="1" t="s">
        <v>471</v>
      </c>
      <c r="C10" s="1"/>
      <c r="D10" s="1">
        <v>0</v>
      </c>
      <c r="E10" s="1"/>
      <c r="F10" s="1" t="str">
        <f>IF(G10 = 0, "DO NOT ADD",IF( G10 = 1, "Can be added", IF(G10 = 2, "Is added")))</f>
        <v>DO NOT ADD</v>
      </c>
      <c r="G10" s="1">
        <f>SUM(D10:E10)</f>
        <v>0</v>
      </c>
      <c r="H10" s="1"/>
      <c r="I10" s="1">
        <v>1</v>
      </c>
    </row>
    <row r="11" spans="1:9" ht="15.6" thickTop="1" thickBot="1" x14ac:dyDescent="0.35">
      <c r="A11" s="109"/>
      <c r="B11" s="1" t="s">
        <v>472</v>
      </c>
      <c r="C11" s="1"/>
      <c r="D11" s="1">
        <v>0</v>
      </c>
      <c r="E11" s="1"/>
      <c r="F11" s="1" t="str">
        <f>IF(G11 = 0, "DO NOT ADD",IF( G11 = 1, "Can be added", IF(G11 = 2, "Is added")))</f>
        <v>DO NOT ADD</v>
      </c>
      <c r="G11" s="1">
        <f>SUM(D11:E11)</f>
        <v>0</v>
      </c>
      <c r="H11" s="1"/>
      <c r="I11" s="1">
        <v>1</v>
      </c>
    </row>
    <row r="12" spans="1:9" ht="15.6" thickTop="1" thickBot="1" x14ac:dyDescent="0.35">
      <c r="A12" s="109"/>
      <c r="B12" s="1" t="s">
        <v>473</v>
      </c>
      <c r="C12" s="1"/>
      <c r="D12" s="1">
        <v>0</v>
      </c>
      <c r="E12" s="1"/>
      <c r="F12" s="1" t="str">
        <f>IF(G12 = 0, "DO NOT ADD",IF( G12 = 1, "Can be added", IF(G12 = 2, "Is added")))</f>
        <v>DO NOT ADD</v>
      </c>
      <c r="G12" s="1">
        <f>SUM(D12:E12)</f>
        <v>0</v>
      </c>
      <c r="H12" s="1"/>
      <c r="I12" s="1">
        <v>1</v>
      </c>
    </row>
    <row r="13" spans="1:9" ht="15.6" thickTop="1" thickBot="1" x14ac:dyDescent="0.35">
      <c r="A13" s="99"/>
      <c r="B13" s="1" t="s">
        <v>474</v>
      </c>
      <c r="C13" s="1"/>
      <c r="D13" s="1">
        <v>0</v>
      </c>
      <c r="E13" s="1"/>
      <c r="F13" s="1" t="str">
        <f>IF(G13 = 0, "DO NOT ADD",IF( G13 = 1, "Can be added", IF(G13 = 2, "Is added")))</f>
        <v>DO NOT ADD</v>
      </c>
      <c r="G13" s="1">
        <f>SUM(D13:E13)</f>
        <v>0</v>
      </c>
      <c r="H13" s="1"/>
      <c r="I13" s="1">
        <v>1</v>
      </c>
    </row>
    <row r="14" spans="1:9" ht="15.6" thickTop="1" thickBot="1" x14ac:dyDescent="0.35">
      <c r="A14" s="194" t="s">
        <v>144</v>
      </c>
      <c r="B14" s="195"/>
      <c r="C14" s="196"/>
      <c r="D14" s="4">
        <f>SUM(D8:D13)</f>
        <v>0</v>
      </c>
      <c r="E14" s="4"/>
      <c r="F14" s="4"/>
      <c r="G14" s="4"/>
      <c r="H14" s="4"/>
      <c r="I14" s="4">
        <f>SUM(I8:I13)</f>
        <v>6</v>
      </c>
    </row>
    <row r="15" spans="1:9" ht="15.6" thickTop="1" thickBot="1" x14ac:dyDescent="0.35">
      <c r="A15" s="192" t="s">
        <v>457</v>
      </c>
      <c r="B15" s="1" t="s">
        <v>475</v>
      </c>
      <c r="C15" s="1"/>
      <c r="D15" s="1">
        <v>0</v>
      </c>
      <c r="E15" s="1"/>
      <c r="F15" s="1" t="str">
        <f>IF(G15 = 0, "DO NOT ADD",IF( G15 = 1, "Can be added", IF(G15 = 2, "Is added")))</f>
        <v>DO NOT ADD</v>
      </c>
      <c r="G15" s="1">
        <f>SUM(D15:E15)</f>
        <v>0</v>
      </c>
      <c r="H15" s="1"/>
      <c r="I15" s="1">
        <v>1</v>
      </c>
    </row>
    <row r="16" spans="1:9" ht="15.6" thickTop="1" thickBot="1" x14ac:dyDescent="0.35">
      <c r="A16" s="109"/>
      <c r="B16" s="1" t="s">
        <v>476</v>
      </c>
      <c r="C16" s="1"/>
      <c r="D16" s="1">
        <v>0</v>
      </c>
      <c r="E16" s="1"/>
      <c r="F16" s="1" t="str">
        <f>IF(G16 = 0, "DO NOT ADD",IF( G16 = 1, "Can be added", IF(G16 = 2, "Is added")))</f>
        <v>DO NOT ADD</v>
      </c>
      <c r="G16" s="1">
        <f>SUM(D16:E16)</f>
        <v>0</v>
      </c>
      <c r="H16" s="1"/>
      <c r="I16" s="1">
        <v>1</v>
      </c>
    </row>
    <row r="17" spans="1:9" ht="15.6" thickTop="1" thickBot="1" x14ac:dyDescent="0.35">
      <c r="A17" s="109"/>
      <c r="B17" s="1" t="s">
        <v>477</v>
      </c>
      <c r="C17" s="1"/>
      <c r="D17" s="1">
        <v>0</v>
      </c>
      <c r="E17" s="1"/>
      <c r="F17" s="1" t="str">
        <f>IF(G17 = 0, "DO NOT ADD",IF( G17 = 1, "Can be added", IF(G17 = 2, "Is added")))</f>
        <v>DO NOT ADD</v>
      </c>
      <c r="G17" s="1">
        <f>SUM(D17:E17)</f>
        <v>0</v>
      </c>
      <c r="H17" s="1"/>
      <c r="I17" s="1">
        <v>1</v>
      </c>
    </row>
    <row r="18" spans="1:9" ht="15.6" thickTop="1" thickBot="1" x14ac:dyDescent="0.35">
      <c r="A18" s="99"/>
      <c r="B18" s="1" t="s">
        <v>478</v>
      </c>
      <c r="C18" s="1"/>
      <c r="D18" s="1">
        <v>0</v>
      </c>
      <c r="E18" s="1"/>
      <c r="F18" s="1" t="str">
        <f>IF(G18 = 0, "DO NOT ADD",IF( G18 = 1, "Can be added", IF(G18 = 2, "Is added")))</f>
        <v>DO NOT ADD</v>
      </c>
      <c r="G18" s="1">
        <f>SUM(D18:E18)</f>
        <v>0</v>
      </c>
      <c r="H18" s="1"/>
      <c r="I18" s="1">
        <v>1</v>
      </c>
    </row>
    <row r="19" spans="1:9" ht="15.6" thickTop="1" thickBot="1" x14ac:dyDescent="0.35">
      <c r="A19" s="194" t="s">
        <v>144</v>
      </c>
      <c r="B19" s="195"/>
      <c r="C19" s="196"/>
      <c r="D19" s="4">
        <f>SUM(D15:D18)</f>
        <v>0</v>
      </c>
      <c r="E19" s="4"/>
      <c r="F19" s="4"/>
      <c r="G19" s="4"/>
      <c r="H19" s="4"/>
      <c r="I19" s="4">
        <f>SUM(I15:I18)</f>
        <v>4</v>
      </c>
    </row>
    <row r="20" spans="1:9" ht="15.6" thickTop="1" thickBot="1" x14ac:dyDescent="0.35">
      <c r="A20" s="192" t="s">
        <v>479</v>
      </c>
      <c r="B20" s="1" t="s">
        <v>480</v>
      </c>
      <c r="C20" s="1"/>
      <c r="D20" s="1">
        <v>0</v>
      </c>
      <c r="E20" s="1"/>
      <c r="F20" s="1" t="str">
        <f>IF(G20 = 0, "DO NOT ADD",IF( G20 = 1, "Can be added", IF(G20 = 2, "Is added")))</f>
        <v>DO NOT ADD</v>
      </c>
      <c r="G20" s="1">
        <f>SUM(D20:E20)</f>
        <v>0</v>
      </c>
      <c r="H20" s="1"/>
      <c r="I20" s="1">
        <v>1</v>
      </c>
    </row>
    <row r="21" spans="1:9" ht="15.6" thickTop="1" thickBot="1" x14ac:dyDescent="0.35">
      <c r="A21" s="99"/>
      <c r="B21" s="1" t="s">
        <v>481</v>
      </c>
      <c r="C21" s="1"/>
      <c r="D21" s="1">
        <v>0</v>
      </c>
      <c r="E21" s="1"/>
      <c r="F21" s="1" t="str">
        <f>IF(G21 = 0, "DO NOT ADD",IF( G21 = 1, "Can be added", IF(G21 = 2, "Is added")))</f>
        <v>DO NOT ADD</v>
      </c>
      <c r="G21" s="1">
        <f>SUM(D21:E21)</f>
        <v>0</v>
      </c>
      <c r="H21" s="1"/>
      <c r="I21" s="1">
        <v>1</v>
      </c>
    </row>
    <row r="22" spans="1:9" ht="15.6" thickTop="1" thickBot="1" x14ac:dyDescent="0.35">
      <c r="A22" s="197" t="s">
        <v>144</v>
      </c>
      <c r="B22" s="197"/>
      <c r="C22" s="197"/>
      <c r="D22" s="190">
        <f>SUM(D20:D21)</f>
        <v>0</v>
      </c>
      <c r="E22" s="4"/>
      <c r="F22" s="4"/>
      <c r="G22" s="190">
        <f>SUM(D22:E22)</f>
        <v>0</v>
      </c>
      <c r="H22" s="4"/>
      <c r="I22" s="4">
        <f>SUM(I20:I21)</f>
        <v>2</v>
      </c>
    </row>
    <row r="23" spans="1:9" ht="15.6" thickTop="1" thickBot="1" x14ac:dyDescent="0.35">
      <c r="A23" s="198" t="s">
        <v>145</v>
      </c>
      <c r="B23" s="198"/>
      <c r="C23" s="198"/>
      <c r="D23" s="11">
        <f>SUM(D7,D14,D19,D22)</f>
        <v>0</v>
      </c>
      <c r="E23" s="1" t="e">
        <f>F23/D23</f>
        <v>#DIV/0!</v>
      </c>
      <c r="F23" s="91">
        <f>SUM(E2:E6,E8:E13,E15:E18,E20:E21)</f>
        <v>0</v>
      </c>
      <c r="G23" t="s">
        <v>348</v>
      </c>
      <c r="H23" s="90"/>
      <c r="I23" s="90"/>
    </row>
    <row r="24" spans="1:9" ht="190.8" customHeight="1" thickTop="1" thickBot="1" x14ac:dyDescent="0.35">
      <c r="A24" s="200" t="s">
        <v>146</v>
      </c>
      <c r="B24" s="200"/>
      <c r="C24" s="200"/>
      <c r="D24" s="38">
        <f>D23/'Site Map QAHealth Rating'!G25</f>
        <v>0</v>
      </c>
      <c r="E24" s="21" t="s">
        <v>345</v>
      </c>
      <c r="F24" s="92"/>
      <c r="G24" s="20"/>
      <c r="H24" s="20"/>
      <c r="I24" s="20"/>
    </row>
    <row r="25" spans="1:9" ht="15" thickTop="1" x14ac:dyDescent="0.3"/>
  </sheetData>
  <mergeCells count="10">
    <mergeCell ref="A20:A21"/>
    <mergeCell ref="A22:C22"/>
    <mergeCell ref="A23:C23"/>
    <mergeCell ref="A24:C24"/>
    <mergeCell ref="A7:C7"/>
    <mergeCell ref="A8:A13"/>
    <mergeCell ref="A14:C14"/>
    <mergeCell ref="A15:A18"/>
    <mergeCell ref="A19:C19"/>
    <mergeCell ref="A2:A6"/>
  </mergeCells>
  <conditionalFormatting sqref="F2:F6 F8:F13 F15:F18 F20:F21">
    <cfRule type="containsText" dxfId="38" priority="6" operator="containsText" text="Is added">
      <formula>NOT(ISERROR(SEARCH("Is added",F2)))</formula>
    </cfRule>
    <cfRule type="containsText" dxfId="37" priority="7" operator="containsText" text="Can Be Added">
      <formula>NOT(ISERROR(SEARCH("Can Be Added",F2)))</formula>
    </cfRule>
    <cfRule type="containsText" dxfId="36" priority="8" operator="containsText" text="Do NOT ADD">
      <formula>NOT(ISERROR(SEARCH("Do NOT ADD",F2)))</formula>
    </cfRule>
  </conditionalFormatting>
  <conditionalFormatting sqref="D2:D6 D8:D13 D15:D18 D20:D21">
    <cfRule type="cellIs" dxfId="35" priority="4" operator="equal">
      <formula>1</formula>
    </cfRule>
    <cfRule type="cellIs" dxfId="34" priority="5" operator="equal">
      <formula>0</formula>
    </cfRule>
  </conditionalFormatting>
  <conditionalFormatting sqref="E23">
    <cfRule type="cellIs" dxfId="33" priority="1" operator="lessThan">
      <formula>1</formula>
    </cfRule>
    <cfRule type="cellIs" dxfId="32" priority="2" operator="greaterThan">
      <formula>1</formula>
    </cfRule>
    <cfRule type="cellIs" dxfId="31" priority="3"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Site Map QAHealth Rating</vt:lpstr>
      <vt:lpstr>Home</vt:lpstr>
      <vt:lpstr>Explore</vt:lpstr>
      <vt:lpstr>DMDII Portal</vt:lpstr>
      <vt:lpstr>UserDrop-down</vt:lpstr>
      <vt:lpstr>Footer</vt:lpstr>
      <vt:lpstr>Assemble</vt:lpstr>
      <vt:lpstr>Learn</vt:lpstr>
      <vt:lpstr>Marketplace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Marcin Welninski</dc:creator>
  <cp:lastModifiedBy>Marcin Welninski</cp:lastModifiedBy>
  <cp:lastPrinted>2016-10-27T19:49:45Z</cp:lastPrinted>
  <dcterms:created xsi:type="dcterms:W3CDTF">2016-09-30T20:29:57Z</dcterms:created>
  <dcterms:modified xsi:type="dcterms:W3CDTF">2016-11-01T01:49:08Z</dcterms:modified>
</cp:coreProperties>
</file>