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650" yWindow="0" windowWidth="24240" windowHeight="12795" firstSheet="3" activeTab="8"/>
  </bookViews>
  <sheets>
    <sheet name="Sheet1" sheetId="1" r:id="rId1"/>
    <sheet name="2017_10_13_RO_Anions_Sequence" sheetId="4" r:id="rId2"/>
    <sheet name="2017_10_13_RO_Anions_Quant" sheetId="7" r:id="rId3"/>
    <sheet name="2017_10_13_Anions_MIDs" sheetId="8" r:id="rId4"/>
    <sheet name="2017_10_17_RO_Anions_Sequence" sheetId="3" r:id="rId5"/>
    <sheet name="2017_10_17_RO_Anions_Quant" sheetId="5" r:id="rId6"/>
    <sheet name="2017_10_17_RO_Anions_MIDs" sheetId="6" r:id="rId7"/>
    <sheet name="2017_10_24_RO_Cations_Sequence" sheetId="2" r:id="rId8"/>
    <sheet name="2017_10_24_RO_Cation_Quant" sheetId="10" r:id="rId9"/>
    <sheet name="2017_10_24_RO_Cations_MIDs" sheetId="9" r:id="rId10"/>
  </sheets>
  <definedNames>
    <definedName name="_xlnm._FilterDatabase" localSheetId="2" hidden="1">'2017_10_13_RO_Anions_Quant'!$J$3:$U$26</definedName>
    <definedName name="_xlnm._FilterDatabase" localSheetId="8" hidden="1">'2017_10_24_RO_Cation_Quant'!$C$3:$K$26</definedName>
    <definedName name="_xlnm._FilterDatabase" localSheetId="0" hidden="1">Sheet1!$A$3:$E$93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7" i="9"/>
  <c r="G168" i="9"/>
  <c r="G169" i="9"/>
  <c r="G170" i="9"/>
  <c r="G171" i="9"/>
  <c r="G172" i="9"/>
  <c r="G3" i="9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4" i="10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3" i="8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4" i="1"/>
  <c r="W5" i="7"/>
  <c r="W12" i="7"/>
  <c r="W13" i="7"/>
  <c r="W21" i="7"/>
  <c r="U12" i="7"/>
  <c r="U10" i="7"/>
  <c r="U16" i="7"/>
  <c r="U5" i="7"/>
  <c r="U13" i="7"/>
  <c r="T9" i="7"/>
  <c r="U9" i="7" s="1"/>
  <c r="T12" i="7"/>
  <c r="T10" i="7"/>
  <c r="W10" i="7" s="1"/>
  <c r="T18" i="7"/>
  <c r="U18" i="7" s="1"/>
  <c r="T20" i="7"/>
  <c r="W20" i="7" s="1"/>
  <c r="T25" i="7"/>
  <c r="U25" i="7" s="1"/>
  <c r="T23" i="7"/>
  <c r="U23" i="7" s="1"/>
  <c r="T8" i="7"/>
  <c r="U8" i="7" s="1"/>
  <c r="T14" i="7"/>
  <c r="U14" i="7" s="1"/>
  <c r="T4" i="7"/>
  <c r="W4" i="7" s="1"/>
  <c r="T16" i="7"/>
  <c r="W16" i="7" s="1"/>
  <c r="T22" i="7"/>
  <c r="U22" i="7" s="1"/>
  <c r="T7" i="7"/>
  <c r="U7" i="7" s="1"/>
  <c r="T17" i="7"/>
  <c r="U17" i="7" s="1"/>
  <c r="T21" i="7"/>
  <c r="U21" i="7" s="1"/>
  <c r="T24" i="7"/>
  <c r="U24" i="7" s="1"/>
  <c r="T6" i="7"/>
  <c r="U6" i="7" s="1"/>
  <c r="T5" i="7"/>
  <c r="T13" i="7"/>
  <c r="T15" i="7"/>
  <c r="U15" i="7" s="1"/>
  <c r="T19" i="7"/>
  <c r="W19" i="7" s="1"/>
  <c r="T26" i="7"/>
  <c r="U26" i="7" s="1"/>
  <c r="T11" i="7"/>
  <c r="W11" i="7" s="1"/>
  <c r="L5" i="10"/>
  <c r="M5" i="10"/>
  <c r="L6" i="10"/>
  <c r="M6" i="10" s="1"/>
  <c r="L7" i="10"/>
  <c r="M7" i="10"/>
  <c r="L8" i="10"/>
  <c r="M8" i="10" s="1"/>
  <c r="L9" i="10"/>
  <c r="M9" i="10"/>
  <c r="L10" i="10"/>
  <c r="M10" i="10" s="1"/>
  <c r="L11" i="10"/>
  <c r="M11" i="10"/>
  <c r="L12" i="10"/>
  <c r="M12" i="10" s="1"/>
  <c r="L13" i="10"/>
  <c r="M13" i="10"/>
  <c r="L14" i="10"/>
  <c r="M14" i="10" s="1"/>
  <c r="L15" i="10"/>
  <c r="M15" i="10"/>
  <c r="L16" i="10"/>
  <c r="M16" i="10" s="1"/>
  <c r="L17" i="10"/>
  <c r="M17" i="10"/>
  <c r="L18" i="10"/>
  <c r="M18" i="10" s="1"/>
  <c r="L19" i="10"/>
  <c r="M19" i="10"/>
  <c r="L20" i="10"/>
  <c r="M20" i="10" s="1"/>
  <c r="L21" i="10"/>
  <c r="M21" i="10"/>
  <c r="L22" i="10"/>
  <c r="M22" i="10" s="1"/>
  <c r="L23" i="10"/>
  <c r="M23" i="10"/>
  <c r="M4" i="10"/>
  <c r="L4" i="10"/>
  <c r="W25" i="7" l="1"/>
  <c r="W17" i="7"/>
  <c r="W9" i="7"/>
  <c r="U11" i="7"/>
  <c r="U4" i="7"/>
  <c r="W24" i="7"/>
  <c r="W8" i="7"/>
  <c r="U19" i="7"/>
  <c r="W23" i="7"/>
  <c r="W15" i="7"/>
  <c r="W7" i="7"/>
  <c r="U20" i="7"/>
  <c r="W22" i="7"/>
  <c r="W14" i="7"/>
  <c r="W6" i="7"/>
  <c r="W26" i="7"/>
  <c r="W18" i="7"/>
</calcChain>
</file>

<file path=xl/sharedStrings.xml><?xml version="1.0" encoding="utf-8"?>
<sst xmlns="http://schemas.openxmlformats.org/spreadsheetml/2006/main" count="1267" uniqueCount="427">
  <si>
    <t>#</t>
  </si>
  <si>
    <t>Sample Name</t>
  </si>
  <si>
    <t>Time Point (minutes)</t>
  </si>
  <si>
    <t>A</t>
  </si>
  <si>
    <t>B</t>
  </si>
  <si>
    <t>C</t>
  </si>
  <si>
    <t>D</t>
  </si>
  <si>
    <t>E</t>
  </si>
  <si>
    <t>F</t>
  </si>
  <si>
    <t>G</t>
  </si>
  <si>
    <t xml:space="preserve">H </t>
  </si>
  <si>
    <t xml:space="preserve">I </t>
  </si>
  <si>
    <t>J</t>
  </si>
  <si>
    <t>Pre</t>
  </si>
  <si>
    <t>Pre-20</t>
  </si>
  <si>
    <t>Pre-180</t>
  </si>
  <si>
    <t>Pre-420</t>
  </si>
  <si>
    <t>K</t>
  </si>
  <si>
    <t>L</t>
  </si>
  <si>
    <t>CE-MS Method</t>
  </si>
  <si>
    <t>Quant</t>
  </si>
  <si>
    <t>MIDs</t>
  </si>
  <si>
    <t>Q1 Mass (Da)</t>
  </si>
  <si>
    <t>Q3 Mass (Da)</t>
  </si>
  <si>
    <t>ID</t>
  </si>
  <si>
    <t>3G-olP_M0</t>
  </si>
  <si>
    <t>R5P_M0</t>
  </si>
  <si>
    <t>PEP_M0</t>
  </si>
  <si>
    <t>E4P_M0</t>
  </si>
  <si>
    <t>Ru5P_M0</t>
  </si>
  <si>
    <t>S7P_M0</t>
  </si>
  <si>
    <t>P-glyco_M0</t>
  </si>
  <si>
    <t>6PG_M0</t>
  </si>
  <si>
    <t>RuBP_M0</t>
  </si>
  <si>
    <t>2PGA_M0</t>
  </si>
  <si>
    <t>2G-olP_M0</t>
  </si>
  <si>
    <t>ATP_M0</t>
  </si>
  <si>
    <t>G6P_M0</t>
  </si>
  <si>
    <t>AMP_M0</t>
  </si>
  <si>
    <t>F6P_M0</t>
  </si>
  <si>
    <t>F1_6BP_M0</t>
  </si>
  <si>
    <t>3PGA_M0</t>
  </si>
  <si>
    <t>G2P_M0</t>
  </si>
  <si>
    <t>DHAP_M0</t>
  </si>
  <si>
    <t>FUM_M0_A</t>
  </si>
  <si>
    <t>SUC_M0_A</t>
  </si>
  <si>
    <t>MAL_M0</t>
  </si>
  <si>
    <t>aKG_M0_A</t>
  </si>
  <si>
    <t>CITx_M0_A</t>
  </si>
  <si>
    <t>HYPR_M0</t>
  </si>
  <si>
    <t>PYR</t>
  </si>
  <si>
    <t>3G-olP_M1</t>
  </si>
  <si>
    <t>3G-olP_M2</t>
  </si>
  <si>
    <t>3G-olP_M3</t>
  </si>
  <si>
    <t>R5P_M1</t>
  </si>
  <si>
    <t>R5P_M2</t>
  </si>
  <si>
    <t>R5P_M3</t>
  </si>
  <si>
    <t>R5P_M4</t>
  </si>
  <si>
    <t>R5P_M5</t>
  </si>
  <si>
    <t>PEP_M1</t>
  </si>
  <si>
    <t>PEP_M2</t>
  </si>
  <si>
    <t>PEP_M3</t>
  </si>
  <si>
    <t>E4P_M1</t>
  </si>
  <si>
    <t>E4P_M2</t>
  </si>
  <si>
    <t>E4P_M3</t>
  </si>
  <si>
    <t>E4P_M4</t>
  </si>
  <si>
    <t>Ru5P_M1</t>
  </si>
  <si>
    <t>Ru5P_M2</t>
  </si>
  <si>
    <t>Ru5P_M3</t>
  </si>
  <si>
    <t>Ru5P_M4</t>
  </si>
  <si>
    <t>Ru5P_M5</t>
  </si>
  <si>
    <t>S7P_M1</t>
  </si>
  <si>
    <t>S7P_M2</t>
  </si>
  <si>
    <t>S7P_M3</t>
  </si>
  <si>
    <t>S7P_M4</t>
  </si>
  <si>
    <t>S7P_M5</t>
  </si>
  <si>
    <t>S7P_M6</t>
  </si>
  <si>
    <t>S7P_M7</t>
  </si>
  <si>
    <t>P-glyco_M1</t>
  </si>
  <si>
    <t>P-glyco_M2</t>
  </si>
  <si>
    <t>6PG_M1</t>
  </si>
  <si>
    <t>6PG_M2</t>
  </si>
  <si>
    <t>6PG_M3</t>
  </si>
  <si>
    <t>6PG_M4</t>
  </si>
  <si>
    <t>6PG_M5</t>
  </si>
  <si>
    <t>6PG_M6</t>
  </si>
  <si>
    <t>RuBP_M1</t>
  </si>
  <si>
    <t>RuBP_M2</t>
  </si>
  <si>
    <t>RuBP_M3</t>
  </si>
  <si>
    <t>RuBP_M4</t>
  </si>
  <si>
    <t>RuBP_M5</t>
  </si>
  <si>
    <t>2PGA_M1</t>
  </si>
  <si>
    <t>2PGA_M2</t>
  </si>
  <si>
    <t>2PGA_M3</t>
  </si>
  <si>
    <t>2G-olP_M1</t>
  </si>
  <si>
    <t>2G-olP_M2</t>
  </si>
  <si>
    <t>2G-olP_M3</t>
  </si>
  <si>
    <t>ATP_M1</t>
  </si>
  <si>
    <t>ATP_M2</t>
  </si>
  <si>
    <t>ATP_M3</t>
  </si>
  <si>
    <t>ATP_M4</t>
  </si>
  <si>
    <t>ATP_M5</t>
  </si>
  <si>
    <t>ATP_M6</t>
  </si>
  <si>
    <t>ATP_M7</t>
  </si>
  <si>
    <t>ATP_M8</t>
  </si>
  <si>
    <t>ATP_M9</t>
  </si>
  <si>
    <t>ATP_M10</t>
  </si>
  <si>
    <t>G6P_M1</t>
  </si>
  <si>
    <t>G6P_M2</t>
  </si>
  <si>
    <t>G6P_M3</t>
  </si>
  <si>
    <t>G6P_M4</t>
  </si>
  <si>
    <t>G6P_M5</t>
  </si>
  <si>
    <t>G6P_M6</t>
  </si>
  <si>
    <t>AMP_M1</t>
  </si>
  <si>
    <t>AMP_M2</t>
  </si>
  <si>
    <t>AMP_M3</t>
  </si>
  <si>
    <t>AMP_M4</t>
  </si>
  <si>
    <t>AMP_M5</t>
  </si>
  <si>
    <t>AMP_M6</t>
  </si>
  <si>
    <t>AMP_M7</t>
  </si>
  <si>
    <t>AMP_M8</t>
  </si>
  <si>
    <t>AMP_M9</t>
  </si>
  <si>
    <t>AMP_M10</t>
  </si>
  <si>
    <t>F6P_M1</t>
  </si>
  <si>
    <t>F6P_M2</t>
  </si>
  <si>
    <t>F6P_M3</t>
  </si>
  <si>
    <t>F6P_M4</t>
  </si>
  <si>
    <t>F6P_M5</t>
  </si>
  <si>
    <t>F6P_M6</t>
  </si>
  <si>
    <t>F1_6BP_M1</t>
  </si>
  <si>
    <t>F1_6BP_M2</t>
  </si>
  <si>
    <t>F1_6BP_M3</t>
  </si>
  <si>
    <t>F1_6BP_M4</t>
  </si>
  <si>
    <t>F1_6BP_M5</t>
  </si>
  <si>
    <t>F1_6BP_M6</t>
  </si>
  <si>
    <t>G3P_M0</t>
  </si>
  <si>
    <t>G3P_M1</t>
  </si>
  <si>
    <t>G3P_M2</t>
  </si>
  <si>
    <t>G3P_M3</t>
  </si>
  <si>
    <t>3PGA_M1</t>
  </si>
  <si>
    <t>3PGA_M2</t>
  </si>
  <si>
    <t>3PGA_M3</t>
  </si>
  <si>
    <t>G2P_M1</t>
  </si>
  <si>
    <t>G2P_M2</t>
  </si>
  <si>
    <t>G2P_M3</t>
  </si>
  <si>
    <t>DHAP_M1</t>
  </si>
  <si>
    <t>DHAP_M2</t>
  </si>
  <si>
    <t>DHAP_M3</t>
  </si>
  <si>
    <t>FUM_M1_A</t>
  </si>
  <si>
    <t>FUM_M1_B</t>
  </si>
  <si>
    <t>FUM_M1_C</t>
  </si>
  <si>
    <t>FUM_M3_C</t>
  </si>
  <si>
    <t>FUM_M3_D</t>
  </si>
  <si>
    <t>FUM_M4_D</t>
  </si>
  <si>
    <t>SUC_M1_A</t>
  </si>
  <si>
    <t>SUC_M1_B</t>
  </si>
  <si>
    <t>SUC_M2_B</t>
  </si>
  <si>
    <t>SUC_M2_C</t>
  </si>
  <si>
    <t>SUC_M3_C</t>
  </si>
  <si>
    <t>SUC_M3_D</t>
  </si>
  <si>
    <t>SUC_M4_D</t>
  </si>
  <si>
    <t>MAL_M1</t>
  </si>
  <si>
    <t>MAL_M2</t>
  </si>
  <si>
    <t>MAL_M3</t>
  </si>
  <si>
    <t>MAL_M4</t>
  </si>
  <si>
    <t>aKG_M1_A</t>
  </si>
  <si>
    <t>aKG_M1_B</t>
  </si>
  <si>
    <t>aKG_M2_B</t>
  </si>
  <si>
    <t>aKG_M2_C</t>
  </si>
  <si>
    <t>aKG_M3_C</t>
  </si>
  <si>
    <t>aKG_M3_D</t>
  </si>
  <si>
    <t>aKG_M4_D</t>
  </si>
  <si>
    <t>aKG_M4_E</t>
  </si>
  <si>
    <t>aKG_M5_E</t>
  </si>
  <si>
    <t>CITx_M1_A</t>
  </si>
  <si>
    <t>CITx_M1_B</t>
  </si>
  <si>
    <t>CITx_M2_B</t>
  </si>
  <si>
    <t>CITx_M2_C</t>
  </si>
  <si>
    <t>CITx_M3_C</t>
  </si>
  <si>
    <t>CITx_M3_D</t>
  </si>
  <si>
    <t>CITx_M4_D</t>
  </si>
  <si>
    <t>CITx_M4_E</t>
  </si>
  <si>
    <t>CITx_M5_E</t>
  </si>
  <si>
    <t>CITx_M5_F</t>
  </si>
  <si>
    <t>CITx_M6_F</t>
  </si>
  <si>
    <t>HYPR-M1</t>
  </si>
  <si>
    <t>HYPR_M2</t>
  </si>
  <si>
    <t>HYPR-M3</t>
  </si>
  <si>
    <t>Trp_M0</t>
  </si>
  <si>
    <t>Trp_M1</t>
  </si>
  <si>
    <t>Trp_M2</t>
  </si>
  <si>
    <t>Trp_M3</t>
  </si>
  <si>
    <t>Trp_M4</t>
  </si>
  <si>
    <t>Trp_M5</t>
  </si>
  <si>
    <t>Trp_M6</t>
  </si>
  <si>
    <t>Trp_M7</t>
  </si>
  <si>
    <t>Trp_M8</t>
  </si>
  <si>
    <t>Trp_M9</t>
  </si>
  <si>
    <t>Trp_M10</t>
  </si>
  <si>
    <t>Trp_M11</t>
  </si>
  <si>
    <t>Phe_M0_A</t>
  </si>
  <si>
    <t>Phe_M1_A</t>
  </si>
  <si>
    <t>Phe_M1_B</t>
  </si>
  <si>
    <t>Phe_M2_B</t>
  </si>
  <si>
    <t>Phe_M2_C</t>
  </si>
  <si>
    <t>Phe_M3_C</t>
  </si>
  <si>
    <t>Phe_M3_D</t>
  </si>
  <si>
    <t>Phe_M4_D</t>
  </si>
  <si>
    <t>Phe_M4_E</t>
  </si>
  <si>
    <t>Phe_M5_E</t>
  </si>
  <si>
    <t>Phe_M5_F</t>
  </si>
  <si>
    <t>Phe_M6_F</t>
  </si>
  <si>
    <t>Phe_M6_G</t>
  </si>
  <si>
    <t>Phe_M7_G</t>
  </si>
  <si>
    <t>Phe_M7_H</t>
  </si>
  <si>
    <t>Phe_M8_H</t>
  </si>
  <si>
    <t>Phe_M8_I</t>
  </si>
  <si>
    <t>Phe_M9_I</t>
  </si>
  <si>
    <t>Tyr_M0</t>
  </si>
  <si>
    <t>Tyr_M1</t>
  </si>
  <si>
    <t>Tyr_M2</t>
  </si>
  <si>
    <t>Tyr_M3</t>
  </si>
  <si>
    <t>Tyr_M4</t>
  </si>
  <si>
    <t>Tyr_M5</t>
  </si>
  <si>
    <t>Tyr_M6</t>
  </si>
  <si>
    <t>Tyr_M7</t>
  </si>
  <si>
    <t>Tyr_M8</t>
  </si>
  <si>
    <t>Tyr_M9</t>
  </si>
  <si>
    <t>Met_M0</t>
  </si>
  <si>
    <t>Met_M1</t>
  </si>
  <si>
    <t>Met_M2</t>
  </si>
  <si>
    <t>Met_M3</t>
  </si>
  <si>
    <t>Met_M4</t>
  </si>
  <si>
    <t>Met_M5</t>
  </si>
  <si>
    <t>Leu_M0_A</t>
  </si>
  <si>
    <t>Leu_M1_A</t>
  </si>
  <si>
    <t>Leu_M1_B</t>
  </si>
  <si>
    <t>Leu_M2_B</t>
  </si>
  <si>
    <t>Leu_M2_C</t>
  </si>
  <si>
    <t>Leu_M3_C</t>
  </si>
  <si>
    <t>Leu_M3_D</t>
  </si>
  <si>
    <t>Leu_M4_D</t>
  </si>
  <si>
    <t>Leu_M4_E</t>
  </si>
  <si>
    <t>Leu_M5_E</t>
  </si>
  <si>
    <t>Leu_M5_F</t>
  </si>
  <si>
    <t>Leu_M6_F</t>
  </si>
  <si>
    <t>Ile_M0_A</t>
  </si>
  <si>
    <t>Ile_M1_A</t>
  </si>
  <si>
    <t>Ile_M1_B</t>
  </si>
  <si>
    <t>Ile_M2_B</t>
  </si>
  <si>
    <t>Ile_M2_C</t>
  </si>
  <si>
    <t>Ile_M3_C</t>
  </si>
  <si>
    <t>Ile_M3_D</t>
  </si>
  <si>
    <t>Ile_M4_D</t>
  </si>
  <si>
    <t>Ile_M4_E</t>
  </si>
  <si>
    <t>Ile_M5_E</t>
  </si>
  <si>
    <t>Ile_M5_F</t>
  </si>
  <si>
    <t>Ile_M6_F</t>
  </si>
  <si>
    <t>Val_M0_A</t>
  </si>
  <si>
    <t>Val_M1_A</t>
  </si>
  <si>
    <t>Val_M1_B</t>
  </si>
  <si>
    <t>Val_M2_B</t>
  </si>
  <si>
    <t>Val_M2_C</t>
  </si>
  <si>
    <t>Val_M3_C</t>
  </si>
  <si>
    <t>Val_M3_D</t>
  </si>
  <si>
    <t>Val_M4_D</t>
  </si>
  <si>
    <t>Val_M4_E</t>
  </si>
  <si>
    <t>Val_M5_E</t>
  </si>
  <si>
    <t>Pro_M0_A</t>
  </si>
  <si>
    <t>Pro_M1_A</t>
  </si>
  <si>
    <t>Pro_M1_B</t>
  </si>
  <si>
    <t>Pro_M2_B</t>
  </si>
  <si>
    <t>Pro_M2_C</t>
  </si>
  <si>
    <t>Pro_M3_C</t>
  </si>
  <si>
    <t>Pro_M3_D</t>
  </si>
  <si>
    <t>Pro_M4_D</t>
  </si>
  <si>
    <t>Pro_M4_E</t>
  </si>
  <si>
    <t>Pro_M5_E</t>
  </si>
  <si>
    <t>Asp_M0</t>
  </si>
  <si>
    <t>Asp_M1</t>
  </si>
  <si>
    <t>Asp_M2</t>
  </si>
  <si>
    <t>Asp_M3</t>
  </si>
  <si>
    <t>Asp_M4</t>
  </si>
  <si>
    <t>Thr_M0</t>
  </si>
  <si>
    <t>Thr_M1</t>
  </si>
  <si>
    <t>Thr_M2</t>
  </si>
  <si>
    <t>Thr_M3</t>
  </si>
  <si>
    <t>Thr_M4</t>
  </si>
  <si>
    <t>Ala_M0_A</t>
  </si>
  <si>
    <t>Ala_M1_A</t>
  </si>
  <si>
    <t>Ala_M1_B</t>
  </si>
  <si>
    <t>Ala_M2_B</t>
  </si>
  <si>
    <t>Ala_M2_C</t>
  </si>
  <si>
    <t>Ala_M3_C</t>
  </si>
  <si>
    <t>Ser_M0_A</t>
  </si>
  <si>
    <t>Ser_M1_A</t>
  </si>
  <si>
    <t>Ser_M1_B</t>
  </si>
  <si>
    <t>Ser_M2_B</t>
  </si>
  <si>
    <t>Ser_M2_C</t>
  </si>
  <si>
    <t>Ser_M3_C</t>
  </si>
  <si>
    <t>Gln_M0</t>
  </si>
  <si>
    <t>Gln_M1</t>
  </si>
  <si>
    <t>Gln_M2</t>
  </si>
  <si>
    <t>Gln_M3</t>
  </si>
  <si>
    <t>Gln_M4</t>
  </si>
  <si>
    <t>Gln_M5</t>
  </si>
  <si>
    <t>Gly_M0_A</t>
  </si>
  <si>
    <t>Gly_M1_A</t>
  </si>
  <si>
    <t>Gly_M1_B</t>
  </si>
  <si>
    <t>Gly_M2_B</t>
  </si>
  <si>
    <t>Asn_M0</t>
  </si>
  <si>
    <t>Asn_M1</t>
  </si>
  <si>
    <t>Asn_M2</t>
  </si>
  <si>
    <t>Asn_M3</t>
  </si>
  <si>
    <t>Asn_M4</t>
  </si>
  <si>
    <t>Cys2_M0</t>
  </si>
  <si>
    <t>Cys2_M1</t>
  </si>
  <si>
    <t>Cys2_M2</t>
  </si>
  <si>
    <t>Cys2_M3</t>
  </si>
  <si>
    <t>Cys2_M4</t>
  </si>
  <si>
    <t>Cys2_M5</t>
  </si>
  <si>
    <t>Cys2_M6</t>
  </si>
  <si>
    <t>His_M0_A</t>
  </si>
  <si>
    <t>His_M1_A</t>
  </si>
  <si>
    <t>His_M1_B</t>
  </si>
  <si>
    <t>His_M2_B</t>
  </si>
  <si>
    <t>His_M2_C</t>
  </si>
  <si>
    <t>His_M3_C</t>
  </si>
  <si>
    <t>His_M3_D</t>
  </si>
  <si>
    <t>His_M4_D</t>
  </si>
  <si>
    <t>His_M4_E</t>
  </si>
  <si>
    <t>His_M5_E</t>
  </si>
  <si>
    <t>His_M5_F</t>
  </si>
  <si>
    <t>His_M6_F</t>
  </si>
  <si>
    <t>Lys_M0</t>
  </si>
  <si>
    <t>Lys_M1</t>
  </si>
  <si>
    <t>Lys_M2</t>
  </si>
  <si>
    <t>Lys_M3</t>
  </si>
  <si>
    <t>Lys_M4</t>
  </si>
  <si>
    <t>Lys_M5</t>
  </si>
  <si>
    <t>Lys_M6</t>
  </si>
  <si>
    <t>Arg_M0</t>
  </si>
  <si>
    <t>Arg_M1</t>
  </si>
  <si>
    <t>Arg_M2</t>
  </si>
  <si>
    <t>Arg_M3</t>
  </si>
  <si>
    <t>Arg_M4</t>
  </si>
  <si>
    <t>Arg_M5</t>
  </si>
  <si>
    <t>Arg_M6</t>
  </si>
  <si>
    <t>Cys_M0</t>
  </si>
  <si>
    <t>Cys_M1</t>
  </si>
  <si>
    <t>Cys_M2</t>
  </si>
  <si>
    <t>Cys_M3</t>
  </si>
  <si>
    <t>Glu_M0</t>
  </si>
  <si>
    <t>Glu_M1</t>
  </si>
  <si>
    <t>Glu_M2</t>
  </si>
  <si>
    <t>Glu_M3</t>
  </si>
  <si>
    <t>Glu_M4</t>
  </si>
  <si>
    <t>Glu_M5</t>
  </si>
  <si>
    <t>3-AP (IS-1)</t>
  </si>
  <si>
    <t>L-MS (IS-2)</t>
  </si>
  <si>
    <t>Std_25uM</t>
  </si>
  <si>
    <t>Std_6-25uM</t>
  </si>
  <si>
    <t>Std_1-25uM</t>
  </si>
  <si>
    <t>Standards Concentration (uM)</t>
  </si>
  <si>
    <t>25uM</t>
  </si>
  <si>
    <t>6-24uM</t>
  </si>
  <si>
    <t>1-56uM</t>
  </si>
  <si>
    <t>12-5uM</t>
  </si>
  <si>
    <t>Stds_50uM</t>
  </si>
  <si>
    <t>Stds_25uM</t>
  </si>
  <si>
    <t>Stds_12-5uM</t>
  </si>
  <si>
    <t>Stds_6-25uM</t>
  </si>
  <si>
    <t>Stds_3-125uM</t>
  </si>
  <si>
    <t>Stds_1-56uM</t>
  </si>
  <si>
    <t>Stds_078uM</t>
  </si>
  <si>
    <t>Stds_039uM</t>
  </si>
  <si>
    <t>Time (min)</t>
  </si>
  <si>
    <t>Co-elute</t>
  </si>
  <si>
    <t>Unable to identify</t>
  </si>
  <si>
    <t>Stds_12-5uM_OldCap</t>
  </si>
  <si>
    <t>F1_6BP</t>
  </si>
  <si>
    <t>P-glyco</t>
  </si>
  <si>
    <t>PEP</t>
  </si>
  <si>
    <t>G2P</t>
  </si>
  <si>
    <t>DHAP</t>
  </si>
  <si>
    <t>2PGA</t>
  </si>
  <si>
    <t>3PGA</t>
  </si>
  <si>
    <t>2G-olP</t>
  </si>
  <si>
    <t>3G-olP</t>
  </si>
  <si>
    <t>R5P</t>
  </si>
  <si>
    <t>E4P</t>
  </si>
  <si>
    <t>Ru5P</t>
  </si>
  <si>
    <t>F6P</t>
  </si>
  <si>
    <t>G6P</t>
  </si>
  <si>
    <t>6PG</t>
  </si>
  <si>
    <t>S7P</t>
  </si>
  <si>
    <t>aKG</t>
  </si>
  <si>
    <t>HYPR</t>
  </si>
  <si>
    <t>FUM</t>
  </si>
  <si>
    <t>CITx</t>
  </si>
  <si>
    <t>MAL</t>
  </si>
  <si>
    <t>AMP</t>
  </si>
  <si>
    <t>SUC</t>
  </si>
  <si>
    <t>RuBP</t>
  </si>
  <si>
    <t>ATP</t>
  </si>
  <si>
    <t>Lys</t>
  </si>
  <si>
    <t>Arg</t>
  </si>
  <si>
    <t>His</t>
  </si>
  <si>
    <t>Gly</t>
  </si>
  <si>
    <t>Ala</t>
  </si>
  <si>
    <t>Val</t>
  </si>
  <si>
    <t>Ile</t>
  </si>
  <si>
    <t>Leu</t>
  </si>
  <si>
    <t>Ser</t>
  </si>
  <si>
    <t>Thr</t>
  </si>
  <si>
    <t>Asn</t>
  </si>
  <si>
    <t>Met</t>
  </si>
  <si>
    <t>Trp</t>
  </si>
  <si>
    <t>Gln</t>
  </si>
  <si>
    <t>Glu</t>
  </si>
  <si>
    <t>Phe</t>
  </si>
  <si>
    <t>Tyr</t>
  </si>
  <si>
    <t>Pro</t>
  </si>
  <si>
    <t>Cys2</t>
  </si>
  <si>
    <t>Asp</t>
  </si>
  <si>
    <t>Cys</t>
  </si>
  <si>
    <t>Ru5BP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</si>
</sst>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16" fontId="5" fillId="0" borderId="0" xfId="0" quotePrefix="1" applyNumberFormat="1" applyFont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47625</xdr:rowOff>
    </xdr:from>
    <xdr:to>
      <xdr:col>19</xdr:col>
      <xdr:colOff>27276</xdr:colOff>
      <xdr:row>23</xdr:row>
      <xdr:rowOff>47577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D743328-4B00-48EB-8D92-E8F81D8A9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048125"/>
          <a:ext cx="10390476" cy="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</xdr:row>
      <xdr:rowOff>0</xdr:rowOff>
    </xdr:from>
    <xdr:to>
      <xdr:col>12</xdr:col>
      <xdr:colOff>237334</xdr:colOff>
      <xdr:row>21</xdr:row>
      <xdr:rowOff>18571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FE97CEC-5E71-484A-B2AA-CD43EFF6A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90500"/>
          <a:ext cx="6323809" cy="3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19</xdr:row>
      <xdr:rowOff>76200</xdr:rowOff>
    </xdr:from>
    <xdr:to>
      <xdr:col>12</xdr:col>
      <xdr:colOff>123051</xdr:colOff>
      <xdr:row>45</xdr:row>
      <xdr:rowOff>170819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7C2B001-ED13-4FE0-8470-F0CDA2E8A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3695700"/>
          <a:ext cx="6190476" cy="5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46</xdr:row>
      <xdr:rowOff>19050</xdr:rowOff>
    </xdr:from>
    <xdr:to>
      <xdr:col>12</xdr:col>
      <xdr:colOff>142099</xdr:colOff>
      <xdr:row>70</xdr:row>
      <xdr:rowOff>123240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06C83E2-536B-4B01-B867-853FD991D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8782050"/>
          <a:ext cx="6209524" cy="46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13</xdr:col>
      <xdr:colOff>227737</xdr:colOff>
      <xdr:row>19</xdr:row>
      <xdr:rowOff>28119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306CB53-C18E-4155-97AA-29FDC31F5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7775" y="0"/>
          <a:ext cx="6904762" cy="36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70</xdr:row>
      <xdr:rowOff>104775</xdr:rowOff>
    </xdr:from>
    <xdr:to>
      <xdr:col>12</xdr:col>
      <xdr:colOff>161149</xdr:colOff>
      <xdr:row>72</xdr:row>
      <xdr:rowOff>114251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C694691E-2D3E-444C-85F8-2001579FC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13439775"/>
          <a:ext cx="6209524" cy="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72</xdr:row>
      <xdr:rowOff>57150</xdr:rowOff>
    </xdr:from>
    <xdr:to>
      <xdr:col>12</xdr:col>
      <xdr:colOff>161151</xdr:colOff>
      <xdr:row>84</xdr:row>
      <xdr:rowOff>28293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A2D0D6B3-17B1-430F-B92D-5523315CE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13773150"/>
          <a:ext cx="6190476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84</xdr:row>
      <xdr:rowOff>38100</xdr:rowOff>
    </xdr:from>
    <xdr:to>
      <xdr:col>13</xdr:col>
      <xdr:colOff>227737</xdr:colOff>
      <xdr:row>96</xdr:row>
      <xdr:rowOff>56862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D5EA8B18-E9DF-43F7-9C02-355EB45BA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7775" y="16040100"/>
          <a:ext cx="6904762" cy="2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21</xdr:row>
      <xdr:rowOff>19050</xdr:rowOff>
    </xdr:from>
    <xdr:to>
      <xdr:col>15</xdr:col>
      <xdr:colOff>56153</xdr:colOff>
      <xdr:row>23</xdr:row>
      <xdr:rowOff>180907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108C061-F2A6-4988-8262-DD7B08531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4019550"/>
          <a:ext cx="7971428" cy="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23</xdr:row>
      <xdr:rowOff>171450</xdr:rowOff>
    </xdr:from>
    <xdr:to>
      <xdr:col>15</xdr:col>
      <xdr:colOff>103770</xdr:colOff>
      <xdr:row>48</xdr:row>
      <xdr:rowOff>66093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A3F7241-ECAF-4F75-B1CC-41A050E33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" y="4552950"/>
          <a:ext cx="8038095" cy="4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50</xdr:row>
      <xdr:rowOff>0</xdr:rowOff>
    </xdr:from>
    <xdr:to>
      <xdr:col>15</xdr:col>
      <xdr:colOff>141868</xdr:colOff>
      <xdr:row>55</xdr:row>
      <xdr:rowOff>114167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353044B-5BBA-4C72-98FB-11F882AE2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9525000"/>
          <a:ext cx="8057143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48</xdr:row>
      <xdr:rowOff>47625</xdr:rowOff>
    </xdr:from>
    <xdr:to>
      <xdr:col>15</xdr:col>
      <xdr:colOff>122818</xdr:colOff>
      <xdr:row>50</xdr:row>
      <xdr:rowOff>38054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C745A7B3-BC04-4D4E-8A33-21E99CB0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9191625"/>
          <a:ext cx="8057143" cy="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55</xdr:row>
      <xdr:rowOff>95250</xdr:rowOff>
    </xdr:from>
    <xdr:to>
      <xdr:col>15</xdr:col>
      <xdr:colOff>103774</xdr:colOff>
      <xdr:row>59</xdr:row>
      <xdr:rowOff>47536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2F6971FB-8165-4DA2-8B07-5DEBCA595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0" y="10572750"/>
          <a:ext cx="8009524" cy="7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15</xdr:col>
      <xdr:colOff>132345</xdr:colOff>
      <xdr:row>62</xdr:row>
      <xdr:rowOff>190408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F02CA5-28C1-48B7-B972-D4CEB470A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0" y="11268075"/>
          <a:ext cx="8038095" cy="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62</xdr:row>
      <xdr:rowOff>171450</xdr:rowOff>
    </xdr:from>
    <xdr:to>
      <xdr:col>15</xdr:col>
      <xdr:colOff>151389</xdr:colOff>
      <xdr:row>102</xdr:row>
      <xdr:rowOff>122878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2292A5B-27B4-42BF-852D-88D8F0BB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9675" y="11982450"/>
          <a:ext cx="8085714" cy="7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102</xdr:row>
      <xdr:rowOff>104775</xdr:rowOff>
    </xdr:from>
    <xdr:to>
      <xdr:col>15</xdr:col>
      <xdr:colOff>151389</xdr:colOff>
      <xdr:row>109</xdr:row>
      <xdr:rowOff>180799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2C67CBE-8F24-45EF-BEF1-B22E4DB09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9675" y="19535775"/>
          <a:ext cx="8085714" cy="1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15</xdr:col>
      <xdr:colOff>56152</xdr:colOff>
      <xdr:row>3</xdr:row>
      <xdr:rowOff>38048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74D85FCC-AEB9-4651-94FB-EB24769C3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90500"/>
          <a:ext cx="7980952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3</xdr:row>
      <xdr:rowOff>9525</xdr:rowOff>
    </xdr:from>
    <xdr:to>
      <xdr:col>15</xdr:col>
      <xdr:colOff>84723</xdr:colOff>
      <xdr:row>21</xdr:row>
      <xdr:rowOff>37668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5933C8CD-8CCC-48F8-AA3D-45DC87534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9675" y="581025"/>
          <a:ext cx="8019048" cy="3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2"/>
  <sheetViews>
    <sheetView topLeftCell="A76" workbookViewId="0">
      <selection activeCell="H34" sqref="H34"/>
    </sheetView>
  </sheetViews>
  <sheetFormatPr defaultRowHeight="15" x14ac:dyDescent="0.25"/>
  <cols>
    <col min="2" max="2" width="11.42578125" style="1" bestFit="1" customWidth="1"/>
    <col min="3" max="3" width="10.42578125" style="1" customWidth="1"/>
    <col min="4" max="4" width="11" style="1" customWidth="1"/>
    <col min="5" max="5" width="9.140625" style="1"/>
  </cols>
  <sheetData>
    <row r="3" spans="1:6" ht="30" x14ac:dyDescent="0.25">
      <c r="B3" s="2" t="s">
        <v>0</v>
      </c>
      <c r="C3" s="2" t="s">
        <v>1</v>
      </c>
      <c r="D3" s="2" t="s">
        <v>2</v>
      </c>
      <c r="E3" s="2" t="s">
        <v>19</v>
      </c>
    </row>
    <row r="4" spans="1:6" x14ac:dyDescent="0.25">
      <c r="A4" t="str">
        <f>"No_"&amp;B4</f>
        <v>No_1</v>
      </c>
      <c r="B4" s="1">
        <v>1</v>
      </c>
      <c r="C4" s="1" t="s">
        <v>3</v>
      </c>
      <c r="D4" s="1" t="s">
        <v>13</v>
      </c>
      <c r="E4" s="1" t="s">
        <v>20</v>
      </c>
      <c r="F4" t="str">
        <f>C4&amp;"_"&amp;D4</f>
        <v>A_Pre</v>
      </c>
    </row>
    <row r="5" spans="1:6" x14ac:dyDescent="0.25">
      <c r="A5" t="str">
        <f t="shared" ref="A5:A68" si="0">"No_"&amp;B5</f>
        <v>No_2</v>
      </c>
      <c r="B5" s="1">
        <v>2</v>
      </c>
      <c r="C5" s="1" t="s">
        <v>4</v>
      </c>
      <c r="D5" s="1" t="s">
        <v>13</v>
      </c>
      <c r="E5" s="1" t="s">
        <v>20</v>
      </c>
      <c r="F5" t="str">
        <f t="shared" ref="F5:F68" si="1">C5&amp;"_"&amp;D5</f>
        <v>B_Pre</v>
      </c>
    </row>
    <row r="6" spans="1:6" x14ac:dyDescent="0.25">
      <c r="A6" t="str">
        <f t="shared" si="0"/>
        <v>No_3</v>
      </c>
      <c r="B6" s="1">
        <v>3</v>
      </c>
      <c r="C6" s="1" t="s">
        <v>5</v>
      </c>
      <c r="D6" s="1" t="s">
        <v>13</v>
      </c>
      <c r="E6" s="1" t="s">
        <v>20</v>
      </c>
      <c r="F6" t="str">
        <f t="shared" si="1"/>
        <v>C_Pre</v>
      </c>
    </row>
    <row r="7" spans="1:6" x14ac:dyDescent="0.25">
      <c r="A7" t="str">
        <f t="shared" si="0"/>
        <v>No_4</v>
      </c>
      <c r="B7" s="1">
        <v>4</v>
      </c>
      <c r="C7" s="1" t="s">
        <v>6</v>
      </c>
      <c r="D7" s="1" t="s">
        <v>13</v>
      </c>
      <c r="E7" s="1" t="s">
        <v>20</v>
      </c>
      <c r="F7" t="str">
        <f t="shared" si="1"/>
        <v>D_Pre</v>
      </c>
    </row>
    <row r="8" spans="1:6" x14ac:dyDescent="0.25">
      <c r="A8" t="str">
        <f t="shared" si="0"/>
        <v>No_5</v>
      </c>
      <c r="B8" s="1">
        <v>5</v>
      </c>
      <c r="C8" s="1" t="s">
        <v>7</v>
      </c>
      <c r="D8" s="1" t="s">
        <v>13</v>
      </c>
      <c r="E8" s="1" t="s">
        <v>20</v>
      </c>
      <c r="F8" t="str">
        <f t="shared" si="1"/>
        <v>E_Pre</v>
      </c>
    </row>
    <row r="9" spans="1:6" x14ac:dyDescent="0.25">
      <c r="A9" t="str">
        <f t="shared" si="0"/>
        <v>No_6</v>
      </c>
      <c r="B9" s="1">
        <v>6</v>
      </c>
      <c r="C9" s="1" t="s">
        <v>8</v>
      </c>
      <c r="D9" s="1" t="s">
        <v>13</v>
      </c>
      <c r="E9" s="1" t="s">
        <v>20</v>
      </c>
      <c r="F9" t="str">
        <f t="shared" si="1"/>
        <v>F_Pre</v>
      </c>
    </row>
    <row r="10" spans="1:6" x14ac:dyDescent="0.25">
      <c r="A10" t="str">
        <f t="shared" si="0"/>
        <v>No_7</v>
      </c>
      <c r="B10" s="1">
        <v>7</v>
      </c>
      <c r="C10" s="1" t="s">
        <v>9</v>
      </c>
      <c r="D10" s="1" t="s">
        <v>13</v>
      </c>
      <c r="E10" s="1" t="s">
        <v>20</v>
      </c>
      <c r="F10" t="str">
        <f t="shared" si="1"/>
        <v>G_Pre</v>
      </c>
    </row>
    <row r="11" spans="1:6" x14ac:dyDescent="0.25">
      <c r="A11" t="str">
        <f t="shared" si="0"/>
        <v>No_8</v>
      </c>
      <c r="B11" s="1">
        <v>8</v>
      </c>
      <c r="C11" s="1" t="s">
        <v>10</v>
      </c>
      <c r="D11" s="1" t="s">
        <v>13</v>
      </c>
      <c r="E11" s="1" t="s">
        <v>20</v>
      </c>
      <c r="F11" t="str">
        <f t="shared" si="1"/>
        <v>H _Pre</v>
      </c>
    </row>
    <row r="12" spans="1:6" x14ac:dyDescent="0.25">
      <c r="A12" t="str">
        <f t="shared" si="0"/>
        <v>No_9</v>
      </c>
      <c r="B12" s="1">
        <v>9</v>
      </c>
      <c r="C12" s="1" t="s">
        <v>11</v>
      </c>
      <c r="D12" s="1" t="s">
        <v>13</v>
      </c>
      <c r="E12" s="1" t="s">
        <v>20</v>
      </c>
      <c r="F12" t="str">
        <f t="shared" si="1"/>
        <v>I _Pre</v>
      </c>
    </row>
    <row r="13" spans="1:6" x14ac:dyDescent="0.25">
      <c r="A13" t="str">
        <f t="shared" si="0"/>
        <v>No_10</v>
      </c>
      <c r="B13" s="1">
        <v>10</v>
      </c>
      <c r="C13" s="1" t="s">
        <v>10</v>
      </c>
      <c r="D13" s="1" t="s">
        <v>13</v>
      </c>
      <c r="E13" s="1" t="s">
        <v>20</v>
      </c>
      <c r="F13" t="str">
        <f t="shared" si="1"/>
        <v>H _Pre</v>
      </c>
    </row>
    <row r="14" spans="1:6" x14ac:dyDescent="0.25">
      <c r="A14" t="str">
        <f t="shared" si="0"/>
        <v>No_11</v>
      </c>
      <c r="B14" s="1">
        <v>11</v>
      </c>
      <c r="C14" s="1" t="s">
        <v>11</v>
      </c>
      <c r="D14" s="1" t="s">
        <v>13</v>
      </c>
      <c r="E14" s="1" t="s">
        <v>20</v>
      </c>
      <c r="F14" t="str">
        <f t="shared" si="1"/>
        <v>I _Pre</v>
      </c>
    </row>
    <row r="15" spans="1:6" x14ac:dyDescent="0.25">
      <c r="A15" t="str">
        <f t="shared" si="0"/>
        <v>No_12</v>
      </c>
      <c r="B15" s="1">
        <v>12</v>
      </c>
      <c r="C15" s="1" t="s">
        <v>12</v>
      </c>
      <c r="D15" s="1" t="s">
        <v>13</v>
      </c>
      <c r="E15" s="1" t="s">
        <v>20</v>
      </c>
      <c r="F15" t="str">
        <f t="shared" si="1"/>
        <v>J_Pre</v>
      </c>
    </row>
    <row r="16" spans="1:6" x14ac:dyDescent="0.25">
      <c r="A16" t="str">
        <f t="shared" si="0"/>
        <v>No_13</v>
      </c>
      <c r="B16" s="1">
        <v>13</v>
      </c>
      <c r="C16" s="1" t="s">
        <v>3</v>
      </c>
      <c r="D16" s="1">
        <v>0</v>
      </c>
      <c r="E16" s="1" t="s">
        <v>21</v>
      </c>
      <c r="F16" t="str">
        <f t="shared" si="1"/>
        <v>A_0</v>
      </c>
    </row>
    <row r="17" spans="1:6" x14ac:dyDescent="0.25">
      <c r="A17" t="str">
        <f t="shared" si="0"/>
        <v>No_14</v>
      </c>
      <c r="B17" s="1">
        <v>14</v>
      </c>
      <c r="C17" s="1" t="s">
        <v>3</v>
      </c>
      <c r="D17" s="1">
        <v>0.33</v>
      </c>
      <c r="E17" s="1" t="s">
        <v>21</v>
      </c>
      <c r="F17" t="str">
        <f t="shared" si="1"/>
        <v>A_0.33</v>
      </c>
    </row>
    <row r="18" spans="1:6" x14ac:dyDescent="0.25">
      <c r="A18" t="str">
        <f t="shared" si="0"/>
        <v>No_15</v>
      </c>
      <c r="B18" s="1">
        <v>15</v>
      </c>
      <c r="C18" s="1" t="s">
        <v>3</v>
      </c>
      <c r="D18" s="1">
        <v>1</v>
      </c>
      <c r="E18" s="1" t="s">
        <v>21</v>
      </c>
      <c r="F18" t="str">
        <f t="shared" si="1"/>
        <v>A_1</v>
      </c>
    </row>
    <row r="19" spans="1:6" x14ac:dyDescent="0.25">
      <c r="A19" t="str">
        <f t="shared" si="0"/>
        <v>No_16</v>
      </c>
      <c r="B19" s="1">
        <v>16</v>
      </c>
      <c r="C19" s="1" t="s">
        <v>3</v>
      </c>
      <c r="D19" s="1">
        <v>5</v>
      </c>
      <c r="E19" s="1" t="s">
        <v>21</v>
      </c>
      <c r="F19" t="str">
        <f t="shared" si="1"/>
        <v>A_5</v>
      </c>
    </row>
    <row r="20" spans="1:6" x14ac:dyDescent="0.25">
      <c r="A20" t="str">
        <f t="shared" si="0"/>
        <v>No_17</v>
      </c>
      <c r="B20" s="1">
        <v>17</v>
      </c>
      <c r="C20" s="1" t="s">
        <v>3</v>
      </c>
      <c r="D20" s="1">
        <v>30</v>
      </c>
      <c r="E20" s="1" t="s">
        <v>21</v>
      </c>
      <c r="F20" t="str">
        <f t="shared" si="1"/>
        <v>A_30</v>
      </c>
    </row>
    <row r="21" spans="1:6" x14ac:dyDescent="0.25">
      <c r="A21" t="str">
        <f t="shared" si="0"/>
        <v>No_18</v>
      </c>
      <c r="B21" s="1">
        <v>18</v>
      </c>
      <c r="C21" s="1" t="s">
        <v>4</v>
      </c>
      <c r="D21" s="1">
        <v>0</v>
      </c>
      <c r="E21" s="1" t="s">
        <v>21</v>
      </c>
      <c r="F21" t="str">
        <f t="shared" si="1"/>
        <v>B_0</v>
      </c>
    </row>
    <row r="22" spans="1:6" x14ac:dyDescent="0.25">
      <c r="A22" t="str">
        <f t="shared" si="0"/>
        <v>No_19</v>
      </c>
      <c r="B22" s="1">
        <v>19</v>
      </c>
      <c r="C22" s="1" t="s">
        <v>4</v>
      </c>
      <c r="D22" s="1">
        <v>0.33</v>
      </c>
      <c r="E22" s="1" t="s">
        <v>21</v>
      </c>
      <c r="F22" t="str">
        <f t="shared" si="1"/>
        <v>B_0.33</v>
      </c>
    </row>
    <row r="23" spans="1:6" x14ac:dyDescent="0.25">
      <c r="A23" t="str">
        <f t="shared" si="0"/>
        <v>No_20</v>
      </c>
      <c r="B23" s="1">
        <v>20</v>
      </c>
      <c r="C23" s="1" t="s">
        <v>4</v>
      </c>
      <c r="D23" s="1">
        <v>1</v>
      </c>
      <c r="E23" s="1" t="s">
        <v>21</v>
      </c>
      <c r="F23" t="str">
        <f t="shared" si="1"/>
        <v>B_1</v>
      </c>
    </row>
    <row r="24" spans="1:6" x14ac:dyDescent="0.25">
      <c r="A24" t="str">
        <f t="shared" si="0"/>
        <v>No_21</v>
      </c>
      <c r="B24" s="1">
        <v>21</v>
      </c>
      <c r="C24" s="1" t="s">
        <v>4</v>
      </c>
      <c r="D24" s="1">
        <v>5</v>
      </c>
      <c r="E24" s="1" t="s">
        <v>21</v>
      </c>
      <c r="F24" t="str">
        <f t="shared" si="1"/>
        <v>B_5</v>
      </c>
    </row>
    <row r="25" spans="1:6" x14ac:dyDescent="0.25">
      <c r="A25" t="str">
        <f t="shared" si="0"/>
        <v>No_22</v>
      </c>
      <c r="B25" s="1">
        <v>22</v>
      </c>
      <c r="C25" s="1" t="s">
        <v>4</v>
      </c>
      <c r="D25" s="1">
        <v>30</v>
      </c>
      <c r="E25" s="1" t="s">
        <v>21</v>
      </c>
      <c r="F25" t="str">
        <f t="shared" si="1"/>
        <v>B_30</v>
      </c>
    </row>
    <row r="26" spans="1:6" x14ac:dyDescent="0.25">
      <c r="A26" t="str">
        <f t="shared" si="0"/>
        <v>No_23</v>
      </c>
      <c r="B26" s="1">
        <v>23</v>
      </c>
      <c r="C26" s="1" t="s">
        <v>5</v>
      </c>
      <c r="D26" s="1">
        <v>0</v>
      </c>
      <c r="E26" s="1" t="s">
        <v>21</v>
      </c>
      <c r="F26" t="str">
        <f t="shared" si="1"/>
        <v>C_0</v>
      </c>
    </row>
    <row r="27" spans="1:6" x14ac:dyDescent="0.25">
      <c r="A27" t="str">
        <f t="shared" si="0"/>
        <v>No_24</v>
      </c>
      <c r="B27" s="1">
        <v>24</v>
      </c>
      <c r="C27" s="1" t="s">
        <v>5</v>
      </c>
      <c r="D27" s="1">
        <v>0.33</v>
      </c>
      <c r="E27" s="1" t="s">
        <v>21</v>
      </c>
      <c r="F27" t="str">
        <f t="shared" si="1"/>
        <v>C_0.33</v>
      </c>
    </row>
    <row r="28" spans="1:6" x14ac:dyDescent="0.25">
      <c r="A28" t="str">
        <f t="shared" si="0"/>
        <v>No_25</v>
      </c>
      <c r="B28" s="1">
        <v>25</v>
      </c>
      <c r="C28" s="1" t="s">
        <v>5</v>
      </c>
      <c r="D28" s="1">
        <v>1</v>
      </c>
      <c r="E28" s="1" t="s">
        <v>21</v>
      </c>
      <c r="F28" t="str">
        <f t="shared" si="1"/>
        <v>C_1</v>
      </c>
    </row>
    <row r="29" spans="1:6" x14ac:dyDescent="0.25">
      <c r="A29" t="str">
        <f t="shared" si="0"/>
        <v>No_26</v>
      </c>
      <c r="B29" s="1">
        <v>26</v>
      </c>
      <c r="C29" s="1" t="s">
        <v>5</v>
      </c>
      <c r="D29" s="1">
        <v>5</v>
      </c>
      <c r="E29" s="1" t="s">
        <v>21</v>
      </c>
      <c r="F29" t="str">
        <f t="shared" si="1"/>
        <v>C_5</v>
      </c>
    </row>
    <row r="30" spans="1:6" x14ac:dyDescent="0.25">
      <c r="A30" t="str">
        <f t="shared" si="0"/>
        <v>No_27</v>
      </c>
      <c r="B30" s="1">
        <v>27</v>
      </c>
      <c r="C30" s="1" t="s">
        <v>5</v>
      </c>
      <c r="D30" s="1">
        <v>30</v>
      </c>
      <c r="E30" s="1" t="s">
        <v>21</v>
      </c>
      <c r="F30" t="str">
        <f t="shared" si="1"/>
        <v>C_30</v>
      </c>
    </row>
    <row r="31" spans="1:6" x14ac:dyDescent="0.25">
      <c r="A31" t="str">
        <f t="shared" si="0"/>
        <v>No_28</v>
      </c>
      <c r="B31" s="1">
        <v>28</v>
      </c>
      <c r="C31" s="1" t="s">
        <v>6</v>
      </c>
      <c r="D31" s="1">
        <v>0</v>
      </c>
      <c r="E31" s="1" t="s">
        <v>21</v>
      </c>
      <c r="F31" t="str">
        <f t="shared" si="1"/>
        <v>D_0</v>
      </c>
    </row>
    <row r="32" spans="1:6" x14ac:dyDescent="0.25">
      <c r="A32" t="str">
        <f t="shared" si="0"/>
        <v>No_29</v>
      </c>
      <c r="B32" s="1">
        <v>29</v>
      </c>
      <c r="C32" s="1" t="s">
        <v>6</v>
      </c>
      <c r="D32" s="1">
        <v>0.33</v>
      </c>
      <c r="E32" s="1" t="s">
        <v>21</v>
      </c>
      <c r="F32" t="str">
        <f t="shared" si="1"/>
        <v>D_0.33</v>
      </c>
    </row>
    <row r="33" spans="1:6" x14ac:dyDescent="0.25">
      <c r="A33" t="str">
        <f t="shared" si="0"/>
        <v>No_30</v>
      </c>
      <c r="B33" s="1">
        <v>30</v>
      </c>
      <c r="C33" s="1" t="s">
        <v>6</v>
      </c>
      <c r="D33" s="1">
        <v>1</v>
      </c>
      <c r="E33" s="1" t="s">
        <v>21</v>
      </c>
      <c r="F33" t="str">
        <f t="shared" si="1"/>
        <v>D_1</v>
      </c>
    </row>
    <row r="34" spans="1:6" x14ac:dyDescent="0.25">
      <c r="A34" t="str">
        <f t="shared" si="0"/>
        <v>No_31</v>
      </c>
      <c r="B34" s="1">
        <v>31</v>
      </c>
      <c r="C34" s="1" t="s">
        <v>6</v>
      </c>
      <c r="D34" s="1">
        <v>5</v>
      </c>
      <c r="E34" s="1" t="s">
        <v>21</v>
      </c>
      <c r="F34" t="str">
        <f t="shared" si="1"/>
        <v>D_5</v>
      </c>
    </row>
    <row r="35" spans="1:6" x14ac:dyDescent="0.25">
      <c r="A35" t="str">
        <f t="shared" si="0"/>
        <v>No_32</v>
      </c>
      <c r="B35" s="1">
        <v>32</v>
      </c>
      <c r="C35" s="1" t="s">
        <v>6</v>
      </c>
      <c r="D35" s="1">
        <v>30</v>
      </c>
      <c r="E35" s="1" t="s">
        <v>21</v>
      </c>
      <c r="F35" t="str">
        <f t="shared" si="1"/>
        <v>D_30</v>
      </c>
    </row>
    <row r="36" spans="1:6" x14ac:dyDescent="0.25">
      <c r="A36" t="str">
        <f t="shared" si="0"/>
        <v>No_33</v>
      </c>
      <c r="B36" s="1">
        <v>33</v>
      </c>
      <c r="C36" s="1" t="s">
        <v>7</v>
      </c>
      <c r="D36" s="1">
        <v>0</v>
      </c>
      <c r="E36" s="1" t="s">
        <v>21</v>
      </c>
      <c r="F36" t="str">
        <f t="shared" si="1"/>
        <v>E_0</v>
      </c>
    </row>
    <row r="37" spans="1:6" x14ac:dyDescent="0.25">
      <c r="A37" t="str">
        <f t="shared" si="0"/>
        <v>No_34</v>
      </c>
      <c r="B37" s="1">
        <v>34</v>
      </c>
      <c r="C37" s="1" t="s">
        <v>7</v>
      </c>
      <c r="D37" s="1">
        <v>0.33</v>
      </c>
      <c r="E37" s="1" t="s">
        <v>21</v>
      </c>
      <c r="F37" t="str">
        <f t="shared" si="1"/>
        <v>E_0.33</v>
      </c>
    </row>
    <row r="38" spans="1:6" x14ac:dyDescent="0.25">
      <c r="A38" t="str">
        <f t="shared" si="0"/>
        <v>No_35</v>
      </c>
      <c r="B38" s="1">
        <v>35</v>
      </c>
      <c r="C38" s="1" t="s">
        <v>7</v>
      </c>
      <c r="D38" s="1">
        <v>1</v>
      </c>
      <c r="E38" s="1" t="s">
        <v>21</v>
      </c>
      <c r="F38" t="str">
        <f t="shared" si="1"/>
        <v>E_1</v>
      </c>
    </row>
    <row r="39" spans="1:6" x14ac:dyDescent="0.25">
      <c r="A39" t="str">
        <f t="shared" si="0"/>
        <v>No_36</v>
      </c>
      <c r="B39" s="1">
        <v>36</v>
      </c>
      <c r="C39" s="1" t="s">
        <v>7</v>
      </c>
      <c r="D39" s="1">
        <v>5</v>
      </c>
      <c r="E39" s="1" t="s">
        <v>21</v>
      </c>
      <c r="F39" t="str">
        <f t="shared" si="1"/>
        <v>E_5</v>
      </c>
    </row>
    <row r="40" spans="1:6" x14ac:dyDescent="0.25">
      <c r="A40" t="str">
        <f t="shared" si="0"/>
        <v>No_37</v>
      </c>
      <c r="B40" s="1">
        <v>37</v>
      </c>
      <c r="C40" s="1" t="s">
        <v>7</v>
      </c>
      <c r="D40" s="1">
        <v>30</v>
      </c>
      <c r="E40" s="1" t="s">
        <v>21</v>
      </c>
      <c r="F40" t="str">
        <f t="shared" si="1"/>
        <v>E_30</v>
      </c>
    </row>
    <row r="41" spans="1:6" x14ac:dyDescent="0.25">
      <c r="A41" t="str">
        <f t="shared" si="0"/>
        <v>No_38</v>
      </c>
      <c r="B41" s="1">
        <v>38</v>
      </c>
      <c r="C41" s="1" t="s">
        <v>8</v>
      </c>
      <c r="D41" s="1">
        <v>0</v>
      </c>
      <c r="E41" s="1" t="s">
        <v>21</v>
      </c>
      <c r="F41" t="str">
        <f t="shared" si="1"/>
        <v>F_0</v>
      </c>
    </row>
    <row r="42" spans="1:6" x14ac:dyDescent="0.25">
      <c r="A42" t="str">
        <f t="shared" si="0"/>
        <v>No_39</v>
      </c>
      <c r="B42" s="1">
        <v>39</v>
      </c>
      <c r="C42" s="1" t="s">
        <v>8</v>
      </c>
      <c r="D42" s="1">
        <v>0.33</v>
      </c>
      <c r="E42" s="1" t="s">
        <v>21</v>
      </c>
      <c r="F42" t="str">
        <f t="shared" si="1"/>
        <v>F_0.33</v>
      </c>
    </row>
    <row r="43" spans="1:6" x14ac:dyDescent="0.25">
      <c r="A43" t="str">
        <f t="shared" si="0"/>
        <v>No_40</v>
      </c>
      <c r="B43" s="1">
        <v>40</v>
      </c>
      <c r="C43" s="1" t="s">
        <v>8</v>
      </c>
      <c r="D43" s="1">
        <v>1</v>
      </c>
      <c r="E43" s="1" t="s">
        <v>21</v>
      </c>
      <c r="F43" t="str">
        <f t="shared" si="1"/>
        <v>F_1</v>
      </c>
    </row>
    <row r="44" spans="1:6" x14ac:dyDescent="0.25">
      <c r="A44" t="str">
        <f t="shared" si="0"/>
        <v>No_41</v>
      </c>
      <c r="B44" s="1">
        <v>41</v>
      </c>
      <c r="C44" s="1" t="s">
        <v>8</v>
      </c>
      <c r="D44" s="1">
        <v>5</v>
      </c>
      <c r="E44" s="1" t="s">
        <v>21</v>
      </c>
      <c r="F44" t="str">
        <f t="shared" si="1"/>
        <v>F_5</v>
      </c>
    </row>
    <row r="45" spans="1:6" x14ac:dyDescent="0.25">
      <c r="A45" t="str">
        <f t="shared" si="0"/>
        <v>No_42</v>
      </c>
      <c r="B45" s="1">
        <v>42</v>
      </c>
      <c r="C45" s="1" t="s">
        <v>8</v>
      </c>
      <c r="D45" s="1">
        <v>30</v>
      </c>
      <c r="E45" s="1" t="s">
        <v>21</v>
      </c>
      <c r="F45" t="str">
        <f t="shared" si="1"/>
        <v>F_30</v>
      </c>
    </row>
    <row r="46" spans="1:6" x14ac:dyDescent="0.25">
      <c r="A46" t="str">
        <f t="shared" si="0"/>
        <v>No_43</v>
      </c>
      <c r="B46" s="1">
        <v>43</v>
      </c>
      <c r="C46" s="1" t="s">
        <v>9</v>
      </c>
      <c r="D46" s="1" t="s">
        <v>14</v>
      </c>
      <c r="E46" s="1" t="s">
        <v>20</v>
      </c>
      <c r="F46" t="str">
        <f t="shared" si="1"/>
        <v>G_Pre-20</v>
      </c>
    </row>
    <row r="47" spans="1:6" x14ac:dyDescent="0.25">
      <c r="A47" t="str">
        <f t="shared" si="0"/>
        <v>No_44</v>
      </c>
      <c r="B47" s="1">
        <v>44</v>
      </c>
      <c r="C47" s="1" t="s">
        <v>9</v>
      </c>
      <c r="D47" s="1" t="s">
        <v>15</v>
      </c>
      <c r="E47" s="1" t="s">
        <v>20</v>
      </c>
      <c r="F47" t="str">
        <f t="shared" si="1"/>
        <v>G_Pre-180</v>
      </c>
    </row>
    <row r="48" spans="1:6" x14ac:dyDescent="0.25">
      <c r="A48" t="str">
        <f t="shared" si="0"/>
        <v>No_45</v>
      </c>
      <c r="B48" s="1">
        <v>45</v>
      </c>
      <c r="C48" s="1" t="s">
        <v>9</v>
      </c>
      <c r="D48" s="1" t="s">
        <v>16</v>
      </c>
      <c r="E48" s="1" t="s">
        <v>20</v>
      </c>
      <c r="F48" t="str">
        <f t="shared" si="1"/>
        <v>G_Pre-420</v>
      </c>
    </row>
    <row r="49" spans="1:6" x14ac:dyDescent="0.25">
      <c r="A49" t="str">
        <f t="shared" si="0"/>
        <v>No_46</v>
      </c>
      <c r="B49" s="1">
        <v>46</v>
      </c>
      <c r="C49" s="1" t="s">
        <v>9</v>
      </c>
      <c r="D49" s="1">
        <v>0</v>
      </c>
      <c r="E49" s="1" t="s">
        <v>21</v>
      </c>
      <c r="F49" t="str">
        <f t="shared" si="1"/>
        <v>G_0</v>
      </c>
    </row>
    <row r="50" spans="1:6" x14ac:dyDescent="0.25">
      <c r="A50" t="str">
        <f t="shared" si="0"/>
        <v>No_47</v>
      </c>
      <c r="B50" s="1">
        <v>47</v>
      </c>
      <c r="C50" s="1" t="s">
        <v>9</v>
      </c>
      <c r="D50" s="1">
        <v>0.33</v>
      </c>
      <c r="E50" s="1" t="s">
        <v>21</v>
      </c>
      <c r="F50" t="str">
        <f t="shared" si="1"/>
        <v>G_0.33</v>
      </c>
    </row>
    <row r="51" spans="1:6" x14ac:dyDescent="0.25">
      <c r="A51" t="str">
        <f t="shared" si="0"/>
        <v>No_48</v>
      </c>
      <c r="B51" s="1">
        <v>48</v>
      </c>
      <c r="C51" s="1" t="s">
        <v>9</v>
      </c>
      <c r="D51" s="1">
        <v>1</v>
      </c>
      <c r="E51" s="1" t="s">
        <v>21</v>
      </c>
      <c r="F51" t="str">
        <f t="shared" si="1"/>
        <v>G_1</v>
      </c>
    </row>
    <row r="52" spans="1:6" x14ac:dyDescent="0.25">
      <c r="A52" t="str">
        <f t="shared" si="0"/>
        <v>No_49</v>
      </c>
      <c r="B52" s="1">
        <v>49</v>
      </c>
      <c r="C52" s="1" t="s">
        <v>9</v>
      </c>
      <c r="D52" s="1">
        <v>5</v>
      </c>
      <c r="E52" s="1" t="s">
        <v>21</v>
      </c>
      <c r="F52" t="str">
        <f t="shared" si="1"/>
        <v>G_5</v>
      </c>
    </row>
    <row r="53" spans="1:6" x14ac:dyDescent="0.25">
      <c r="A53" t="str">
        <f t="shared" si="0"/>
        <v>No_50</v>
      </c>
      <c r="B53" s="1">
        <v>50</v>
      </c>
      <c r="C53" s="1" t="s">
        <v>9</v>
      </c>
      <c r="D53" s="1">
        <v>30</v>
      </c>
      <c r="E53" s="1" t="s">
        <v>21</v>
      </c>
      <c r="F53" t="str">
        <f t="shared" si="1"/>
        <v>G_30</v>
      </c>
    </row>
    <row r="54" spans="1:6" x14ac:dyDescent="0.25">
      <c r="A54" t="str">
        <f t="shared" si="0"/>
        <v>No_51</v>
      </c>
      <c r="B54" s="1">
        <v>51</v>
      </c>
      <c r="C54" s="1" t="s">
        <v>10</v>
      </c>
      <c r="D54" s="1" t="s">
        <v>14</v>
      </c>
      <c r="E54" s="1" t="s">
        <v>20</v>
      </c>
      <c r="F54" t="str">
        <f t="shared" si="1"/>
        <v>H _Pre-20</v>
      </c>
    </row>
    <row r="55" spans="1:6" x14ac:dyDescent="0.25">
      <c r="A55" t="str">
        <f t="shared" si="0"/>
        <v>No_52</v>
      </c>
      <c r="B55" s="1">
        <v>52</v>
      </c>
      <c r="C55" s="1" t="s">
        <v>10</v>
      </c>
      <c r="D55" s="1" t="s">
        <v>15</v>
      </c>
      <c r="E55" s="1" t="s">
        <v>20</v>
      </c>
      <c r="F55" t="str">
        <f t="shared" si="1"/>
        <v>H _Pre-180</v>
      </c>
    </row>
    <row r="56" spans="1:6" x14ac:dyDescent="0.25">
      <c r="A56" t="str">
        <f t="shared" si="0"/>
        <v>No_53</v>
      </c>
      <c r="B56" s="1">
        <v>53</v>
      </c>
      <c r="C56" s="1" t="s">
        <v>10</v>
      </c>
      <c r="D56" s="1" t="s">
        <v>16</v>
      </c>
      <c r="E56" s="1" t="s">
        <v>20</v>
      </c>
      <c r="F56" t="str">
        <f t="shared" si="1"/>
        <v>H _Pre-420</v>
      </c>
    </row>
    <row r="57" spans="1:6" x14ac:dyDescent="0.25">
      <c r="A57" t="str">
        <f t="shared" si="0"/>
        <v>No_54</v>
      </c>
      <c r="B57" s="1">
        <v>54</v>
      </c>
      <c r="C57" s="1" t="s">
        <v>10</v>
      </c>
      <c r="D57" s="1">
        <v>0</v>
      </c>
      <c r="E57" s="1" t="s">
        <v>21</v>
      </c>
      <c r="F57" t="str">
        <f t="shared" si="1"/>
        <v>H _0</v>
      </c>
    </row>
    <row r="58" spans="1:6" x14ac:dyDescent="0.25">
      <c r="A58" t="str">
        <f t="shared" si="0"/>
        <v>No_55</v>
      </c>
      <c r="B58" s="1">
        <v>55</v>
      </c>
      <c r="C58" s="1" t="s">
        <v>10</v>
      </c>
      <c r="D58" s="1">
        <v>0.33</v>
      </c>
      <c r="E58" s="1" t="s">
        <v>21</v>
      </c>
      <c r="F58" t="str">
        <f t="shared" si="1"/>
        <v>H _0.33</v>
      </c>
    </row>
    <row r="59" spans="1:6" x14ac:dyDescent="0.25">
      <c r="A59" t="str">
        <f t="shared" si="0"/>
        <v>No_56</v>
      </c>
      <c r="B59" s="1">
        <v>56</v>
      </c>
      <c r="C59" s="1" t="s">
        <v>10</v>
      </c>
      <c r="D59" s="1">
        <v>1</v>
      </c>
      <c r="E59" s="1" t="s">
        <v>21</v>
      </c>
      <c r="F59" t="str">
        <f t="shared" si="1"/>
        <v>H _1</v>
      </c>
    </row>
    <row r="60" spans="1:6" x14ac:dyDescent="0.25">
      <c r="A60" t="str">
        <f t="shared" si="0"/>
        <v>No_57</v>
      </c>
      <c r="B60" s="1">
        <v>57</v>
      </c>
      <c r="C60" s="1" t="s">
        <v>10</v>
      </c>
      <c r="D60" s="1">
        <v>5</v>
      </c>
      <c r="E60" s="1" t="s">
        <v>21</v>
      </c>
      <c r="F60" t="str">
        <f t="shared" si="1"/>
        <v>H _5</v>
      </c>
    </row>
    <row r="61" spans="1:6" x14ac:dyDescent="0.25">
      <c r="A61" t="str">
        <f t="shared" si="0"/>
        <v>No_58</v>
      </c>
      <c r="B61" s="1">
        <v>58</v>
      </c>
      <c r="C61" s="1" t="s">
        <v>10</v>
      </c>
      <c r="D61" s="1">
        <v>30</v>
      </c>
      <c r="E61" s="1" t="s">
        <v>21</v>
      </c>
      <c r="F61" t="str">
        <f t="shared" si="1"/>
        <v>H _30</v>
      </c>
    </row>
    <row r="62" spans="1:6" x14ac:dyDescent="0.25">
      <c r="A62" t="str">
        <f t="shared" si="0"/>
        <v>No_59</v>
      </c>
      <c r="B62" s="1">
        <v>59</v>
      </c>
      <c r="C62" s="1" t="s">
        <v>11</v>
      </c>
      <c r="D62" s="1" t="s">
        <v>14</v>
      </c>
      <c r="E62" s="1" t="s">
        <v>20</v>
      </c>
      <c r="F62" t="str">
        <f t="shared" si="1"/>
        <v>I _Pre-20</v>
      </c>
    </row>
    <row r="63" spans="1:6" x14ac:dyDescent="0.25">
      <c r="A63" t="str">
        <f t="shared" si="0"/>
        <v>No_60</v>
      </c>
      <c r="B63" s="1">
        <v>60</v>
      </c>
      <c r="C63" s="1" t="s">
        <v>11</v>
      </c>
      <c r="D63" s="1" t="s">
        <v>15</v>
      </c>
      <c r="E63" s="1" t="s">
        <v>20</v>
      </c>
      <c r="F63" t="str">
        <f t="shared" si="1"/>
        <v>I _Pre-180</v>
      </c>
    </row>
    <row r="64" spans="1:6" ht="14.25" customHeight="1" x14ac:dyDescent="0.25">
      <c r="A64" t="str">
        <f t="shared" si="0"/>
        <v>No_61</v>
      </c>
      <c r="B64" s="1">
        <v>61</v>
      </c>
      <c r="C64" s="1" t="s">
        <v>11</v>
      </c>
      <c r="D64" s="1" t="s">
        <v>16</v>
      </c>
      <c r="E64" s="1" t="s">
        <v>20</v>
      </c>
      <c r="F64" t="str">
        <f t="shared" si="1"/>
        <v>I _Pre-420</v>
      </c>
    </row>
    <row r="65" spans="1:6" x14ac:dyDescent="0.25">
      <c r="A65" t="str">
        <f t="shared" si="0"/>
        <v>No_62</v>
      </c>
      <c r="B65" s="1">
        <v>62</v>
      </c>
      <c r="C65" s="1" t="s">
        <v>11</v>
      </c>
      <c r="D65" s="1">
        <v>0</v>
      </c>
      <c r="E65" s="1" t="s">
        <v>21</v>
      </c>
      <c r="F65" t="str">
        <f t="shared" si="1"/>
        <v>I _0</v>
      </c>
    </row>
    <row r="66" spans="1:6" x14ac:dyDescent="0.25">
      <c r="A66" t="str">
        <f t="shared" si="0"/>
        <v>No_63</v>
      </c>
      <c r="B66" s="1">
        <v>63</v>
      </c>
      <c r="C66" s="1" t="s">
        <v>11</v>
      </c>
      <c r="D66" s="1">
        <v>0.33</v>
      </c>
      <c r="E66" s="1" t="s">
        <v>21</v>
      </c>
      <c r="F66" t="str">
        <f t="shared" si="1"/>
        <v>I _0.33</v>
      </c>
    </row>
    <row r="67" spans="1:6" x14ac:dyDescent="0.25">
      <c r="A67" t="str">
        <f t="shared" si="0"/>
        <v>No_64</v>
      </c>
      <c r="B67" s="1">
        <v>64</v>
      </c>
      <c r="C67" s="1" t="s">
        <v>11</v>
      </c>
      <c r="D67" s="1">
        <v>1</v>
      </c>
      <c r="E67" s="1" t="s">
        <v>21</v>
      </c>
      <c r="F67" t="str">
        <f t="shared" si="1"/>
        <v>I _1</v>
      </c>
    </row>
    <row r="68" spans="1:6" x14ac:dyDescent="0.25">
      <c r="A68" t="str">
        <f t="shared" si="0"/>
        <v>No_65</v>
      </c>
      <c r="B68" s="1">
        <v>65</v>
      </c>
      <c r="C68" s="1" t="s">
        <v>11</v>
      </c>
      <c r="D68" s="1">
        <v>5</v>
      </c>
      <c r="E68" s="1" t="s">
        <v>21</v>
      </c>
      <c r="F68" t="str">
        <f t="shared" si="1"/>
        <v>I _5</v>
      </c>
    </row>
    <row r="69" spans="1:6" x14ac:dyDescent="0.25">
      <c r="A69" t="str">
        <f t="shared" ref="A69:A93" si="2">"No_"&amp;B69</f>
        <v>No_66</v>
      </c>
      <c r="B69" s="1">
        <v>66</v>
      </c>
      <c r="C69" s="1" t="s">
        <v>11</v>
      </c>
      <c r="D69" s="1">
        <v>30</v>
      </c>
      <c r="E69" s="1" t="s">
        <v>21</v>
      </c>
      <c r="F69" t="str">
        <f t="shared" ref="F69:F93" si="3">C69&amp;"_"&amp;D69</f>
        <v>I _30</v>
      </c>
    </row>
    <row r="70" spans="1:6" x14ac:dyDescent="0.25">
      <c r="A70" t="str">
        <f t="shared" si="2"/>
        <v>No_67</v>
      </c>
      <c r="B70" s="1">
        <v>67</v>
      </c>
      <c r="C70" s="1" t="s">
        <v>12</v>
      </c>
      <c r="D70" s="1" t="s">
        <v>14</v>
      </c>
      <c r="E70" s="1" t="s">
        <v>20</v>
      </c>
      <c r="F70" t="str">
        <f t="shared" si="3"/>
        <v>J_Pre-20</v>
      </c>
    </row>
    <row r="71" spans="1:6" x14ac:dyDescent="0.25">
      <c r="A71" t="str">
        <f t="shared" si="2"/>
        <v>No_68</v>
      </c>
      <c r="B71" s="1">
        <v>68</v>
      </c>
      <c r="C71" s="1" t="s">
        <v>12</v>
      </c>
      <c r="D71" s="1" t="s">
        <v>15</v>
      </c>
      <c r="E71" s="1" t="s">
        <v>20</v>
      </c>
      <c r="F71" t="str">
        <f t="shared" si="3"/>
        <v>J_Pre-180</v>
      </c>
    </row>
    <row r="72" spans="1:6" x14ac:dyDescent="0.25">
      <c r="A72" t="str">
        <f t="shared" si="2"/>
        <v>No_69</v>
      </c>
      <c r="B72" s="1">
        <v>69</v>
      </c>
      <c r="C72" s="1" t="s">
        <v>12</v>
      </c>
      <c r="D72" s="1" t="s">
        <v>16</v>
      </c>
      <c r="E72" s="1" t="s">
        <v>20</v>
      </c>
      <c r="F72" t="str">
        <f t="shared" si="3"/>
        <v>J_Pre-420</v>
      </c>
    </row>
    <row r="73" spans="1:6" x14ac:dyDescent="0.25">
      <c r="A73" t="str">
        <f t="shared" si="2"/>
        <v>No_70</v>
      </c>
      <c r="B73" s="1">
        <v>70</v>
      </c>
      <c r="C73" s="1" t="s">
        <v>12</v>
      </c>
      <c r="D73" s="1">
        <v>0</v>
      </c>
      <c r="E73" s="1" t="s">
        <v>21</v>
      </c>
      <c r="F73" t="str">
        <f t="shared" si="3"/>
        <v>J_0</v>
      </c>
    </row>
    <row r="74" spans="1:6" x14ac:dyDescent="0.25">
      <c r="A74" t="str">
        <f t="shared" si="2"/>
        <v>No_71</v>
      </c>
      <c r="B74" s="1">
        <v>71</v>
      </c>
      <c r="C74" s="1" t="s">
        <v>12</v>
      </c>
      <c r="D74" s="1">
        <v>0.33</v>
      </c>
      <c r="E74" s="1" t="s">
        <v>21</v>
      </c>
      <c r="F74" t="str">
        <f t="shared" si="3"/>
        <v>J_0.33</v>
      </c>
    </row>
    <row r="75" spans="1:6" x14ac:dyDescent="0.25">
      <c r="A75" t="str">
        <f t="shared" si="2"/>
        <v>No_72</v>
      </c>
      <c r="B75" s="1">
        <v>72</v>
      </c>
      <c r="C75" s="1" t="s">
        <v>12</v>
      </c>
      <c r="D75" s="1">
        <v>1</v>
      </c>
      <c r="E75" s="1" t="s">
        <v>21</v>
      </c>
      <c r="F75" t="str">
        <f t="shared" si="3"/>
        <v>J_1</v>
      </c>
    </row>
    <row r="76" spans="1:6" x14ac:dyDescent="0.25">
      <c r="A76" t="str">
        <f t="shared" si="2"/>
        <v>No_73</v>
      </c>
      <c r="B76" s="1">
        <v>73</v>
      </c>
      <c r="C76" s="1" t="s">
        <v>12</v>
      </c>
      <c r="D76" s="1">
        <v>5</v>
      </c>
      <c r="E76" s="1" t="s">
        <v>21</v>
      </c>
      <c r="F76" t="str">
        <f t="shared" si="3"/>
        <v>J_5</v>
      </c>
    </row>
    <row r="77" spans="1:6" x14ac:dyDescent="0.25">
      <c r="A77" t="str">
        <f t="shared" si="2"/>
        <v>No_74</v>
      </c>
      <c r="B77" s="1">
        <v>74</v>
      </c>
      <c r="C77" s="1" t="s">
        <v>12</v>
      </c>
      <c r="D77" s="1">
        <v>30</v>
      </c>
      <c r="E77" s="1" t="s">
        <v>21</v>
      </c>
      <c r="F77" t="str">
        <f t="shared" si="3"/>
        <v>J_30</v>
      </c>
    </row>
    <row r="78" spans="1:6" x14ac:dyDescent="0.25">
      <c r="A78" t="str">
        <f t="shared" si="2"/>
        <v>No_75</v>
      </c>
      <c r="B78" s="1">
        <v>75</v>
      </c>
      <c r="C78" s="1" t="s">
        <v>17</v>
      </c>
      <c r="D78" s="1" t="s">
        <v>14</v>
      </c>
      <c r="E78" s="1" t="s">
        <v>20</v>
      </c>
      <c r="F78" t="str">
        <f t="shared" si="3"/>
        <v>K_Pre-20</v>
      </c>
    </row>
    <row r="79" spans="1:6" x14ac:dyDescent="0.25">
      <c r="A79" t="str">
        <f t="shared" si="2"/>
        <v>No_76</v>
      </c>
      <c r="B79" s="1">
        <v>76</v>
      </c>
      <c r="C79" s="1" t="s">
        <v>17</v>
      </c>
      <c r="D79" s="1" t="s">
        <v>15</v>
      </c>
      <c r="E79" s="1" t="s">
        <v>20</v>
      </c>
      <c r="F79" t="str">
        <f t="shared" si="3"/>
        <v>K_Pre-180</v>
      </c>
    </row>
    <row r="80" spans="1:6" ht="14.25" customHeight="1" x14ac:dyDescent="0.25">
      <c r="A80" t="str">
        <f t="shared" si="2"/>
        <v>No_77</v>
      </c>
      <c r="B80" s="1">
        <v>77</v>
      </c>
      <c r="C80" s="1" t="s">
        <v>17</v>
      </c>
      <c r="D80" s="1" t="s">
        <v>16</v>
      </c>
      <c r="E80" s="1" t="s">
        <v>20</v>
      </c>
      <c r="F80" t="str">
        <f t="shared" si="3"/>
        <v>K_Pre-420</v>
      </c>
    </row>
    <row r="81" spans="1:6" x14ac:dyDescent="0.25">
      <c r="A81" t="str">
        <f t="shared" si="2"/>
        <v>No_78</v>
      </c>
      <c r="B81" s="1">
        <v>78</v>
      </c>
      <c r="C81" s="1" t="s">
        <v>17</v>
      </c>
      <c r="D81" s="1">
        <v>0</v>
      </c>
      <c r="E81" s="1" t="s">
        <v>21</v>
      </c>
      <c r="F81" t="str">
        <f t="shared" si="3"/>
        <v>K_0</v>
      </c>
    </row>
    <row r="82" spans="1:6" x14ac:dyDescent="0.25">
      <c r="A82" t="str">
        <f t="shared" si="2"/>
        <v>No_79</v>
      </c>
      <c r="B82" s="1">
        <v>79</v>
      </c>
      <c r="C82" s="1" t="s">
        <v>17</v>
      </c>
      <c r="D82" s="1">
        <v>0.33</v>
      </c>
      <c r="E82" s="1" t="s">
        <v>21</v>
      </c>
      <c r="F82" t="str">
        <f t="shared" si="3"/>
        <v>K_0.33</v>
      </c>
    </row>
    <row r="83" spans="1:6" x14ac:dyDescent="0.25">
      <c r="A83" t="str">
        <f t="shared" si="2"/>
        <v>No_80</v>
      </c>
      <c r="B83" s="1">
        <v>80</v>
      </c>
      <c r="C83" s="1" t="s">
        <v>17</v>
      </c>
      <c r="D83" s="1">
        <v>1</v>
      </c>
      <c r="E83" s="1" t="s">
        <v>21</v>
      </c>
      <c r="F83" t="str">
        <f t="shared" si="3"/>
        <v>K_1</v>
      </c>
    </row>
    <row r="84" spans="1:6" x14ac:dyDescent="0.25">
      <c r="A84" t="str">
        <f t="shared" si="2"/>
        <v>No_81</v>
      </c>
      <c r="B84" s="1">
        <v>81</v>
      </c>
      <c r="C84" s="1" t="s">
        <v>17</v>
      </c>
      <c r="D84" s="1">
        <v>5</v>
      </c>
      <c r="E84" s="1" t="s">
        <v>21</v>
      </c>
      <c r="F84" t="str">
        <f t="shared" si="3"/>
        <v>K_5</v>
      </c>
    </row>
    <row r="85" spans="1:6" x14ac:dyDescent="0.25">
      <c r="A85" t="str">
        <f t="shared" si="2"/>
        <v>No_82</v>
      </c>
      <c r="B85" s="1">
        <v>82</v>
      </c>
      <c r="C85" s="1" t="s">
        <v>17</v>
      </c>
      <c r="D85" s="1">
        <v>30</v>
      </c>
      <c r="E85" s="1" t="s">
        <v>21</v>
      </c>
      <c r="F85" t="str">
        <f t="shared" si="3"/>
        <v>K_30</v>
      </c>
    </row>
    <row r="86" spans="1:6" x14ac:dyDescent="0.25">
      <c r="A86" t="str">
        <f t="shared" si="2"/>
        <v>No_83</v>
      </c>
      <c r="B86" s="1">
        <v>83</v>
      </c>
      <c r="C86" s="1" t="s">
        <v>18</v>
      </c>
      <c r="D86" s="1" t="s">
        <v>14</v>
      </c>
      <c r="E86" s="1" t="s">
        <v>20</v>
      </c>
      <c r="F86" t="str">
        <f t="shared" si="3"/>
        <v>L_Pre-20</v>
      </c>
    </row>
    <row r="87" spans="1:6" x14ac:dyDescent="0.25">
      <c r="A87" t="str">
        <f t="shared" si="2"/>
        <v>No_84</v>
      </c>
      <c r="B87" s="1">
        <v>84</v>
      </c>
      <c r="C87" s="1" t="s">
        <v>18</v>
      </c>
      <c r="D87" s="1" t="s">
        <v>15</v>
      </c>
      <c r="E87" s="1" t="s">
        <v>20</v>
      </c>
      <c r="F87" t="str">
        <f t="shared" si="3"/>
        <v>L_Pre-180</v>
      </c>
    </row>
    <row r="88" spans="1:6" x14ac:dyDescent="0.25">
      <c r="A88" t="str">
        <f t="shared" si="2"/>
        <v>No_85</v>
      </c>
      <c r="B88" s="1">
        <v>85</v>
      </c>
      <c r="C88" s="1" t="s">
        <v>18</v>
      </c>
      <c r="D88" s="1" t="s">
        <v>16</v>
      </c>
      <c r="E88" s="1" t="s">
        <v>20</v>
      </c>
      <c r="F88" t="str">
        <f t="shared" si="3"/>
        <v>L_Pre-420</v>
      </c>
    </row>
    <row r="89" spans="1:6" x14ac:dyDescent="0.25">
      <c r="A89" t="str">
        <f t="shared" si="2"/>
        <v>No_86</v>
      </c>
      <c r="B89" s="1">
        <v>86</v>
      </c>
      <c r="C89" s="1" t="s">
        <v>18</v>
      </c>
      <c r="D89" s="1">
        <v>0</v>
      </c>
      <c r="E89" s="1" t="s">
        <v>21</v>
      </c>
      <c r="F89" t="str">
        <f t="shared" si="3"/>
        <v>L_0</v>
      </c>
    </row>
    <row r="90" spans="1:6" x14ac:dyDescent="0.25">
      <c r="A90" t="str">
        <f t="shared" si="2"/>
        <v>No_87</v>
      </c>
      <c r="B90" s="1">
        <v>87</v>
      </c>
      <c r="C90" s="1" t="s">
        <v>18</v>
      </c>
      <c r="D90" s="1">
        <v>0.33</v>
      </c>
      <c r="E90" s="1" t="s">
        <v>21</v>
      </c>
      <c r="F90" t="str">
        <f t="shared" si="3"/>
        <v>L_0.33</v>
      </c>
    </row>
    <row r="91" spans="1:6" x14ac:dyDescent="0.25">
      <c r="A91" t="str">
        <f t="shared" si="2"/>
        <v>No_88</v>
      </c>
      <c r="B91" s="1">
        <v>88</v>
      </c>
      <c r="C91" s="1" t="s">
        <v>18</v>
      </c>
      <c r="D91" s="1">
        <v>1</v>
      </c>
      <c r="E91" s="1" t="s">
        <v>21</v>
      </c>
      <c r="F91" t="str">
        <f t="shared" si="3"/>
        <v>L_1</v>
      </c>
    </row>
    <row r="92" spans="1:6" x14ac:dyDescent="0.25">
      <c r="A92" t="str">
        <f t="shared" si="2"/>
        <v>No_89</v>
      </c>
      <c r="B92" s="1">
        <v>89</v>
      </c>
      <c r="C92" s="1" t="s">
        <v>18</v>
      </c>
      <c r="D92" s="1">
        <v>5</v>
      </c>
      <c r="E92" s="1" t="s">
        <v>21</v>
      </c>
      <c r="F92" t="str">
        <f t="shared" si="3"/>
        <v>L_5</v>
      </c>
    </row>
    <row r="93" spans="1:6" x14ac:dyDescent="0.25">
      <c r="A93" t="str">
        <f t="shared" si="2"/>
        <v>No_90</v>
      </c>
      <c r="B93" s="1">
        <v>90</v>
      </c>
      <c r="C93" s="1" t="s">
        <v>18</v>
      </c>
      <c r="D93" s="1">
        <v>30</v>
      </c>
      <c r="E93" s="1" t="s">
        <v>21</v>
      </c>
      <c r="F93" t="str">
        <f t="shared" si="3"/>
        <v>L_30</v>
      </c>
    </row>
    <row r="95" spans="1:6" x14ac:dyDescent="0.25">
      <c r="D95" s="9" t="s">
        <v>363</v>
      </c>
    </row>
    <row r="96" spans="1:6" x14ac:dyDescent="0.25">
      <c r="B96" s="1" t="s">
        <v>360</v>
      </c>
      <c r="D96" s="8">
        <v>25</v>
      </c>
    </row>
    <row r="97" spans="2:4" x14ac:dyDescent="0.25">
      <c r="B97" s="1" t="s">
        <v>361</v>
      </c>
      <c r="D97" s="8">
        <v>6.25</v>
      </c>
    </row>
    <row r="98" spans="2:4" x14ac:dyDescent="0.25">
      <c r="B98" s="1" t="s">
        <v>362</v>
      </c>
      <c r="D98" s="8">
        <v>1.5625</v>
      </c>
    </row>
    <row r="99" spans="2:4" x14ac:dyDescent="0.25">
      <c r="D99" s="8"/>
    </row>
    <row r="100" spans="2:4" x14ac:dyDescent="0.25">
      <c r="B100" s="1" t="s">
        <v>364</v>
      </c>
      <c r="D100" s="8">
        <v>25</v>
      </c>
    </row>
    <row r="101" spans="2:4" x14ac:dyDescent="0.25">
      <c r="B101" s="1" t="s">
        <v>367</v>
      </c>
      <c r="D101" s="8">
        <v>12.5</v>
      </c>
    </row>
    <row r="102" spans="2:4" x14ac:dyDescent="0.25">
      <c r="B102" s="6" t="s">
        <v>365</v>
      </c>
      <c r="D102" s="8">
        <v>6.25</v>
      </c>
    </row>
    <row r="103" spans="2:4" x14ac:dyDescent="0.25">
      <c r="B103" s="7" t="s">
        <v>366</v>
      </c>
      <c r="D103" s="8">
        <v>1.5625</v>
      </c>
    </row>
    <row r="104" spans="2:4" x14ac:dyDescent="0.25">
      <c r="D104" s="8"/>
    </row>
    <row r="105" spans="2:4" x14ac:dyDescent="0.25">
      <c r="B105" s="1" t="s">
        <v>368</v>
      </c>
      <c r="D105" s="8">
        <v>50</v>
      </c>
    </row>
    <row r="106" spans="2:4" x14ac:dyDescent="0.25">
      <c r="B106" s="1" t="s">
        <v>369</v>
      </c>
      <c r="D106" s="8">
        <v>25</v>
      </c>
    </row>
    <row r="107" spans="2:4" x14ac:dyDescent="0.25">
      <c r="B107" s="1" t="s">
        <v>370</v>
      </c>
      <c r="D107" s="8">
        <v>12.5</v>
      </c>
    </row>
    <row r="108" spans="2:4" x14ac:dyDescent="0.25">
      <c r="B108" s="1" t="s">
        <v>371</v>
      </c>
      <c r="D108" s="8">
        <v>6.25</v>
      </c>
    </row>
    <row r="109" spans="2:4" x14ac:dyDescent="0.25">
      <c r="B109" s="1" t="s">
        <v>372</v>
      </c>
      <c r="D109" s="8">
        <v>3.125</v>
      </c>
    </row>
    <row r="110" spans="2:4" x14ac:dyDescent="0.25">
      <c r="B110" s="1" t="s">
        <v>373</v>
      </c>
      <c r="D110" s="8">
        <v>1.5625</v>
      </c>
    </row>
    <row r="111" spans="2:4" x14ac:dyDescent="0.25">
      <c r="B111" s="1" t="s">
        <v>374</v>
      </c>
      <c r="D111" s="8">
        <v>0.78125</v>
      </c>
    </row>
    <row r="112" spans="2:4" x14ac:dyDescent="0.25">
      <c r="B112" s="1" t="s">
        <v>375</v>
      </c>
      <c r="D112" s="8">
        <v>0.390625</v>
      </c>
    </row>
  </sheetData>
  <autoFilter ref="A3:E93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72"/>
  <sheetViews>
    <sheetView workbookViewId="0">
      <selection activeCell="H163" sqref="H163"/>
    </sheetView>
  </sheetViews>
  <sheetFormatPr defaultRowHeight="15" x14ac:dyDescent="0.25"/>
  <cols>
    <col min="3" max="4" width="12.5703125" style="1" bestFit="1" customWidth="1"/>
    <col min="5" max="5" width="10.42578125" style="1" bestFit="1" customWidth="1"/>
  </cols>
  <sheetData>
    <row r="2" spans="3:7" x14ac:dyDescent="0.25">
      <c r="C2" s="3" t="s">
        <v>22</v>
      </c>
      <c r="D2" s="3" t="s">
        <v>23</v>
      </c>
      <c r="E2" s="3" t="s">
        <v>24</v>
      </c>
      <c r="F2" t="s">
        <v>24</v>
      </c>
    </row>
    <row r="3" spans="3:7" x14ac:dyDescent="0.25">
      <c r="C3" s="4">
        <v>205.1</v>
      </c>
      <c r="D3" s="4">
        <v>188.1</v>
      </c>
      <c r="E3" s="4" t="s">
        <v>188</v>
      </c>
      <c r="F3" t="s">
        <v>417</v>
      </c>
      <c r="G3">
        <f>VLOOKUP(F3,'2017_10_24_RO_Cation_Quant'!N:O,2,FALSE)</f>
        <v>15.4</v>
      </c>
    </row>
    <row r="4" spans="3:7" x14ac:dyDescent="0.25">
      <c r="C4" s="4">
        <v>206.10300000000001</v>
      </c>
      <c r="D4" s="4">
        <v>188.1</v>
      </c>
      <c r="E4" s="4" t="s">
        <v>189</v>
      </c>
      <c r="F4" t="s">
        <v>417</v>
      </c>
      <c r="G4">
        <f>VLOOKUP(F4,'2017_10_24_RO_Cation_Quant'!N:O,2,FALSE)</f>
        <v>15.4</v>
      </c>
    </row>
    <row r="5" spans="3:7" x14ac:dyDescent="0.25">
      <c r="C5" s="4">
        <v>207.107</v>
      </c>
      <c r="D5" s="4">
        <v>188.1</v>
      </c>
      <c r="E5" s="4" t="s">
        <v>190</v>
      </c>
      <c r="F5" t="s">
        <v>417</v>
      </c>
      <c r="G5">
        <f>VLOOKUP(F5,'2017_10_24_RO_Cation_Quant'!N:O,2,FALSE)</f>
        <v>15.4</v>
      </c>
    </row>
    <row r="6" spans="3:7" x14ac:dyDescent="0.25">
      <c r="C6" s="4">
        <v>208.11</v>
      </c>
      <c r="D6" s="4">
        <v>188.1</v>
      </c>
      <c r="E6" s="4" t="s">
        <v>191</v>
      </c>
      <c r="F6" t="s">
        <v>417</v>
      </c>
      <c r="G6">
        <f>VLOOKUP(F6,'2017_10_24_RO_Cation_Quant'!N:O,2,FALSE)</f>
        <v>15.4</v>
      </c>
    </row>
    <row r="7" spans="3:7" x14ac:dyDescent="0.25">
      <c r="C7" s="4">
        <v>209.113</v>
      </c>
      <c r="D7" s="4">
        <v>188.1</v>
      </c>
      <c r="E7" s="4" t="s">
        <v>192</v>
      </c>
      <c r="F7" t="s">
        <v>417</v>
      </c>
      <c r="G7">
        <f>VLOOKUP(F7,'2017_10_24_RO_Cation_Quant'!N:O,2,FALSE)</f>
        <v>15.4</v>
      </c>
    </row>
    <row r="8" spans="3:7" x14ac:dyDescent="0.25">
      <c r="C8" s="4">
        <v>210.11699999999999</v>
      </c>
      <c r="D8" s="4">
        <v>188.1</v>
      </c>
      <c r="E8" s="4" t="s">
        <v>193</v>
      </c>
      <c r="F8" t="s">
        <v>417</v>
      </c>
      <c r="G8">
        <f>VLOOKUP(F8,'2017_10_24_RO_Cation_Quant'!N:O,2,FALSE)</f>
        <v>15.4</v>
      </c>
    </row>
    <row r="9" spans="3:7" x14ac:dyDescent="0.25">
      <c r="C9" s="4">
        <v>211.12</v>
      </c>
      <c r="D9" s="4">
        <v>188.1</v>
      </c>
      <c r="E9" s="4" t="s">
        <v>194</v>
      </c>
      <c r="F9" t="s">
        <v>417</v>
      </c>
      <c r="G9">
        <f>VLOOKUP(F9,'2017_10_24_RO_Cation_Quant'!N:O,2,FALSE)</f>
        <v>15.4</v>
      </c>
    </row>
    <row r="10" spans="3:7" x14ac:dyDescent="0.25">
      <c r="C10" s="4">
        <v>212.12299999999999</v>
      </c>
      <c r="D10" s="4">
        <v>188.1</v>
      </c>
      <c r="E10" s="4" t="s">
        <v>195</v>
      </c>
      <c r="F10" t="s">
        <v>417</v>
      </c>
      <c r="G10">
        <f>VLOOKUP(F10,'2017_10_24_RO_Cation_Quant'!N:O,2,FALSE)</f>
        <v>15.4</v>
      </c>
    </row>
    <row r="11" spans="3:7" x14ac:dyDescent="0.25">
      <c r="C11" s="4">
        <v>213.12700000000001</v>
      </c>
      <c r="D11" s="4">
        <v>188.1</v>
      </c>
      <c r="E11" s="4" t="s">
        <v>196</v>
      </c>
      <c r="F11" t="s">
        <v>417</v>
      </c>
      <c r="G11">
        <f>VLOOKUP(F11,'2017_10_24_RO_Cation_Quant'!N:O,2,FALSE)</f>
        <v>15.4</v>
      </c>
    </row>
    <row r="12" spans="3:7" x14ac:dyDescent="0.25">
      <c r="C12" s="4">
        <v>214.13</v>
      </c>
      <c r="D12" s="4">
        <v>188.1</v>
      </c>
      <c r="E12" s="4" t="s">
        <v>197</v>
      </c>
      <c r="F12" t="s">
        <v>417</v>
      </c>
      <c r="G12">
        <f>VLOOKUP(F12,'2017_10_24_RO_Cation_Quant'!N:O,2,FALSE)</f>
        <v>15.4</v>
      </c>
    </row>
    <row r="13" spans="3:7" x14ac:dyDescent="0.25">
      <c r="C13" s="4">
        <v>215.13399999999999</v>
      </c>
      <c r="D13" s="4">
        <v>188.1</v>
      </c>
      <c r="E13" s="4" t="s">
        <v>198</v>
      </c>
      <c r="F13" t="s">
        <v>417</v>
      </c>
      <c r="G13">
        <f>VLOOKUP(F13,'2017_10_24_RO_Cation_Quant'!N:O,2,FALSE)</f>
        <v>15.4</v>
      </c>
    </row>
    <row r="14" spans="3:7" x14ac:dyDescent="0.25">
      <c r="C14" s="4">
        <v>216.137</v>
      </c>
      <c r="D14" s="4">
        <v>188.1</v>
      </c>
      <c r="E14" s="4" t="s">
        <v>199</v>
      </c>
      <c r="F14" t="s">
        <v>417</v>
      </c>
      <c r="G14">
        <f>VLOOKUP(F14,'2017_10_24_RO_Cation_Quant'!N:O,2,FALSE)</f>
        <v>15.4</v>
      </c>
    </row>
    <row r="15" spans="3:7" x14ac:dyDescent="0.25">
      <c r="C15" s="4">
        <v>166.1</v>
      </c>
      <c r="D15" s="4">
        <v>120.1</v>
      </c>
      <c r="E15" s="4" t="s">
        <v>200</v>
      </c>
      <c r="F15" t="s">
        <v>420</v>
      </c>
      <c r="G15">
        <f>VLOOKUP(F15,'2017_10_24_RO_Cation_Quant'!N:O,2,FALSE)</f>
        <v>15.6</v>
      </c>
    </row>
    <row r="16" spans="3:7" x14ac:dyDescent="0.25">
      <c r="C16" s="4">
        <v>167.10300000000001</v>
      </c>
      <c r="D16" s="4">
        <v>120.1</v>
      </c>
      <c r="E16" s="4" t="s">
        <v>201</v>
      </c>
      <c r="F16" t="s">
        <v>420</v>
      </c>
      <c r="G16">
        <f>VLOOKUP(F16,'2017_10_24_RO_Cation_Quant'!N:O,2,FALSE)</f>
        <v>15.6</v>
      </c>
    </row>
    <row r="17" spans="3:7" x14ac:dyDescent="0.25">
      <c r="C17" s="4">
        <v>167.10300000000001</v>
      </c>
      <c r="D17" s="4">
        <v>121.1</v>
      </c>
      <c r="E17" s="4" t="s">
        <v>202</v>
      </c>
      <c r="F17" t="s">
        <v>420</v>
      </c>
      <c r="G17">
        <f>VLOOKUP(F17,'2017_10_24_RO_Cation_Quant'!N:O,2,FALSE)</f>
        <v>15.6</v>
      </c>
    </row>
    <row r="18" spans="3:7" x14ac:dyDescent="0.25">
      <c r="C18" s="4">
        <v>168.107</v>
      </c>
      <c r="D18" s="4">
        <v>120.1</v>
      </c>
      <c r="E18" s="4" t="s">
        <v>203</v>
      </c>
      <c r="F18" t="s">
        <v>420</v>
      </c>
      <c r="G18">
        <f>VLOOKUP(F18,'2017_10_24_RO_Cation_Quant'!N:O,2,FALSE)</f>
        <v>15.6</v>
      </c>
    </row>
    <row r="19" spans="3:7" x14ac:dyDescent="0.25">
      <c r="C19" s="4">
        <v>168.107</v>
      </c>
      <c r="D19" s="4">
        <v>121.1</v>
      </c>
      <c r="E19" s="4" t="s">
        <v>204</v>
      </c>
      <c r="F19" t="s">
        <v>420</v>
      </c>
      <c r="G19">
        <f>VLOOKUP(F19,'2017_10_24_RO_Cation_Quant'!N:O,2,FALSE)</f>
        <v>15.6</v>
      </c>
    </row>
    <row r="20" spans="3:7" x14ac:dyDescent="0.25">
      <c r="C20" s="4">
        <v>169.11</v>
      </c>
      <c r="D20" s="4">
        <v>120.1</v>
      </c>
      <c r="E20" s="4" t="s">
        <v>205</v>
      </c>
      <c r="F20" t="s">
        <v>420</v>
      </c>
      <c r="G20">
        <f>VLOOKUP(F20,'2017_10_24_RO_Cation_Quant'!N:O,2,FALSE)</f>
        <v>15.6</v>
      </c>
    </row>
    <row r="21" spans="3:7" x14ac:dyDescent="0.25">
      <c r="C21" s="4">
        <v>169.11</v>
      </c>
      <c r="D21" s="4">
        <v>121.1</v>
      </c>
      <c r="E21" s="4" t="s">
        <v>206</v>
      </c>
      <c r="F21" t="s">
        <v>420</v>
      </c>
      <c r="G21">
        <f>VLOOKUP(F21,'2017_10_24_RO_Cation_Quant'!N:O,2,FALSE)</f>
        <v>15.6</v>
      </c>
    </row>
    <row r="22" spans="3:7" x14ac:dyDescent="0.25">
      <c r="C22" s="4">
        <v>170.113</v>
      </c>
      <c r="D22" s="4">
        <v>120.1</v>
      </c>
      <c r="E22" s="4" t="s">
        <v>207</v>
      </c>
      <c r="F22" t="s">
        <v>420</v>
      </c>
      <c r="G22">
        <f>VLOOKUP(F22,'2017_10_24_RO_Cation_Quant'!N:O,2,FALSE)</f>
        <v>15.6</v>
      </c>
    </row>
    <row r="23" spans="3:7" x14ac:dyDescent="0.25">
      <c r="C23" s="4">
        <v>170.113</v>
      </c>
      <c r="D23" s="4">
        <v>121.1</v>
      </c>
      <c r="E23" s="4" t="s">
        <v>208</v>
      </c>
      <c r="F23" t="s">
        <v>420</v>
      </c>
      <c r="G23">
        <f>VLOOKUP(F23,'2017_10_24_RO_Cation_Quant'!N:O,2,FALSE)</f>
        <v>15.6</v>
      </c>
    </row>
    <row r="24" spans="3:7" x14ac:dyDescent="0.25">
      <c r="C24" s="4">
        <v>171.11699999999999</v>
      </c>
      <c r="D24" s="4">
        <v>120.1</v>
      </c>
      <c r="E24" s="4" t="s">
        <v>209</v>
      </c>
      <c r="F24" t="s">
        <v>420</v>
      </c>
      <c r="G24">
        <f>VLOOKUP(F24,'2017_10_24_RO_Cation_Quant'!N:O,2,FALSE)</f>
        <v>15.6</v>
      </c>
    </row>
    <row r="25" spans="3:7" x14ac:dyDescent="0.25">
      <c r="C25" s="4">
        <v>171.11699999999999</v>
      </c>
      <c r="D25" s="4">
        <v>121.1</v>
      </c>
      <c r="E25" s="4" t="s">
        <v>210</v>
      </c>
      <c r="F25" t="s">
        <v>420</v>
      </c>
      <c r="G25">
        <f>VLOOKUP(F25,'2017_10_24_RO_Cation_Quant'!N:O,2,FALSE)</f>
        <v>15.6</v>
      </c>
    </row>
    <row r="26" spans="3:7" x14ac:dyDescent="0.25">
      <c r="C26" s="4">
        <v>172.12</v>
      </c>
      <c r="D26" s="4">
        <v>120.1</v>
      </c>
      <c r="E26" s="4" t="s">
        <v>211</v>
      </c>
      <c r="F26" t="s">
        <v>420</v>
      </c>
      <c r="G26">
        <f>VLOOKUP(F26,'2017_10_24_RO_Cation_Quant'!N:O,2,FALSE)</f>
        <v>15.6</v>
      </c>
    </row>
    <row r="27" spans="3:7" x14ac:dyDescent="0.25">
      <c r="C27" s="4">
        <v>172.12</v>
      </c>
      <c r="D27" s="4">
        <v>121.1</v>
      </c>
      <c r="E27" s="4" t="s">
        <v>212</v>
      </c>
      <c r="F27" t="s">
        <v>420</v>
      </c>
      <c r="G27">
        <f>VLOOKUP(F27,'2017_10_24_RO_Cation_Quant'!N:O,2,FALSE)</f>
        <v>15.6</v>
      </c>
    </row>
    <row r="28" spans="3:7" x14ac:dyDescent="0.25">
      <c r="C28" s="4">
        <v>173.12299999999999</v>
      </c>
      <c r="D28" s="4">
        <v>120.1</v>
      </c>
      <c r="E28" s="4" t="s">
        <v>213</v>
      </c>
      <c r="F28" t="s">
        <v>420</v>
      </c>
      <c r="G28">
        <f>VLOOKUP(F28,'2017_10_24_RO_Cation_Quant'!N:O,2,FALSE)</f>
        <v>15.6</v>
      </c>
    </row>
    <row r="29" spans="3:7" x14ac:dyDescent="0.25">
      <c r="C29" s="4">
        <v>173.12299999999999</v>
      </c>
      <c r="D29" s="4">
        <v>121.1</v>
      </c>
      <c r="E29" s="4" t="s">
        <v>214</v>
      </c>
      <c r="F29" t="s">
        <v>420</v>
      </c>
      <c r="G29">
        <f>VLOOKUP(F29,'2017_10_24_RO_Cation_Quant'!N:O,2,FALSE)</f>
        <v>15.6</v>
      </c>
    </row>
    <row r="30" spans="3:7" x14ac:dyDescent="0.25">
      <c r="C30" s="4">
        <v>174.12700000000001</v>
      </c>
      <c r="D30" s="4">
        <v>120.1</v>
      </c>
      <c r="E30" s="4" t="s">
        <v>215</v>
      </c>
      <c r="F30" t="s">
        <v>420</v>
      </c>
      <c r="G30">
        <f>VLOOKUP(F30,'2017_10_24_RO_Cation_Quant'!N:O,2,FALSE)</f>
        <v>15.6</v>
      </c>
    </row>
    <row r="31" spans="3:7" x14ac:dyDescent="0.25">
      <c r="C31" s="4">
        <v>174.12700000000001</v>
      </c>
      <c r="D31" s="4">
        <v>121.1</v>
      </c>
      <c r="E31" s="4" t="s">
        <v>216</v>
      </c>
      <c r="F31" t="s">
        <v>420</v>
      </c>
      <c r="G31">
        <f>VLOOKUP(F31,'2017_10_24_RO_Cation_Quant'!N:O,2,FALSE)</f>
        <v>15.6</v>
      </c>
    </row>
    <row r="32" spans="3:7" x14ac:dyDescent="0.25">
      <c r="C32" s="4">
        <v>175.13</v>
      </c>
      <c r="D32" s="4">
        <v>121.1</v>
      </c>
      <c r="E32" s="4" t="s">
        <v>217</v>
      </c>
      <c r="F32" t="s">
        <v>420</v>
      </c>
      <c r="G32">
        <f>VLOOKUP(F32,'2017_10_24_RO_Cation_Quant'!N:O,2,FALSE)</f>
        <v>15.6</v>
      </c>
    </row>
    <row r="33" spans="3:7" x14ac:dyDescent="0.25">
      <c r="C33" s="4">
        <v>182.1</v>
      </c>
      <c r="D33" s="4">
        <v>165</v>
      </c>
      <c r="E33" s="4" t="s">
        <v>218</v>
      </c>
      <c r="F33" t="s">
        <v>421</v>
      </c>
      <c r="G33">
        <f>VLOOKUP(F33,'2017_10_24_RO_Cation_Quant'!N:O,2,FALSE)</f>
        <v>15.8</v>
      </c>
    </row>
    <row r="34" spans="3:7" x14ac:dyDescent="0.25">
      <c r="C34" s="4">
        <v>183.10300000000001</v>
      </c>
      <c r="D34" s="4">
        <v>165</v>
      </c>
      <c r="E34" s="4" t="s">
        <v>219</v>
      </c>
      <c r="F34" t="s">
        <v>421</v>
      </c>
      <c r="G34">
        <f>VLOOKUP(F34,'2017_10_24_RO_Cation_Quant'!N:O,2,FALSE)</f>
        <v>15.8</v>
      </c>
    </row>
    <row r="35" spans="3:7" x14ac:dyDescent="0.25">
      <c r="C35" s="4">
        <v>184.107</v>
      </c>
      <c r="D35" s="4">
        <v>165</v>
      </c>
      <c r="E35" s="4" t="s">
        <v>220</v>
      </c>
      <c r="F35" t="s">
        <v>421</v>
      </c>
      <c r="G35">
        <f>VLOOKUP(F35,'2017_10_24_RO_Cation_Quant'!N:O,2,FALSE)</f>
        <v>15.8</v>
      </c>
    </row>
    <row r="36" spans="3:7" x14ac:dyDescent="0.25">
      <c r="C36" s="4">
        <v>185.11</v>
      </c>
      <c r="D36" s="4">
        <v>165</v>
      </c>
      <c r="E36" s="4" t="s">
        <v>221</v>
      </c>
      <c r="F36" t="s">
        <v>421</v>
      </c>
      <c r="G36">
        <f>VLOOKUP(F36,'2017_10_24_RO_Cation_Quant'!N:O,2,FALSE)</f>
        <v>15.8</v>
      </c>
    </row>
    <row r="37" spans="3:7" x14ac:dyDescent="0.25">
      <c r="C37" s="4">
        <v>186.113</v>
      </c>
      <c r="D37" s="4">
        <v>165</v>
      </c>
      <c r="E37" s="4" t="s">
        <v>222</v>
      </c>
      <c r="F37" t="s">
        <v>421</v>
      </c>
      <c r="G37">
        <f>VLOOKUP(F37,'2017_10_24_RO_Cation_Quant'!N:O,2,FALSE)</f>
        <v>15.8</v>
      </c>
    </row>
    <row r="38" spans="3:7" x14ac:dyDescent="0.25">
      <c r="C38" s="4">
        <v>187.11699999999999</v>
      </c>
      <c r="D38" s="4">
        <v>165</v>
      </c>
      <c r="E38" s="4" t="s">
        <v>223</v>
      </c>
      <c r="F38" t="s">
        <v>421</v>
      </c>
      <c r="G38">
        <f>VLOOKUP(F38,'2017_10_24_RO_Cation_Quant'!N:O,2,FALSE)</f>
        <v>15.8</v>
      </c>
    </row>
    <row r="39" spans="3:7" x14ac:dyDescent="0.25">
      <c r="C39" s="4">
        <v>188.12</v>
      </c>
      <c r="D39" s="4">
        <v>165</v>
      </c>
      <c r="E39" s="4" t="s">
        <v>224</v>
      </c>
      <c r="F39" t="s">
        <v>421</v>
      </c>
      <c r="G39">
        <f>VLOOKUP(F39,'2017_10_24_RO_Cation_Quant'!N:O,2,FALSE)</f>
        <v>15.8</v>
      </c>
    </row>
    <row r="40" spans="3:7" x14ac:dyDescent="0.25">
      <c r="C40" s="4">
        <v>189.12299999999999</v>
      </c>
      <c r="D40" s="4">
        <v>165</v>
      </c>
      <c r="E40" s="4" t="s">
        <v>225</v>
      </c>
      <c r="F40" t="s">
        <v>421</v>
      </c>
      <c r="G40">
        <f>VLOOKUP(F40,'2017_10_24_RO_Cation_Quant'!N:O,2,FALSE)</f>
        <v>15.8</v>
      </c>
    </row>
    <row r="41" spans="3:7" x14ac:dyDescent="0.25">
      <c r="C41" s="4">
        <v>190.12700000000001</v>
      </c>
      <c r="D41" s="4">
        <v>165</v>
      </c>
      <c r="E41" s="4" t="s">
        <v>226</v>
      </c>
      <c r="F41" t="s">
        <v>421</v>
      </c>
      <c r="G41">
        <f>VLOOKUP(F41,'2017_10_24_RO_Cation_Quant'!N:O,2,FALSE)</f>
        <v>15.8</v>
      </c>
    </row>
    <row r="42" spans="3:7" x14ac:dyDescent="0.25">
      <c r="C42" s="4">
        <v>191.13</v>
      </c>
      <c r="D42" s="4">
        <v>165</v>
      </c>
      <c r="E42" s="4" t="s">
        <v>227</v>
      </c>
      <c r="F42" t="s">
        <v>421</v>
      </c>
      <c r="G42">
        <f>VLOOKUP(F42,'2017_10_24_RO_Cation_Quant'!N:O,2,FALSE)</f>
        <v>15.8</v>
      </c>
    </row>
    <row r="43" spans="3:7" x14ac:dyDescent="0.25">
      <c r="C43" s="4">
        <v>150.1</v>
      </c>
      <c r="D43" s="4">
        <v>133</v>
      </c>
      <c r="E43" s="4" t="s">
        <v>228</v>
      </c>
      <c r="F43" t="s">
        <v>416</v>
      </c>
      <c r="G43">
        <f>VLOOKUP(F43,'2017_10_24_RO_Cation_Quant'!N:O,2,FALSE)</f>
        <v>15.2</v>
      </c>
    </row>
    <row r="44" spans="3:7" x14ac:dyDescent="0.25">
      <c r="C44" s="4">
        <v>151.10300000000001</v>
      </c>
      <c r="D44" s="4">
        <v>133</v>
      </c>
      <c r="E44" s="4" t="s">
        <v>229</v>
      </c>
      <c r="F44" t="s">
        <v>416</v>
      </c>
      <c r="G44">
        <f>VLOOKUP(F44,'2017_10_24_RO_Cation_Quant'!N:O,2,FALSE)</f>
        <v>15.2</v>
      </c>
    </row>
    <row r="45" spans="3:7" x14ac:dyDescent="0.25">
      <c r="C45" s="4">
        <v>152.107</v>
      </c>
      <c r="D45" s="4">
        <v>133</v>
      </c>
      <c r="E45" s="4" t="s">
        <v>230</v>
      </c>
      <c r="F45" t="s">
        <v>416</v>
      </c>
      <c r="G45">
        <f>VLOOKUP(F45,'2017_10_24_RO_Cation_Quant'!N:O,2,FALSE)</f>
        <v>15.2</v>
      </c>
    </row>
    <row r="46" spans="3:7" x14ac:dyDescent="0.25">
      <c r="C46" s="4">
        <v>153.11000000000001</v>
      </c>
      <c r="D46" s="4">
        <v>133</v>
      </c>
      <c r="E46" s="4" t="s">
        <v>231</v>
      </c>
      <c r="F46" t="s">
        <v>416</v>
      </c>
      <c r="G46">
        <f>VLOOKUP(F46,'2017_10_24_RO_Cation_Quant'!N:O,2,FALSE)</f>
        <v>15.2</v>
      </c>
    </row>
    <row r="47" spans="3:7" x14ac:dyDescent="0.25">
      <c r="C47" s="4">
        <v>154.113</v>
      </c>
      <c r="D47" s="4">
        <v>133</v>
      </c>
      <c r="E47" s="4" t="s">
        <v>232</v>
      </c>
      <c r="F47" t="s">
        <v>416</v>
      </c>
      <c r="G47">
        <f>VLOOKUP(F47,'2017_10_24_RO_Cation_Quant'!N:O,2,FALSE)</f>
        <v>15.2</v>
      </c>
    </row>
    <row r="48" spans="3:7" x14ac:dyDescent="0.25">
      <c r="C48" s="4">
        <v>155.11699999999999</v>
      </c>
      <c r="D48" s="4">
        <v>133</v>
      </c>
      <c r="E48" s="4" t="s">
        <v>233</v>
      </c>
      <c r="F48" t="s">
        <v>416</v>
      </c>
      <c r="G48">
        <f>VLOOKUP(F48,'2017_10_24_RO_Cation_Quant'!N:O,2,FALSE)</f>
        <v>15.2</v>
      </c>
    </row>
    <row r="49" spans="3:7" x14ac:dyDescent="0.25">
      <c r="C49" s="4">
        <v>132.1</v>
      </c>
      <c r="D49" s="4">
        <v>86.15</v>
      </c>
      <c r="E49" s="4" t="s">
        <v>234</v>
      </c>
      <c r="F49" t="s">
        <v>412</v>
      </c>
      <c r="G49">
        <f>VLOOKUP(F49,'2017_10_24_RO_Cation_Quant'!N:O,2,FALSE)</f>
        <v>14.6</v>
      </c>
    </row>
    <row r="50" spans="3:7" x14ac:dyDescent="0.25">
      <c r="C50" s="4">
        <v>133.10300000000001</v>
      </c>
      <c r="D50" s="4">
        <v>86.15</v>
      </c>
      <c r="E50" s="4" t="s">
        <v>235</v>
      </c>
      <c r="F50" t="s">
        <v>412</v>
      </c>
      <c r="G50">
        <f>VLOOKUP(F50,'2017_10_24_RO_Cation_Quant'!N:O,2,FALSE)</f>
        <v>14.6</v>
      </c>
    </row>
    <row r="51" spans="3:7" x14ac:dyDescent="0.25">
      <c r="C51" s="4">
        <v>133.10300000000001</v>
      </c>
      <c r="D51" s="4">
        <v>87.15</v>
      </c>
      <c r="E51" s="4" t="s">
        <v>236</v>
      </c>
      <c r="F51" t="s">
        <v>412</v>
      </c>
      <c r="G51">
        <f>VLOOKUP(F51,'2017_10_24_RO_Cation_Quant'!N:O,2,FALSE)</f>
        <v>14.6</v>
      </c>
    </row>
    <row r="52" spans="3:7" x14ac:dyDescent="0.25">
      <c r="C52" s="4">
        <v>134.107</v>
      </c>
      <c r="D52" s="4">
        <v>86.15</v>
      </c>
      <c r="E52" s="4" t="s">
        <v>237</v>
      </c>
      <c r="F52" t="s">
        <v>412</v>
      </c>
      <c r="G52">
        <f>VLOOKUP(F52,'2017_10_24_RO_Cation_Quant'!N:O,2,FALSE)</f>
        <v>14.6</v>
      </c>
    </row>
    <row r="53" spans="3:7" x14ac:dyDescent="0.25">
      <c r="C53" s="4">
        <v>134.107</v>
      </c>
      <c r="D53" s="4">
        <v>87.15</v>
      </c>
      <c r="E53" s="4" t="s">
        <v>238</v>
      </c>
      <c r="F53" t="s">
        <v>412</v>
      </c>
      <c r="G53">
        <f>VLOOKUP(F53,'2017_10_24_RO_Cation_Quant'!N:O,2,FALSE)</f>
        <v>14.6</v>
      </c>
    </row>
    <row r="54" spans="3:7" x14ac:dyDescent="0.25">
      <c r="C54" s="4">
        <v>135.11000000000001</v>
      </c>
      <c r="D54" s="4">
        <v>86.15</v>
      </c>
      <c r="E54" s="4" t="s">
        <v>239</v>
      </c>
      <c r="F54" t="s">
        <v>412</v>
      </c>
      <c r="G54">
        <f>VLOOKUP(F54,'2017_10_24_RO_Cation_Quant'!N:O,2,FALSE)</f>
        <v>14.6</v>
      </c>
    </row>
    <row r="55" spans="3:7" x14ac:dyDescent="0.25">
      <c r="C55" s="4">
        <v>135.11000000000001</v>
      </c>
      <c r="D55" s="4">
        <v>87.15</v>
      </c>
      <c r="E55" s="4" t="s">
        <v>240</v>
      </c>
      <c r="F55" t="s">
        <v>412</v>
      </c>
      <c r="G55">
        <f>VLOOKUP(F55,'2017_10_24_RO_Cation_Quant'!N:O,2,FALSE)</f>
        <v>14.6</v>
      </c>
    </row>
    <row r="56" spans="3:7" x14ac:dyDescent="0.25">
      <c r="C56" s="4">
        <v>136.113</v>
      </c>
      <c r="D56" s="4">
        <v>86.15</v>
      </c>
      <c r="E56" s="4" t="s">
        <v>241</v>
      </c>
      <c r="F56" t="s">
        <v>412</v>
      </c>
      <c r="G56">
        <f>VLOOKUP(F56,'2017_10_24_RO_Cation_Quant'!N:O,2,FALSE)</f>
        <v>14.6</v>
      </c>
    </row>
    <row r="57" spans="3:7" x14ac:dyDescent="0.25">
      <c r="C57" s="4">
        <v>136.113</v>
      </c>
      <c r="D57" s="4">
        <v>87.15</v>
      </c>
      <c r="E57" s="4" t="s">
        <v>242</v>
      </c>
      <c r="F57" t="s">
        <v>412</v>
      </c>
      <c r="G57">
        <f>VLOOKUP(F57,'2017_10_24_RO_Cation_Quant'!N:O,2,FALSE)</f>
        <v>14.6</v>
      </c>
    </row>
    <row r="58" spans="3:7" x14ac:dyDescent="0.25">
      <c r="C58" s="4">
        <v>137.11699999999999</v>
      </c>
      <c r="D58" s="4">
        <v>86.15</v>
      </c>
      <c r="E58" s="4" t="s">
        <v>243</v>
      </c>
      <c r="F58" t="s">
        <v>412</v>
      </c>
      <c r="G58">
        <f>VLOOKUP(F58,'2017_10_24_RO_Cation_Quant'!N:O,2,FALSE)</f>
        <v>14.6</v>
      </c>
    </row>
    <row r="59" spans="3:7" x14ac:dyDescent="0.25">
      <c r="C59" s="4">
        <v>137.11699999999999</v>
      </c>
      <c r="D59" s="4">
        <v>87.15</v>
      </c>
      <c r="E59" s="4" t="s">
        <v>244</v>
      </c>
      <c r="F59" t="s">
        <v>412</v>
      </c>
      <c r="G59">
        <f>VLOOKUP(F59,'2017_10_24_RO_Cation_Quant'!N:O,2,FALSE)</f>
        <v>14.6</v>
      </c>
    </row>
    <row r="60" spans="3:7" x14ac:dyDescent="0.25">
      <c r="C60" s="4">
        <v>138.12</v>
      </c>
      <c r="D60" s="4">
        <v>87.15</v>
      </c>
      <c r="E60" s="4" t="s">
        <v>245</v>
      </c>
      <c r="F60" t="s">
        <v>412</v>
      </c>
      <c r="G60">
        <f>VLOOKUP(F60,'2017_10_24_RO_Cation_Quant'!N:O,2,FALSE)</f>
        <v>14.6</v>
      </c>
    </row>
    <row r="61" spans="3:7" x14ac:dyDescent="0.25">
      <c r="C61" s="4">
        <v>132.1</v>
      </c>
      <c r="D61" s="4">
        <v>86.15</v>
      </c>
      <c r="E61" s="4" t="s">
        <v>246</v>
      </c>
      <c r="F61" t="s">
        <v>411</v>
      </c>
      <c r="G61">
        <f>VLOOKUP(F61,'2017_10_24_RO_Cation_Quant'!N:O,2,FALSE)</f>
        <v>14.5</v>
      </c>
    </row>
    <row r="62" spans="3:7" x14ac:dyDescent="0.25">
      <c r="C62" s="4">
        <v>133.10300000000001</v>
      </c>
      <c r="D62" s="4">
        <v>86.15</v>
      </c>
      <c r="E62" s="4" t="s">
        <v>247</v>
      </c>
      <c r="F62" t="s">
        <v>411</v>
      </c>
      <c r="G62">
        <f>VLOOKUP(F62,'2017_10_24_RO_Cation_Quant'!N:O,2,FALSE)</f>
        <v>14.5</v>
      </c>
    </row>
    <row r="63" spans="3:7" x14ac:dyDescent="0.25">
      <c r="C63" s="4">
        <v>133.10300000000001</v>
      </c>
      <c r="D63" s="4">
        <v>87.15</v>
      </c>
      <c r="E63" s="4" t="s">
        <v>248</v>
      </c>
      <c r="F63" t="s">
        <v>411</v>
      </c>
      <c r="G63">
        <f>VLOOKUP(F63,'2017_10_24_RO_Cation_Quant'!N:O,2,FALSE)</f>
        <v>14.5</v>
      </c>
    </row>
    <row r="64" spans="3:7" x14ac:dyDescent="0.25">
      <c r="C64" s="4">
        <v>134.107</v>
      </c>
      <c r="D64" s="4">
        <v>86.15</v>
      </c>
      <c r="E64" s="4" t="s">
        <v>249</v>
      </c>
      <c r="F64" t="s">
        <v>411</v>
      </c>
      <c r="G64">
        <f>VLOOKUP(F64,'2017_10_24_RO_Cation_Quant'!N:O,2,FALSE)</f>
        <v>14.5</v>
      </c>
    </row>
    <row r="65" spans="3:7" x14ac:dyDescent="0.25">
      <c r="C65" s="4">
        <v>134.107</v>
      </c>
      <c r="D65" s="4">
        <v>87.15</v>
      </c>
      <c r="E65" s="4" t="s">
        <v>250</v>
      </c>
      <c r="F65" t="s">
        <v>411</v>
      </c>
      <c r="G65">
        <f>VLOOKUP(F65,'2017_10_24_RO_Cation_Quant'!N:O,2,FALSE)</f>
        <v>14.5</v>
      </c>
    </row>
    <row r="66" spans="3:7" x14ac:dyDescent="0.25">
      <c r="C66" s="4">
        <v>135.11000000000001</v>
      </c>
      <c r="D66" s="4">
        <v>86.15</v>
      </c>
      <c r="E66" s="4" t="s">
        <v>251</v>
      </c>
      <c r="F66" t="s">
        <v>411</v>
      </c>
      <c r="G66">
        <f>VLOOKUP(F66,'2017_10_24_RO_Cation_Quant'!N:O,2,FALSE)</f>
        <v>14.5</v>
      </c>
    </row>
    <row r="67" spans="3:7" x14ac:dyDescent="0.25">
      <c r="C67" s="4">
        <v>135.11000000000001</v>
      </c>
      <c r="D67" s="4">
        <v>87.15</v>
      </c>
      <c r="E67" s="4" t="s">
        <v>252</v>
      </c>
      <c r="F67" t="s">
        <v>411</v>
      </c>
      <c r="G67">
        <f>VLOOKUP(F67,'2017_10_24_RO_Cation_Quant'!N:O,2,FALSE)</f>
        <v>14.5</v>
      </c>
    </row>
    <row r="68" spans="3:7" x14ac:dyDescent="0.25">
      <c r="C68" s="4">
        <v>136.113</v>
      </c>
      <c r="D68" s="4">
        <v>86.15</v>
      </c>
      <c r="E68" s="4" t="s">
        <v>253</v>
      </c>
      <c r="F68" t="s">
        <v>411</v>
      </c>
      <c r="G68">
        <f>VLOOKUP(F68,'2017_10_24_RO_Cation_Quant'!N:O,2,FALSE)</f>
        <v>14.5</v>
      </c>
    </row>
    <row r="69" spans="3:7" x14ac:dyDescent="0.25">
      <c r="C69" s="4">
        <v>136.113</v>
      </c>
      <c r="D69" s="4">
        <v>87.15</v>
      </c>
      <c r="E69" s="4" t="s">
        <v>254</v>
      </c>
      <c r="F69" t="s">
        <v>411</v>
      </c>
      <c r="G69">
        <f>VLOOKUP(F69,'2017_10_24_RO_Cation_Quant'!N:O,2,FALSE)</f>
        <v>14.5</v>
      </c>
    </row>
    <row r="70" spans="3:7" x14ac:dyDescent="0.25">
      <c r="C70" s="4">
        <v>137.11699999999999</v>
      </c>
      <c r="D70" s="4">
        <v>86.15</v>
      </c>
      <c r="E70" s="4" t="s">
        <v>255</v>
      </c>
      <c r="F70" t="s">
        <v>411</v>
      </c>
      <c r="G70">
        <f>VLOOKUP(F70,'2017_10_24_RO_Cation_Quant'!N:O,2,FALSE)</f>
        <v>14.5</v>
      </c>
    </row>
    <row r="71" spans="3:7" x14ac:dyDescent="0.25">
      <c r="C71" s="4">
        <v>137.11699999999999</v>
      </c>
      <c r="D71" s="4">
        <v>87.15</v>
      </c>
      <c r="E71" s="4" t="s">
        <v>256</v>
      </c>
      <c r="F71" t="s">
        <v>411</v>
      </c>
      <c r="G71">
        <f>VLOOKUP(F71,'2017_10_24_RO_Cation_Quant'!N:O,2,FALSE)</f>
        <v>14.5</v>
      </c>
    </row>
    <row r="72" spans="3:7" x14ac:dyDescent="0.25">
      <c r="C72" s="4">
        <v>138.12</v>
      </c>
      <c r="D72" s="4">
        <v>87.15</v>
      </c>
      <c r="E72" s="4" t="s">
        <v>257</v>
      </c>
      <c r="F72" t="s">
        <v>411</v>
      </c>
      <c r="G72">
        <f>VLOOKUP(F72,'2017_10_24_RO_Cation_Quant'!N:O,2,FALSE)</f>
        <v>14.5</v>
      </c>
    </row>
    <row r="73" spans="3:7" x14ac:dyDescent="0.25">
      <c r="C73" s="4">
        <v>118.1</v>
      </c>
      <c r="D73" s="4">
        <v>72.05</v>
      </c>
      <c r="E73" s="4" t="s">
        <v>258</v>
      </c>
      <c r="F73" t="s">
        <v>410</v>
      </c>
      <c r="G73">
        <f>VLOOKUP(F73,'2017_10_24_RO_Cation_Quant'!N:O,2,FALSE)</f>
        <v>14.4</v>
      </c>
    </row>
    <row r="74" spans="3:7" x14ac:dyDescent="0.25">
      <c r="C74" s="4">
        <v>119.10299999999999</v>
      </c>
      <c r="D74" s="4">
        <v>72.05</v>
      </c>
      <c r="E74" s="4" t="s">
        <v>259</v>
      </c>
      <c r="F74" t="s">
        <v>410</v>
      </c>
      <c r="G74">
        <f>VLOOKUP(F74,'2017_10_24_RO_Cation_Quant'!N:O,2,FALSE)</f>
        <v>14.4</v>
      </c>
    </row>
    <row r="75" spans="3:7" x14ac:dyDescent="0.25">
      <c r="C75" s="4">
        <v>119.10299999999999</v>
      </c>
      <c r="D75" s="4">
        <v>73.05</v>
      </c>
      <c r="E75" s="4" t="s">
        <v>260</v>
      </c>
      <c r="F75" t="s">
        <v>410</v>
      </c>
      <c r="G75">
        <f>VLOOKUP(F75,'2017_10_24_RO_Cation_Quant'!N:O,2,FALSE)</f>
        <v>14.4</v>
      </c>
    </row>
    <row r="76" spans="3:7" x14ac:dyDescent="0.25">
      <c r="C76" s="4">
        <v>120.107</v>
      </c>
      <c r="D76" s="4">
        <v>72.05</v>
      </c>
      <c r="E76" s="4" t="s">
        <v>261</v>
      </c>
      <c r="F76" t="s">
        <v>410</v>
      </c>
      <c r="G76">
        <f>VLOOKUP(F76,'2017_10_24_RO_Cation_Quant'!N:O,2,FALSE)</f>
        <v>14.4</v>
      </c>
    </row>
    <row r="77" spans="3:7" x14ac:dyDescent="0.25">
      <c r="C77" s="4">
        <v>120.107</v>
      </c>
      <c r="D77" s="4">
        <v>73.05</v>
      </c>
      <c r="E77" s="4" t="s">
        <v>262</v>
      </c>
      <c r="F77" t="s">
        <v>410</v>
      </c>
      <c r="G77">
        <f>VLOOKUP(F77,'2017_10_24_RO_Cation_Quant'!N:O,2,FALSE)</f>
        <v>14.4</v>
      </c>
    </row>
    <row r="78" spans="3:7" x14ac:dyDescent="0.25">
      <c r="C78" s="4">
        <v>121.11</v>
      </c>
      <c r="D78" s="4">
        <v>72.05</v>
      </c>
      <c r="E78" s="4" t="s">
        <v>263</v>
      </c>
      <c r="F78" t="s">
        <v>410</v>
      </c>
      <c r="G78">
        <f>VLOOKUP(F78,'2017_10_24_RO_Cation_Quant'!N:O,2,FALSE)</f>
        <v>14.4</v>
      </c>
    </row>
    <row r="79" spans="3:7" x14ac:dyDescent="0.25">
      <c r="C79" s="4">
        <v>121.11</v>
      </c>
      <c r="D79" s="4">
        <v>73.05</v>
      </c>
      <c r="E79" s="4" t="s">
        <v>264</v>
      </c>
      <c r="F79" t="s">
        <v>410</v>
      </c>
      <c r="G79">
        <f>VLOOKUP(F79,'2017_10_24_RO_Cation_Quant'!N:O,2,FALSE)</f>
        <v>14.4</v>
      </c>
    </row>
    <row r="80" spans="3:7" x14ac:dyDescent="0.25">
      <c r="C80" s="4">
        <v>122.113</v>
      </c>
      <c r="D80" s="4">
        <v>72.05</v>
      </c>
      <c r="E80" s="4" t="s">
        <v>265</v>
      </c>
      <c r="F80" t="s">
        <v>410</v>
      </c>
      <c r="G80">
        <f>VLOOKUP(F80,'2017_10_24_RO_Cation_Quant'!N:O,2,FALSE)</f>
        <v>14.4</v>
      </c>
    </row>
    <row r="81" spans="3:7" x14ac:dyDescent="0.25">
      <c r="C81" s="4">
        <v>122.113</v>
      </c>
      <c r="D81" s="4">
        <v>73.05</v>
      </c>
      <c r="E81" s="4" t="s">
        <v>266</v>
      </c>
      <c r="F81" t="s">
        <v>410</v>
      </c>
      <c r="G81">
        <f>VLOOKUP(F81,'2017_10_24_RO_Cation_Quant'!N:O,2,FALSE)</f>
        <v>14.4</v>
      </c>
    </row>
    <row r="82" spans="3:7" x14ac:dyDescent="0.25">
      <c r="C82" s="4">
        <v>123.117</v>
      </c>
      <c r="D82" s="4">
        <v>73.05</v>
      </c>
      <c r="E82" s="4" t="s">
        <v>267</v>
      </c>
      <c r="F82" t="s">
        <v>410</v>
      </c>
      <c r="G82">
        <f>VLOOKUP(F82,'2017_10_24_RO_Cation_Quant'!N:O,2,FALSE)</f>
        <v>14.4</v>
      </c>
    </row>
    <row r="83" spans="3:7" x14ac:dyDescent="0.25">
      <c r="C83" s="4">
        <v>116.1</v>
      </c>
      <c r="D83" s="4">
        <v>70.099999999999994</v>
      </c>
      <c r="E83" s="4" t="s">
        <v>268</v>
      </c>
      <c r="F83" t="s">
        <v>422</v>
      </c>
      <c r="G83">
        <f>VLOOKUP(F83,'2017_10_24_RO_Cation_Quant'!N:O,2,FALSE)</f>
        <v>15.9</v>
      </c>
    </row>
    <row r="84" spans="3:7" x14ac:dyDescent="0.25">
      <c r="C84" s="4">
        <v>117.10299999999999</v>
      </c>
      <c r="D84" s="4">
        <v>70.099999999999994</v>
      </c>
      <c r="E84" s="4" t="s">
        <v>269</v>
      </c>
      <c r="F84" t="s">
        <v>422</v>
      </c>
      <c r="G84">
        <f>VLOOKUP(F84,'2017_10_24_RO_Cation_Quant'!N:O,2,FALSE)</f>
        <v>15.9</v>
      </c>
    </row>
    <row r="85" spans="3:7" x14ac:dyDescent="0.25">
      <c r="C85" s="4">
        <v>117.10299999999999</v>
      </c>
      <c r="D85" s="4">
        <v>71.099999999999994</v>
      </c>
      <c r="E85" s="4" t="s">
        <v>270</v>
      </c>
      <c r="F85" t="s">
        <v>422</v>
      </c>
      <c r="G85">
        <f>VLOOKUP(F85,'2017_10_24_RO_Cation_Quant'!N:O,2,FALSE)</f>
        <v>15.9</v>
      </c>
    </row>
    <row r="86" spans="3:7" x14ac:dyDescent="0.25">
      <c r="C86" s="4">
        <v>118.107</v>
      </c>
      <c r="D86" s="4">
        <v>70.099999999999994</v>
      </c>
      <c r="E86" s="4" t="s">
        <v>271</v>
      </c>
      <c r="F86" t="s">
        <v>422</v>
      </c>
      <c r="G86">
        <f>VLOOKUP(F86,'2017_10_24_RO_Cation_Quant'!N:O,2,FALSE)</f>
        <v>15.9</v>
      </c>
    </row>
    <row r="87" spans="3:7" x14ac:dyDescent="0.25">
      <c r="C87" s="4">
        <v>118.107</v>
      </c>
      <c r="D87" s="4">
        <v>71.099999999999994</v>
      </c>
      <c r="E87" s="4" t="s">
        <v>272</v>
      </c>
      <c r="F87" t="s">
        <v>422</v>
      </c>
      <c r="G87">
        <f>VLOOKUP(F87,'2017_10_24_RO_Cation_Quant'!N:O,2,FALSE)</f>
        <v>15.9</v>
      </c>
    </row>
    <row r="88" spans="3:7" x14ac:dyDescent="0.25">
      <c r="C88" s="4">
        <v>119.11</v>
      </c>
      <c r="D88" s="4">
        <v>70.099999999999994</v>
      </c>
      <c r="E88" s="4" t="s">
        <v>273</v>
      </c>
      <c r="F88" t="s">
        <v>422</v>
      </c>
      <c r="G88">
        <f>VLOOKUP(F88,'2017_10_24_RO_Cation_Quant'!N:O,2,FALSE)</f>
        <v>15.9</v>
      </c>
    </row>
    <row r="89" spans="3:7" x14ac:dyDescent="0.25">
      <c r="C89" s="4">
        <v>119.11</v>
      </c>
      <c r="D89" s="4">
        <v>71.099999999999994</v>
      </c>
      <c r="E89" s="4" t="s">
        <v>274</v>
      </c>
      <c r="F89" t="s">
        <v>422</v>
      </c>
      <c r="G89">
        <f>VLOOKUP(F89,'2017_10_24_RO_Cation_Quant'!N:O,2,FALSE)</f>
        <v>15.9</v>
      </c>
    </row>
    <row r="90" spans="3:7" x14ac:dyDescent="0.25">
      <c r="C90" s="4">
        <v>120.113</v>
      </c>
      <c r="D90" s="4">
        <v>70.099999999999994</v>
      </c>
      <c r="E90" s="4" t="s">
        <v>275</v>
      </c>
      <c r="F90" t="s">
        <v>422</v>
      </c>
      <c r="G90">
        <f>VLOOKUP(F90,'2017_10_24_RO_Cation_Quant'!N:O,2,FALSE)</f>
        <v>15.9</v>
      </c>
    </row>
    <row r="91" spans="3:7" x14ac:dyDescent="0.25">
      <c r="C91" s="4">
        <v>120.113</v>
      </c>
      <c r="D91" s="4">
        <v>71.099999999999994</v>
      </c>
      <c r="E91" s="4" t="s">
        <v>276</v>
      </c>
      <c r="F91" t="s">
        <v>422</v>
      </c>
      <c r="G91">
        <f>VLOOKUP(F91,'2017_10_24_RO_Cation_Quant'!N:O,2,FALSE)</f>
        <v>15.9</v>
      </c>
    </row>
    <row r="92" spans="3:7" x14ac:dyDescent="0.25">
      <c r="C92" s="4">
        <v>121.117</v>
      </c>
      <c r="D92" s="4">
        <v>71.099999999999994</v>
      </c>
      <c r="E92" s="4" t="s">
        <v>277</v>
      </c>
      <c r="F92" t="s">
        <v>422</v>
      </c>
      <c r="G92">
        <f>VLOOKUP(F92,'2017_10_24_RO_Cation_Quant'!N:O,2,FALSE)</f>
        <v>15.9</v>
      </c>
    </row>
    <row r="93" spans="3:7" x14ac:dyDescent="0.25">
      <c r="C93" s="4">
        <v>134.1</v>
      </c>
      <c r="D93" s="4">
        <v>116</v>
      </c>
      <c r="E93" s="4" t="s">
        <v>278</v>
      </c>
      <c r="F93" t="s">
        <v>424</v>
      </c>
      <c r="G93">
        <f>VLOOKUP(F93,'2017_10_24_RO_Cation_Quant'!N:O,2,FALSE)</f>
        <v>16.399999999999999</v>
      </c>
    </row>
    <row r="94" spans="3:7" x14ac:dyDescent="0.25">
      <c r="C94" s="4">
        <v>135.10300000000001</v>
      </c>
      <c r="D94" s="4">
        <v>116</v>
      </c>
      <c r="E94" s="4" t="s">
        <v>279</v>
      </c>
      <c r="F94" t="s">
        <v>424</v>
      </c>
      <c r="G94">
        <f>VLOOKUP(F94,'2017_10_24_RO_Cation_Quant'!N:O,2,FALSE)</f>
        <v>16.399999999999999</v>
      </c>
    </row>
    <row r="95" spans="3:7" x14ac:dyDescent="0.25">
      <c r="C95" s="4">
        <v>136.107</v>
      </c>
      <c r="D95" s="4">
        <v>116</v>
      </c>
      <c r="E95" s="4" t="s">
        <v>280</v>
      </c>
      <c r="F95" t="s">
        <v>424</v>
      </c>
      <c r="G95">
        <f>VLOOKUP(F95,'2017_10_24_RO_Cation_Quant'!N:O,2,FALSE)</f>
        <v>16.399999999999999</v>
      </c>
    </row>
    <row r="96" spans="3:7" x14ac:dyDescent="0.25">
      <c r="C96" s="4">
        <v>137.11000000000001</v>
      </c>
      <c r="D96" s="4">
        <v>116</v>
      </c>
      <c r="E96" s="4" t="s">
        <v>281</v>
      </c>
      <c r="F96" t="s">
        <v>424</v>
      </c>
      <c r="G96">
        <f>VLOOKUP(F96,'2017_10_24_RO_Cation_Quant'!N:O,2,FALSE)</f>
        <v>16.399999999999999</v>
      </c>
    </row>
    <row r="97" spans="3:7" x14ac:dyDescent="0.25">
      <c r="C97" s="4">
        <v>138.113</v>
      </c>
      <c r="D97" s="4">
        <v>116</v>
      </c>
      <c r="E97" s="4" t="s">
        <v>282</v>
      </c>
      <c r="F97" t="s">
        <v>424</v>
      </c>
      <c r="G97">
        <f>VLOOKUP(F97,'2017_10_24_RO_Cation_Quant'!N:O,2,FALSE)</f>
        <v>16.399999999999999</v>
      </c>
    </row>
    <row r="98" spans="3:7" x14ac:dyDescent="0.25">
      <c r="C98" s="4">
        <v>120.1</v>
      </c>
      <c r="D98" s="4">
        <v>102</v>
      </c>
      <c r="E98" s="4" t="s">
        <v>283</v>
      </c>
      <c r="F98" t="s">
        <v>414</v>
      </c>
      <c r="G98">
        <f>VLOOKUP(F98,'2017_10_24_RO_Cation_Quant'!N:O,2,FALSE)</f>
        <v>15.1</v>
      </c>
    </row>
    <row r="99" spans="3:7" x14ac:dyDescent="0.25">
      <c r="C99" s="4">
        <v>121.10299999999999</v>
      </c>
      <c r="D99" s="4">
        <v>102</v>
      </c>
      <c r="E99" s="4" t="s">
        <v>284</v>
      </c>
      <c r="F99" t="s">
        <v>414</v>
      </c>
      <c r="G99">
        <f>VLOOKUP(F99,'2017_10_24_RO_Cation_Quant'!N:O,2,FALSE)</f>
        <v>15.1</v>
      </c>
    </row>
    <row r="100" spans="3:7" x14ac:dyDescent="0.25">
      <c r="C100" s="4">
        <v>122.107</v>
      </c>
      <c r="D100" s="4">
        <v>102</v>
      </c>
      <c r="E100" s="4" t="s">
        <v>285</v>
      </c>
      <c r="F100" t="s">
        <v>414</v>
      </c>
      <c r="G100">
        <f>VLOOKUP(F100,'2017_10_24_RO_Cation_Quant'!N:O,2,FALSE)</f>
        <v>15.1</v>
      </c>
    </row>
    <row r="101" spans="3:7" x14ac:dyDescent="0.25">
      <c r="C101" s="4">
        <v>123.11</v>
      </c>
      <c r="D101" s="4">
        <v>102</v>
      </c>
      <c r="E101" s="4" t="s">
        <v>286</v>
      </c>
      <c r="F101" t="s">
        <v>414</v>
      </c>
      <c r="G101">
        <f>VLOOKUP(F101,'2017_10_24_RO_Cation_Quant'!N:O,2,FALSE)</f>
        <v>15.1</v>
      </c>
    </row>
    <row r="102" spans="3:7" x14ac:dyDescent="0.25">
      <c r="C102" s="4">
        <v>124.113</v>
      </c>
      <c r="D102" s="4">
        <v>102</v>
      </c>
      <c r="E102" s="4" t="s">
        <v>287</v>
      </c>
      <c r="F102" t="s">
        <v>414</v>
      </c>
      <c r="G102">
        <f>VLOOKUP(F102,'2017_10_24_RO_Cation_Quant'!N:O,2,FALSE)</f>
        <v>15.1</v>
      </c>
    </row>
    <row r="103" spans="3:7" x14ac:dyDescent="0.25">
      <c r="C103" s="4">
        <v>90.1</v>
      </c>
      <c r="D103" s="4">
        <v>44.1</v>
      </c>
      <c r="E103" s="4" t="s">
        <v>288</v>
      </c>
      <c r="F103" t="s">
        <v>409</v>
      </c>
      <c r="G103">
        <f>VLOOKUP(F103,'2017_10_24_RO_Cation_Quant'!N:O,2,FALSE)</f>
        <v>13.4</v>
      </c>
    </row>
    <row r="104" spans="3:7" x14ac:dyDescent="0.25">
      <c r="C104" s="4">
        <v>91.102999999999994</v>
      </c>
      <c r="D104" s="4">
        <v>44.1</v>
      </c>
      <c r="E104" s="4" t="s">
        <v>289</v>
      </c>
      <c r="F104" t="s">
        <v>409</v>
      </c>
      <c r="G104">
        <f>VLOOKUP(F104,'2017_10_24_RO_Cation_Quant'!N:O,2,FALSE)</f>
        <v>13.4</v>
      </c>
    </row>
    <row r="105" spans="3:7" x14ac:dyDescent="0.25">
      <c r="C105" s="4">
        <v>91.102999999999994</v>
      </c>
      <c r="D105" s="4">
        <v>45.1</v>
      </c>
      <c r="E105" s="4" t="s">
        <v>290</v>
      </c>
      <c r="F105" t="s">
        <v>409</v>
      </c>
      <c r="G105">
        <f>VLOOKUP(F105,'2017_10_24_RO_Cation_Quant'!N:O,2,FALSE)</f>
        <v>13.4</v>
      </c>
    </row>
    <row r="106" spans="3:7" x14ac:dyDescent="0.25">
      <c r="C106" s="4">
        <v>92.106999999999999</v>
      </c>
      <c r="D106" s="4">
        <v>44.1</v>
      </c>
      <c r="E106" s="4" t="s">
        <v>291</v>
      </c>
      <c r="F106" t="s">
        <v>409</v>
      </c>
      <c r="G106">
        <f>VLOOKUP(F106,'2017_10_24_RO_Cation_Quant'!N:O,2,FALSE)</f>
        <v>13.4</v>
      </c>
    </row>
    <row r="107" spans="3:7" x14ac:dyDescent="0.25">
      <c r="C107" s="4">
        <v>92.106999999999999</v>
      </c>
      <c r="D107" s="4">
        <v>45.1</v>
      </c>
      <c r="E107" s="4" t="s">
        <v>292</v>
      </c>
      <c r="F107" t="s">
        <v>409</v>
      </c>
      <c r="G107">
        <f>VLOOKUP(F107,'2017_10_24_RO_Cation_Quant'!N:O,2,FALSE)</f>
        <v>13.4</v>
      </c>
    </row>
    <row r="108" spans="3:7" x14ac:dyDescent="0.25">
      <c r="C108" s="4">
        <v>93.11</v>
      </c>
      <c r="D108" s="4">
        <v>45.1</v>
      </c>
      <c r="E108" s="4" t="s">
        <v>293</v>
      </c>
      <c r="F108" t="s">
        <v>409</v>
      </c>
      <c r="G108">
        <f>VLOOKUP(F108,'2017_10_24_RO_Cation_Quant'!N:O,2,FALSE)</f>
        <v>13.4</v>
      </c>
    </row>
    <row r="109" spans="3:7" x14ac:dyDescent="0.25">
      <c r="C109" s="4">
        <v>106.1</v>
      </c>
      <c r="D109" s="4">
        <v>60.2</v>
      </c>
      <c r="E109" s="4" t="s">
        <v>294</v>
      </c>
      <c r="F109" t="s">
        <v>413</v>
      </c>
      <c r="G109">
        <f>VLOOKUP(F109,'2017_10_24_RO_Cation_Quant'!N:O,2,FALSE)</f>
        <v>14.6</v>
      </c>
    </row>
    <row r="110" spans="3:7" x14ac:dyDescent="0.25">
      <c r="C110" s="4">
        <v>107.10299999999999</v>
      </c>
      <c r="D110" s="4">
        <v>60.2</v>
      </c>
      <c r="E110" s="4" t="s">
        <v>295</v>
      </c>
      <c r="F110" t="s">
        <v>413</v>
      </c>
      <c r="G110">
        <f>VLOOKUP(F110,'2017_10_24_RO_Cation_Quant'!N:O,2,FALSE)</f>
        <v>14.6</v>
      </c>
    </row>
    <row r="111" spans="3:7" x14ac:dyDescent="0.25">
      <c r="C111" s="4">
        <v>107.10299999999999</v>
      </c>
      <c r="D111" s="4">
        <v>61.2</v>
      </c>
      <c r="E111" s="4" t="s">
        <v>296</v>
      </c>
      <c r="F111" t="s">
        <v>413</v>
      </c>
      <c r="G111">
        <f>VLOOKUP(F111,'2017_10_24_RO_Cation_Quant'!N:O,2,FALSE)</f>
        <v>14.6</v>
      </c>
    </row>
    <row r="112" spans="3:7" x14ac:dyDescent="0.25">
      <c r="C112" s="4">
        <v>108.107</v>
      </c>
      <c r="D112" s="4">
        <v>60.2</v>
      </c>
      <c r="E112" s="4" t="s">
        <v>297</v>
      </c>
      <c r="F112" t="s">
        <v>413</v>
      </c>
      <c r="G112">
        <f>VLOOKUP(F112,'2017_10_24_RO_Cation_Quant'!N:O,2,FALSE)</f>
        <v>14.6</v>
      </c>
    </row>
    <row r="113" spans="3:7" x14ac:dyDescent="0.25">
      <c r="C113" s="4">
        <v>108.107</v>
      </c>
      <c r="D113" s="4">
        <v>61.2</v>
      </c>
      <c r="E113" s="4" t="s">
        <v>298</v>
      </c>
      <c r="F113" t="s">
        <v>413</v>
      </c>
      <c r="G113">
        <f>VLOOKUP(F113,'2017_10_24_RO_Cation_Quant'!N:O,2,FALSE)</f>
        <v>14.6</v>
      </c>
    </row>
    <row r="114" spans="3:7" x14ac:dyDescent="0.25">
      <c r="C114" s="4">
        <v>109.11</v>
      </c>
      <c r="D114" s="4">
        <v>61.2</v>
      </c>
      <c r="E114" s="4" t="s">
        <v>299</v>
      </c>
      <c r="F114" t="s">
        <v>413</v>
      </c>
      <c r="G114">
        <f>VLOOKUP(F114,'2017_10_24_RO_Cation_Quant'!N:O,2,FALSE)</f>
        <v>14.6</v>
      </c>
    </row>
    <row r="115" spans="3:7" x14ac:dyDescent="0.25">
      <c r="C115" s="4">
        <v>147.1</v>
      </c>
      <c r="D115" s="4">
        <v>130</v>
      </c>
      <c r="E115" s="4" t="s">
        <v>300</v>
      </c>
      <c r="F115" t="s">
        <v>418</v>
      </c>
      <c r="G115">
        <f>VLOOKUP(F115,'2017_10_24_RO_Cation_Quant'!N:O,2,FALSE)</f>
        <v>15.4</v>
      </c>
    </row>
    <row r="116" spans="3:7" x14ac:dyDescent="0.25">
      <c r="C116" s="4">
        <v>148.10300000000001</v>
      </c>
      <c r="D116" s="4">
        <v>130</v>
      </c>
      <c r="E116" s="4" t="s">
        <v>301</v>
      </c>
      <c r="F116" t="s">
        <v>418</v>
      </c>
      <c r="G116">
        <f>VLOOKUP(F116,'2017_10_24_RO_Cation_Quant'!N:O,2,FALSE)</f>
        <v>15.4</v>
      </c>
    </row>
    <row r="117" spans="3:7" x14ac:dyDescent="0.25">
      <c r="C117" s="4">
        <v>149.107</v>
      </c>
      <c r="D117" s="4">
        <v>130</v>
      </c>
      <c r="E117" s="4" t="s">
        <v>302</v>
      </c>
      <c r="F117" t="s">
        <v>418</v>
      </c>
      <c r="G117">
        <f>VLOOKUP(F117,'2017_10_24_RO_Cation_Quant'!N:O,2,FALSE)</f>
        <v>15.4</v>
      </c>
    </row>
    <row r="118" spans="3:7" x14ac:dyDescent="0.25">
      <c r="C118" s="4">
        <v>150.11000000000001</v>
      </c>
      <c r="D118" s="4">
        <v>130</v>
      </c>
      <c r="E118" s="4" t="s">
        <v>303</v>
      </c>
      <c r="F118" t="s">
        <v>418</v>
      </c>
      <c r="G118">
        <f>VLOOKUP(F118,'2017_10_24_RO_Cation_Quant'!N:O,2,FALSE)</f>
        <v>15.4</v>
      </c>
    </row>
    <row r="119" spans="3:7" x14ac:dyDescent="0.25">
      <c r="C119" s="4">
        <v>151.113</v>
      </c>
      <c r="D119" s="4">
        <v>130</v>
      </c>
      <c r="E119" s="4" t="s">
        <v>304</v>
      </c>
      <c r="F119" t="s">
        <v>418</v>
      </c>
      <c r="G119">
        <f>VLOOKUP(F119,'2017_10_24_RO_Cation_Quant'!N:O,2,FALSE)</f>
        <v>15.4</v>
      </c>
    </row>
    <row r="120" spans="3:7" x14ac:dyDescent="0.25">
      <c r="C120" s="4">
        <v>152.11699999999999</v>
      </c>
      <c r="D120" s="4">
        <v>130</v>
      </c>
      <c r="E120" s="4" t="s">
        <v>305</v>
      </c>
      <c r="F120" t="s">
        <v>418</v>
      </c>
      <c r="G120">
        <f>VLOOKUP(F120,'2017_10_24_RO_Cation_Quant'!N:O,2,FALSE)</f>
        <v>15.4</v>
      </c>
    </row>
    <row r="121" spans="3:7" x14ac:dyDescent="0.25">
      <c r="C121" s="4">
        <v>76.039000000000001</v>
      </c>
      <c r="D121" s="4">
        <v>30.1</v>
      </c>
      <c r="E121" s="4" t="s">
        <v>306</v>
      </c>
      <c r="F121" t="s">
        <v>408</v>
      </c>
      <c r="G121">
        <f>VLOOKUP(F121,'2017_10_24_RO_Cation_Quant'!N:O,2,FALSE)</f>
        <v>12.7</v>
      </c>
    </row>
    <row r="122" spans="3:7" x14ac:dyDescent="0.25">
      <c r="C122" s="4">
        <v>77.042000000000002</v>
      </c>
      <c r="D122" s="4">
        <v>30.1</v>
      </c>
      <c r="E122" s="4" t="s">
        <v>307</v>
      </c>
      <c r="F122" t="s">
        <v>408</v>
      </c>
      <c r="G122">
        <f>VLOOKUP(F122,'2017_10_24_RO_Cation_Quant'!N:O,2,FALSE)</f>
        <v>12.7</v>
      </c>
    </row>
    <row r="123" spans="3:7" x14ac:dyDescent="0.25">
      <c r="C123" s="4">
        <v>77.042000000000002</v>
      </c>
      <c r="D123" s="4">
        <v>31.1</v>
      </c>
      <c r="E123" s="4" t="s">
        <v>308</v>
      </c>
      <c r="F123" t="s">
        <v>408</v>
      </c>
      <c r="G123">
        <f>VLOOKUP(F123,'2017_10_24_RO_Cation_Quant'!N:O,2,FALSE)</f>
        <v>12.7</v>
      </c>
    </row>
    <row r="124" spans="3:7" x14ac:dyDescent="0.25">
      <c r="C124" s="4">
        <v>78.046000000000006</v>
      </c>
      <c r="D124" s="4">
        <v>31.1</v>
      </c>
      <c r="E124" s="4" t="s">
        <v>309</v>
      </c>
      <c r="F124" t="s">
        <v>408</v>
      </c>
      <c r="G124">
        <f>VLOOKUP(F124,'2017_10_24_RO_Cation_Quant'!N:O,2,FALSE)</f>
        <v>12.7</v>
      </c>
    </row>
    <row r="125" spans="3:7" x14ac:dyDescent="0.25">
      <c r="C125" s="4">
        <v>133.1</v>
      </c>
      <c r="D125" s="4">
        <v>116</v>
      </c>
      <c r="E125" s="4" t="s">
        <v>310</v>
      </c>
      <c r="F125" t="s">
        <v>415</v>
      </c>
      <c r="G125">
        <f>VLOOKUP(F125,'2017_10_24_RO_Cation_Quant'!N:O,2,FALSE)</f>
        <v>15.2</v>
      </c>
    </row>
    <row r="126" spans="3:7" x14ac:dyDescent="0.25">
      <c r="C126" s="4">
        <v>134.10300000000001</v>
      </c>
      <c r="D126" s="4">
        <v>116</v>
      </c>
      <c r="E126" s="4" t="s">
        <v>311</v>
      </c>
      <c r="F126" t="s">
        <v>415</v>
      </c>
      <c r="G126">
        <f>VLOOKUP(F126,'2017_10_24_RO_Cation_Quant'!N:O,2,FALSE)</f>
        <v>15.2</v>
      </c>
    </row>
    <row r="127" spans="3:7" x14ac:dyDescent="0.25">
      <c r="C127" s="4">
        <v>135.107</v>
      </c>
      <c r="D127" s="4">
        <v>116</v>
      </c>
      <c r="E127" s="4" t="s">
        <v>312</v>
      </c>
      <c r="F127" t="s">
        <v>415</v>
      </c>
      <c r="G127">
        <f>VLOOKUP(F127,'2017_10_24_RO_Cation_Quant'!N:O,2,FALSE)</f>
        <v>15.2</v>
      </c>
    </row>
    <row r="128" spans="3:7" x14ac:dyDescent="0.25">
      <c r="C128" s="4">
        <v>136.11000000000001</v>
      </c>
      <c r="D128" s="4">
        <v>116</v>
      </c>
      <c r="E128" s="4" t="s">
        <v>313</v>
      </c>
      <c r="F128" t="s">
        <v>415</v>
      </c>
      <c r="G128">
        <f>VLOOKUP(F128,'2017_10_24_RO_Cation_Quant'!N:O,2,FALSE)</f>
        <v>15.2</v>
      </c>
    </row>
    <row r="129" spans="3:7" x14ac:dyDescent="0.25">
      <c r="C129" s="4">
        <v>137.113</v>
      </c>
      <c r="D129" s="4">
        <v>116</v>
      </c>
      <c r="E129" s="4" t="s">
        <v>314</v>
      </c>
      <c r="F129" t="s">
        <v>415</v>
      </c>
      <c r="G129">
        <f>VLOOKUP(F129,'2017_10_24_RO_Cation_Quant'!N:O,2,FALSE)</f>
        <v>15.2</v>
      </c>
    </row>
    <row r="130" spans="3:7" x14ac:dyDescent="0.25">
      <c r="C130" s="4">
        <v>241</v>
      </c>
      <c r="D130" s="4">
        <v>151.94999999999999</v>
      </c>
      <c r="E130" s="4" t="s">
        <v>315</v>
      </c>
      <c r="F130" t="s">
        <v>423</v>
      </c>
      <c r="G130">
        <f>VLOOKUP(F130,'2017_10_24_RO_Cation_Quant'!N:O,2,FALSE)</f>
        <v>16.100000000000001</v>
      </c>
    </row>
    <row r="131" spans="3:7" x14ac:dyDescent="0.25">
      <c r="C131" s="4">
        <v>242.00299999999999</v>
      </c>
      <c r="D131" s="4">
        <v>151.94999999999999</v>
      </c>
      <c r="E131" s="4" t="s">
        <v>316</v>
      </c>
      <c r="F131" t="s">
        <v>423</v>
      </c>
      <c r="G131">
        <f>VLOOKUP(F131,'2017_10_24_RO_Cation_Quant'!N:O,2,FALSE)</f>
        <v>16.100000000000001</v>
      </c>
    </row>
    <row r="132" spans="3:7" x14ac:dyDescent="0.25">
      <c r="C132" s="4">
        <v>243.00700000000001</v>
      </c>
      <c r="D132" s="4">
        <v>151.94999999999999</v>
      </c>
      <c r="E132" s="4" t="s">
        <v>317</v>
      </c>
      <c r="F132" t="s">
        <v>423</v>
      </c>
      <c r="G132">
        <f>VLOOKUP(F132,'2017_10_24_RO_Cation_Quant'!N:O,2,FALSE)</f>
        <v>16.100000000000001</v>
      </c>
    </row>
    <row r="133" spans="3:7" x14ac:dyDescent="0.25">
      <c r="C133" s="4">
        <v>244.01</v>
      </c>
      <c r="D133" s="4">
        <v>151.94999999999999</v>
      </c>
      <c r="E133" s="4" t="s">
        <v>318</v>
      </c>
      <c r="F133" t="s">
        <v>423</v>
      </c>
      <c r="G133">
        <f>VLOOKUP(F133,'2017_10_24_RO_Cation_Quant'!N:O,2,FALSE)</f>
        <v>16.100000000000001</v>
      </c>
    </row>
    <row r="134" spans="3:7" x14ac:dyDescent="0.25">
      <c r="C134" s="4">
        <v>245.01300000000001</v>
      </c>
      <c r="D134" s="4">
        <v>151.94999999999999</v>
      </c>
      <c r="E134" s="4" t="s">
        <v>319</v>
      </c>
      <c r="F134" t="s">
        <v>423</v>
      </c>
      <c r="G134">
        <f>VLOOKUP(F134,'2017_10_24_RO_Cation_Quant'!N:O,2,FALSE)</f>
        <v>16.100000000000001</v>
      </c>
    </row>
    <row r="135" spans="3:7" x14ac:dyDescent="0.25">
      <c r="C135" s="4">
        <v>246.017</v>
      </c>
      <c r="D135" s="4">
        <v>151.94999999999999</v>
      </c>
      <c r="E135" s="4" t="s">
        <v>320</v>
      </c>
      <c r="F135" t="s">
        <v>423</v>
      </c>
      <c r="G135">
        <f>VLOOKUP(F135,'2017_10_24_RO_Cation_Quant'!N:O,2,FALSE)</f>
        <v>16.100000000000001</v>
      </c>
    </row>
    <row r="136" spans="3:7" x14ac:dyDescent="0.25">
      <c r="C136" s="4">
        <v>247.02</v>
      </c>
      <c r="D136" s="4">
        <v>151.94999999999999</v>
      </c>
      <c r="E136" s="4" t="s">
        <v>321</v>
      </c>
      <c r="F136" t="s">
        <v>423</v>
      </c>
      <c r="G136">
        <f>VLOOKUP(F136,'2017_10_24_RO_Cation_Quant'!N:O,2,FALSE)</f>
        <v>16.100000000000001</v>
      </c>
    </row>
    <row r="137" spans="3:7" x14ac:dyDescent="0.25">
      <c r="C137" s="4">
        <v>156.1</v>
      </c>
      <c r="D137" s="4">
        <v>110.1</v>
      </c>
      <c r="E137" s="4" t="s">
        <v>322</v>
      </c>
      <c r="F137" t="s">
        <v>407</v>
      </c>
      <c r="G137">
        <f>VLOOKUP(F137,'2017_10_24_RO_Cation_Quant'!N:O,2,FALSE)</f>
        <v>11</v>
      </c>
    </row>
    <row r="138" spans="3:7" x14ac:dyDescent="0.25">
      <c r="C138" s="4">
        <v>157.10300000000001</v>
      </c>
      <c r="D138" s="4">
        <v>110.1</v>
      </c>
      <c r="E138" s="4" t="s">
        <v>323</v>
      </c>
      <c r="F138" t="s">
        <v>407</v>
      </c>
      <c r="G138">
        <f>VLOOKUP(F138,'2017_10_24_RO_Cation_Quant'!N:O,2,FALSE)</f>
        <v>11</v>
      </c>
    </row>
    <row r="139" spans="3:7" x14ac:dyDescent="0.25">
      <c r="C139" s="4">
        <v>157.10300000000001</v>
      </c>
      <c r="D139" s="4">
        <v>111.1</v>
      </c>
      <c r="E139" s="4" t="s">
        <v>324</v>
      </c>
      <c r="F139" t="s">
        <v>407</v>
      </c>
      <c r="G139">
        <f>VLOOKUP(F139,'2017_10_24_RO_Cation_Quant'!N:O,2,FALSE)</f>
        <v>11</v>
      </c>
    </row>
    <row r="140" spans="3:7" x14ac:dyDescent="0.25">
      <c r="C140" s="4">
        <v>158.107</v>
      </c>
      <c r="D140" s="4">
        <v>110.1</v>
      </c>
      <c r="E140" s="4" t="s">
        <v>325</v>
      </c>
      <c r="F140" t="s">
        <v>407</v>
      </c>
      <c r="G140">
        <f>VLOOKUP(F140,'2017_10_24_RO_Cation_Quant'!N:O,2,FALSE)</f>
        <v>11</v>
      </c>
    </row>
    <row r="141" spans="3:7" x14ac:dyDescent="0.25">
      <c r="C141" s="4">
        <v>158.107</v>
      </c>
      <c r="D141" s="4">
        <v>111.1</v>
      </c>
      <c r="E141" s="4" t="s">
        <v>326</v>
      </c>
      <c r="F141" t="s">
        <v>407</v>
      </c>
      <c r="G141">
        <f>VLOOKUP(F141,'2017_10_24_RO_Cation_Quant'!N:O,2,FALSE)</f>
        <v>11</v>
      </c>
    </row>
    <row r="142" spans="3:7" x14ac:dyDescent="0.25">
      <c r="C142" s="4">
        <v>159.11000000000001</v>
      </c>
      <c r="D142" s="4">
        <v>110.1</v>
      </c>
      <c r="E142" s="4" t="s">
        <v>327</v>
      </c>
      <c r="F142" t="s">
        <v>407</v>
      </c>
      <c r="G142">
        <f>VLOOKUP(F142,'2017_10_24_RO_Cation_Quant'!N:O,2,FALSE)</f>
        <v>11</v>
      </c>
    </row>
    <row r="143" spans="3:7" x14ac:dyDescent="0.25">
      <c r="C143" s="4">
        <v>159.11000000000001</v>
      </c>
      <c r="D143" s="4">
        <v>111.1</v>
      </c>
      <c r="E143" s="4" t="s">
        <v>328</v>
      </c>
      <c r="F143" t="s">
        <v>407</v>
      </c>
      <c r="G143">
        <f>VLOOKUP(F143,'2017_10_24_RO_Cation_Quant'!N:O,2,FALSE)</f>
        <v>11</v>
      </c>
    </row>
    <row r="144" spans="3:7" x14ac:dyDescent="0.25">
      <c r="C144" s="4">
        <v>160.113</v>
      </c>
      <c r="D144" s="4">
        <v>110.1</v>
      </c>
      <c r="E144" s="4" t="s">
        <v>329</v>
      </c>
      <c r="F144" t="s">
        <v>407</v>
      </c>
      <c r="G144">
        <f>VLOOKUP(F144,'2017_10_24_RO_Cation_Quant'!N:O,2,FALSE)</f>
        <v>11</v>
      </c>
    </row>
    <row r="145" spans="3:7" x14ac:dyDescent="0.25">
      <c r="C145" s="4">
        <v>160.113</v>
      </c>
      <c r="D145" s="4">
        <v>111.1</v>
      </c>
      <c r="E145" s="4" t="s">
        <v>330</v>
      </c>
      <c r="F145" t="s">
        <v>407</v>
      </c>
      <c r="G145">
        <f>VLOOKUP(F145,'2017_10_24_RO_Cation_Quant'!N:O,2,FALSE)</f>
        <v>11</v>
      </c>
    </row>
    <row r="146" spans="3:7" x14ac:dyDescent="0.25">
      <c r="C146" s="4">
        <v>161.11699999999999</v>
      </c>
      <c r="D146" s="4">
        <v>110.1</v>
      </c>
      <c r="E146" s="4" t="s">
        <v>331</v>
      </c>
      <c r="F146" t="s">
        <v>407</v>
      </c>
      <c r="G146">
        <f>VLOOKUP(F146,'2017_10_24_RO_Cation_Quant'!N:O,2,FALSE)</f>
        <v>11</v>
      </c>
    </row>
    <row r="147" spans="3:7" x14ac:dyDescent="0.25">
      <c r="C147" s="4">
        <v>161.11699999999999</v>
      </c>
      <c r="D147" s="4">
        <v>111.1</v>
      </c>
      <c r="E147" s="4" t="s">
        <v>332</v>
      </c>
      <c r="F147" t="s">
        <v>407</v>
      </c>
      <c r="G147">
        <f>VLOOKUP(F147,'2017_10_24_RO_Cation_Quant'!N:O,2,FALSE)</f>
        <v>11</v>
      </c>
    </row>
    <row r="148" spans="3:7" x14ac:dyDescent="0.25">
      <c r="C148" s="4">
        <v>162.12</v>
      </c>
      <c r="D148" s="4">
        <v>111.1</v>
      </c>
      <c r="E148" s="4" t="s">
        <v>333</v>
      </c>
      <c r="F148" t="s">
        <v>407</v>
      </c>
      <c r="G148">
        <f>VLOOKUP(F148,'2017_10_24_RO_Cation_Quant'!N:O,2,FALSE)</f>
        <v>11</v>
      </c>
    </row>
    <row r="149" spans="3:7" x14ac:dyDescent="0.25">
      <c r="C149" s="4">
        <v>147.1</v>
      </c>
      <c r="D149" s="4">
        <v>130</v>
      </c>
      <c r="E149" s="4" t="s">
        <v>334</v>
      </c>
      <c r="F149" t="s">
        <v>405</v>
      </c>
      <c r="G149">
        <f>VLOOKUP(F149,'2017_10_24_RO_Cation_Quant'!N:O,2,FALSE)</f>
        <v>10.6</v>
      </c>
    </row>
    <row r="150" spans="3:7" x14ac:dyDescent="0.25">
      <c r="C150" s="4">
        <v>148.10300000000001</v>
      </c>
      <c r="D150" s="4">
        <v>130</v>
      </c>
      <c r="E150" s="4" t="s">
        <v>335</v>
      </c>
      <c r="F150" t="s">
        <v>405</v>
      </c>
      <c r="G150">
        <f>VLOOKUP(F150,'2017_10_24_RO_Cation_Quant'!N:O,2,FALSE)</f>
        <v>10.6</v>
      </c>
    </row>
    <row r="151" spans="3:7" x14ac:dyDescent="0.25">
      <c r="C151" s="4">
        <v>149.107</v>
      </c>
      <c r="D151" s="4">
        <v>130</v>
      </c>
      <c r="E151" s="4" t="s">
        <v>336</v>
      </c>
      <c r="F151" t="s">
        <v>405</v>
      </c>
      <c r="G151">
        <f>VLOOKUP(F151,'2017_10_24_RO_Cation_Quant'!N:O,2,FALSE)</f>
        <v>10.6</v>
      </c>
    </row>
    <row r="152" spans="3:7" x14ac:dyDescent="0.25">
      <c r="C152" s="4">
        <v>150.11000000000001</v>
      </c>
      <c r="D152" s="4">
        <v>130</v>
      </c>
      <c r="E152" s="4" t="s">
        <v>337</v>
      </c>
      <c r="F152" t="s">
        <v>405</v>
      </c>
      <c r="G152">
        <f>VLOOKUP(F152,'2017_10_24_RO_Cation_Quant'!N:O,2,FALSE)</f>
        <v>10.6</v>
      </c>
    </row>
    <row r="153" spans="3:7" x14ac:dyDescent="0.25">
      <c r="C153" s="4">
        <v>151.113</v>
      </c>
      <c r="D153" s="4">
        <v>130</v>
      </c>
      <c r="E153" s="4" t="s">
        <v>338</v>
      </c>
      <c r="F153" t="s">
        <v>405</v>
      </c>
      <c r="G153">
        <f>VLOOKUP(F153,'2017_10_24_RO_Cation_Quant'!N:O,2,FALSE)</f>
        <v>10.6</v>
      </c>
    </row>
    <row r="154" spans="3:7" x14ac:dyDescent="0.25">
      <c r="C154" s="4">
        <v>152.11699999999999</v>
      </c>
      <c r="D154" s="4">
        <v>130</v>
      </c>
      <c r="E154" s="4" t="s">
        <v>339</v>
      </c>
      <c r="F154" t="s">
        <v>405</v>
      </c>
      <c r="G154">
        <f>VLOOKUP(F154,'2017_10_24_RO_Cation_Quant'!N:O,2,FALSE)</f>
        <v>10.6</v>
      </c>
    </row>
    <row r="155" spans="3:7" x14ac:dyDescent="0.25">
      <c r="C155" s="4">
        <v>153.12</v>
      </c>
      <c r="D155" s="4">
        <v>130</v>
      </c>
      <c r="E155" s="4" t="s">
        <v>340</v>
      </c>
      <c r="F155" t="s">
        <v>405</v>
      </c>
      <c r="G155">
        <f>VLOOKUP(F155,'2017_10_24_RO_Cation_Quant'!N:O,2,FALSE)</f>
        <v>10.6</v>
      </c>
    </row>
    <row r="156" spans="3:7" x14ac:dyDescent="0.25">
      <c r="C156" s="4">
        <v>175.1</v>
      </c>
      <c r="D156" s="4">
        <v>158</v>
      </c>
      <c r="E156" s="4" t="s">
        <v>341</v>
      </c>
      <c r="F156" t="s">
        <v>406</v>
      </c>
      <c r="G156">
        <f>VLOOKUP(F156,'2017_10_24_RO_Cation_Quant'!N:O,2,FALSE)</f>
        <v>10.9</v>
      </c>
    </row>
    <row r="157" spans="3:7" x14ac:dyDescent="0.25">
      <c r="C157" s="4">
        <v>176.10300000000001</v>
      </c>
      <c r="D157" s="4">
        <v>158</v>
      </c>
      <c r="E157" s="4" t="s">
        <v>342</v>
      </c>
      <c r="F157" t="s">
        <v>406</v>
      </c>
      <c r="G157">
        <f>VLOOKUP(F157,'2017_10_24_RO_Cation_Quant'!N:O,2,FALSE)</f>
        <v>10.9</v>
      </c>
    </row>
    <row r="158" spans="3:7" x14ac:dyDescent="0.25">
      <c r="C158" s="4">
        <v>177.107</v>
      </c>
      <c r="D158" s="4">
        <v>158</v>
      </c>
      <c r="E158" s="4" t="s">
        <v>343</v>
      </c>
      <c r="F158" t="s">
        <v>406</v>
      </c>
      <c r="G158">
        <f>VLOOKUP(F158,'2017_10_24_RO_Cation_Quant'!N:O,2,FALSE)</f>
        <v>10.9</v>
      </c>
    </row>
    <row r="159" spans="3:7" x14ac:dyDescent="0.25">
      <c r="C159" s="4">
        <v>178.11</v>
      </c>
      <c r="D159" s="4">
        <v>158</v>
      </c>
      <c r="E159" s="4" t="s">
        <v>344</v>
      </c>
      <c r="F159" t="s">
        <v>406</v>
      </c>
      <c r="G159">
        <f>VLOOKUP(F159,'2017_10_24_RO_Cation_Quant'!N:O,2,FALSE)</f>
        <v>10.9</v>
      </c>
    </row>
    <row r="160" spans="3:7" x14ac:dyDescent="0.25">
      <c r="C160" s="4">
        <v>179.113</v>
      </c>
      <c r="D160" s="4">
        <v>158</v>
      </c>
      <c r="E160" s="4" t="s">
        <v>345</v>
      </c>
      <c r="F160" t="s">
        <v>406</v>
      </c>
      <c r="G160">
        <f>VLOOKUP(F160,'2017_10_24_RO_Cation_Quant'!N:O,2,FALSE)</f>
        <v>10.9</v>
      </c>
    </row>
    <row r="161" spans="3:7" x14ac:dyDescent="0.25">
      <c r="C161" s="4">
        <v>180.11699999999999</v>
      </c>
      <c r="D161" s="4">
        <v>158</v>
      </c>
      <c r="E161" s="4" t="s">
        <v>346</v>
      </c>
      <c r="F161" t="s">
        <v>406</v>
      </c>
      <c r="G161">
        <f>VLOOKUP(F161,'2017_10_24_RO_Cation_Quant'!N:O,2,FALSE)</f>
        <v>10.9</v>
      </c>
    </row>
    <row r="162" spans="3:7" x14ac:dyDescent="0.25">
      <c r="C162" s="4">
        <v>181.12</v>
      </c>
      <c r="D162" s="4">
        <v>158</v>
      </c>
      <c r="E162" s="4" t="s">
        <v>347</v>
      </c>
      <c r="F162" t="s">
        <v>406</v>
      </c>
      <c r="G162">
        <f>VLOOKUP(F162,'2017_10_24_RO_Cation_Quant'!N:O,2,FALSE)</f>
        <v>10.9</v>
      </c>
    </row>
    <row r="163" spans="3:7" x14ac:dyDescent="0.25">
      <c r="C163" s="4">
        <v>122.027</v>
      </c>
      <c r="D163" s="4">
        <v>105</v>
      </c>
      <c r="E163" s="4" t="s">
        <v>348</v>
      </c>
      <c r="F163" t="s">
        <v>425</v>
      </c>
    </row>
    <row r="164" spans="3:7" x14ac:dyDescent="0.25">
      <c r="C164" s="4">
        <v>123.03</v>
      </c>
      <c r="D164" s="4">
        <v>105</v>
      </c>
      <c r="E164" s="4" t="s">
        <v>349</v>
      </c>
      <c r="F164" t="s">
        <v>425</v>
      </c>
    </row>
    <row r="165" spans="3:7" x14ac:dyDescent="0.25">
      <c r="C165" s="4">
        <v>124.03400000000001</v>
      </c>
      <c r="D165" s="4">
        <v>105</v>
      </c>
      <c r="E165" s="4" t="s">
        <v>350</v>
      </c>
      <c r="F165" t="s">
        <v>425</v>
      </c>
    </row>
    <row r="166" spans="3:7" x14ac:dyDescent="0.25">
      <c r="C166" s="4">
        <v>125.03700000000001</v>
      </c>
      <c r="D166" s="4">
        <v>105</v>
      </c>
      <c r="E166" s="4" t="s">
        <v>351</v>
      </c>
      <c r="F166" t="s">
        <v>425</v>
      </c>
    </row>
    <row r="167" spans="3:7" x14ac:dyDescent="0.25">
      <c r="C167" s="4">
        <v>148.1</v>
      </c>
      <c r="D167" s="4">
        <v>130</v>
      </c>
      <c r="E167" s="4" t="s">
        <v>352</v>
      </c>
      <c r="F167" t="s">
        <v>419</v>
      </c>
      <c r="G167">
        <f>VLOOKUP(F167,'2017_10_24_RO_Cation_Quant'!N:O,2,FALSE)</f>
        <v>15.5</v>
      </c>
    </row>
    <row r="168" spans="3:7" x14ac:dyDescent="0.25">
      <c r="C168" s="4">
        <v>149.10300000000001</v>
      </c>
      <c r="D168" s="4">
        <v>130</v>
      </c>
      <c r="E168" s="4" t="s">
        <v>353</v>
      </c>
      <c r="F168" t="s">
        <v>419</v>
      </c>
      <c r="G168">
        <f>VLOOKUP(F168,'2017_10_24_RO_Cation_Quant'!N:O,2,FALSE)</f>
        <v>15.5</v>
      </c>
    </row>
    <row r="169" spans="3:7" x14ac:dyDescent="0.25">
      <c r="C169" s="4">
        <v>150.107</v>
      </c>
      <c r="D169" s="4">
        <v>130</v>
      </c>
      <c r="E169" s="4" t="s">
        <v>354</v>
      </c>
      <c r="F169" t="s">
        <v>419</v>
      </c>
      <c r="G169">
        <f>VLOOKUP(F169,'2017_10_24_RO_Cation_Quant'!N:O,2,FALSE)</f>
        <v>15.5</v>
      </c>
    </row>
    <row r="170" spans="3:7" x14ac:dyDescent="0.25">
      <c r="C170" s="4">
        <v>151.11000000000001</v>
      </c>
      <c r="D170" s="4">
        <v>130</v>
      </c>
      <c r="E170" s="4" t="s">
        <v>355</v>
      </c>
      <c r="F170" t="s">
        <v>419</v>
      </c>
      <c r="G170">
        <f>VLOOKUP(F170,'2017_10_24_RO_Cation_Quant'!N:O,2,FALSE)</f>
        <v>15.5</v>
      </c>
    </row>
    <row r="171" spans="3:7" x14ac:dyDescent="0.25">
      <c r="C171" s="4">
        <v>152.113</v>
      </c>
      <c r="D171" s="4">
        <v>130</v>
      </c>
      <c r="E171" s="4" t="s">
        <v>356</v>
      </c>
      <c r="F171" t="s">
        <v>419</v>
      </c>
      <c r="G171">
        <f>VLOOKUP(F171,'2017_10_24_RO_Cation_Quant'!N:O,2,FALSE)</f>
        <v>15.5</v>
      </c>
    </row>
    <row r="172" spans="3:7" x14ac:dyDescent="0.25">
      <c r="C172" s="4">
        <v>153.11699999999999</v>
      </c>
      <c r="D172" s="4">
        <v>130</v>
      </c>
      <c r="E172" s="4" t="s">
        <v>357</v>
      </c>
      <c r="F172" t="s">
        <v>419</v>
      </c>
      <c r="G172">
        <f>VLOOKUP(F172,'2017_10_24_RO_Cation_Quant'!N:O,2,FALSE)</f>
        <v>15.5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" sqref="N2:N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34"/>
  <sheetViews>
    <sheetView topLeftCell="D1" workbookViewId="0">
      <selection activeCell="V28" sqref="V28"/>
    </sheetView>
  </sheetViews>
  <sheetFormatPr defaultRowHeight="15" x14ac:dyDescent="0.25"/>
  <cols>
    <col min="3" max="4" width="12.5703125" style="1" bestFit="1" customWidth="1"/>
    <col min="5" max="5" width="11.140625" style="1" bestFit="1" customWidth="1"/>
    <col min="6" max="6" width="10.7109375" style="1" bestFit="1" customWidth="1"/>
    <col min="7" max="7" width="11.42578125" bestFit="1" customWidth="1"/>
    <col min="8" max="8" width="17.28515625" bestFit="1" customWidth="1"/>
    <col min="12" max="12" width="11.140625" bestFit="1" customWidth="1"/>
  </cols>
  <sheetData>
    <row r="2" spans="3:23" x14ac:dyDescent="0.25">
      <c r="F2" s="24" t="s">
        <v>360</v>
      </c>
      <c r="G2" s="25" t="s">
        <v>361</v>
      </c>
      <c r="H2" s="25" t="s">
        <v>362</v>
      </c>
    </row>
    <row r="3" spans="3:23" x14ac:dyDescent="0.25">
      <c r="C3" s="3" t="s">
        <v>22</v>
      </c>
      <c r="D3" s="3" t="s">
        <v>23</v>
      </c>
      <c r="E3" s="3" t="s">
        <v>24</v>
      </c>
      <c r="F3" s="10" t="s">
        <v>376</v>
      </c>
      <c r="G3" s="10" t="s">
        <v>376</v>
      </c>
      <c r="H3" s="10" t="s">
        <v>376</v>
      </c>
      <c r="J3" t="s">
        <v>22</v>
      </c>
      <c r="K3" t="s">
        <v>23</v>
      </c>
      <c r="L3" t="s">
        <v>24</v>
      </c>
      <c r="M3" t="s">
        <v>376</v>
      </c>
      <c r="N3" t="s">
        <v>376</v>
      </c>
      <c r="O3" t="s">
        <v>376</v>
      </c>
      <c r="P3" t="s">
        <v>376</v>
      </c>
      <c r="Q3" t="s">
        <v>376</v>
      </c>
      <c r="R3" t="s">
        <v>376</v>
      </c>
      <c r="S3" t="s">
        <v>376</v>
      </c>
    </row>
    <row r="4" spans="3:23" x14ac:dyDescent="0.25">
      <c r="C4" s="28">
        <v>171.00200000000001</v>
      </c>
      <c r="D4" s="28">
        <v>79</v>
      </c>
      <c r="E4" s="28" t="s">
        <v>25</v>
      </c>
      <c r="F4" s="29">
        <v>10.265000000000001</v>
      </c>
      <c r="G4" s="30">
        <v>10.728</v>
      </c>
      <c r="H4" s="30">
        <v>10.839</v>
      </c>
      <c r="J4">
        <v>338.988</v>
      </c>
      <c r="K4">
        <v>97</v>
      </c>
      <c r="L4" t="s">
        <v>40</v>
      </c>
      <c r="M4">
        <v>9.43</v>
      </c>
      <c r="N4">
        <v>9.74</v>
      </c>
      <c r="O4">
        <v>9.8109999999999999</v>
      </c>
      <c r="P4">
        <v>11.2</v>
      </c>
      <c r="Q4">
        <v>10.913</v>
      </c>
      <c r="R4">
        <v>10.365</v>
      </c>
      <c r="S4">
        <v>10.432</v>
      </c>
      <c r="T4">
        <f t="shared" ref="T4:T26" si="0">AVERAGE(M4:S4)</f>
        <v>10.270142857142856</v>
      </c>
      <c r="U4">
        <f t="shared" ref="U4:U26" si="1">_xlfn.STDEV.S(M4:S4)/T4</f>
        <v>6.2987424573742137E-2</v>
      </c>
      <c r="V4" t="s">
        <v>380</v>
      </c>
      <c r="W4">
        <f>ROUND(T4,1)</f>
        <v>10.3</v>
      </c>
    </row>
    <row r="5" spans="3:23" x14ac:dyDescent="0.25">
      <c r="C5" s="16">
        <v>229.011</v>
      </c>
      <c r="D5" s="16">
        <v>79</v>
      </c>
      <c r="E5" s="16" t="s">
        <v>26</v>
      </c>
      <c r="F5" s="17">
        <v>10.603</v>
      </c>
      <c r="G5" s="18">
        <v>11.073</v>
      </c>
      <c r="H5" s="18">
        <v>11.202</v>
      </c>
      <c r="J5">
        <v>154.97499999999999</v>
      </c>
      <c r="K5">
        <v>79</v>
      </c>
      <c r="L5" t="s">
        <v>31</v>
      </c>
      <c r="M5">
        <v>9.7899999999999991</v>
      </c>
      <c r="N5">
        <v>10.198</v>
      </c>
      <c r="O5">
        <v>10.279</v>
      </c>
      <c r="P5">
        <v>11.763</v>
      </c>
      <c r="Q5">
        <v>11.54</v>
      </c>
      <c r="R5">
        <v>10.943</v>
      </c>
      <c r="S5">
        <v>11.023999999999999</v>
      </c>
      <c r="T5">
        <f t="shared" si="0"/>
        <v>10.791</v>
      </c>
      <c r="U5">
        <f t="shared" si="1"/>
        <v>6.7665594477188229E-2</v>
      </c>
      <c r="V5" t="s">
        <v>381</v>
      </c>
      <c r="W5">
        <f t="shared" ref="W5:W26" si="2">ROUND(T5,1)</f>
        <v>10.8</v>
      </c>
    </row>
    <row r="6" spans="3:23" x14ac:dyDescent="0.25">
      <c r="C6" s="4">
        <v>166.97499999999999</v>
      </c>
      <c r="D6" s="4">
        <v>79</v>
      </c>
      <c r="E6" s="4" t="s">
        <v>27</v>
      </c>
      <c r="F6" s="1">
        <v>9.7929999999999993</v>
      </c>
      <c r="G6" s="12">
        <v>10.201000000000001</v>
      </c>
      <c r="H6" s="12">
        <v>10.282999999999999</v>
      </c>
      <c r="J6">
        <v>166.97499999999999</v>
      </c>
      <c r="K6">
        <v>79</v>
      </c>
      <c r="L6" t="s">
        <v>27</v>
      </c>
      <c r="M6">
        <v>9.7929999999999993</v>
      </c>
      <c r="N6">
        <v>10.201000000000001</v>
      </c>
      <c r="O6">
        <v>10.282999999999999</v>
      </c>
      <c r="P6">
        <v>11.772</v>
      </c>
      <c r="Q6">
        <v>11.55</v>
      </c>
      <c r="R6">
        <v>10.95</v>
      </c>
      <c r="S6">
        <v>11.025</v>
      </c>
      <c r="T6">
        <f t="shared" si="0"/>
        <v>10.796285714285716</v>
      </c>
      <c r="U6">
        <f t="shared" si="1"/>
        <v>6.785914482331408E-2</v>
      </c>
      <c r="V6" t="s">
        <v>382</v>
      </c>
      <c r="W6">
        <f t="shared" si="2"/>
        <v>10.8</v>
      </c>
    </row>
    <row r="7" spans="3:23" x14ac:dyDescent="0.25">
      <c r="C7" s="4">
        <v>199.001</v>
      </c>
      <c r="D7" s="4">
        <v>79</v>
      </c>
      <c r="E7" s="4" t="s">
        <v>28</v>
      </c>
      <c r="F7" s="1">
        <v>10.603999999999999</v>
      </c>
      <c r="G7" s="12">
        <v>11.077999999999999</v>
      </c>
      <c r="H7" s="12">
        <v>11.2</v>
      </c>
      <c r="J7" s="19">
        <v>168.99</v>
      </c>
      <c r="K7" s="19">
        <v>79</v>
      </c>
      <c r="L7" s="19" t="s">
        <v>42</v>
      </c>
      <c r="M7" s="19">
        <v>10.007</v>
      </c>
      <c r="N7" s="19">
        <v>10.461</v>
      </c>
      <c r="O7" s="19">
        <v>10.558999999999999</v>
      </c>
      <c r="P7" s="19">
        <v>12.124000000000001</v>
      </c>
      <c r="Q7" s="19">
        <v>11.904</v>
      </c>
      <c r="R7" s="19">
        <v>11.276</v>
      </c>
      <c r="S7" s="19">
        <v>11.358000000000001</v>
      </c>
      <c r="T7">
        <f t="shared" si="0"/>
        <v>11.098428571428572</v>
      </c>
      <c r="U7">
        <f t="shared" si="1"/>
        <v>7.0642831233583767E-2</v>
      </c>
      <c r="V7" t="s">
        <v>383</v>
      </c>
      <c r="W7">
        <f t="shared" si="2"/>
        <v>11.1</v>
      </c>
    </row>
    <row r="8" spans="3:23" x14ac:dyDescent="0.25">
      <c r="C8" s="16">
        <v>229.011</v>
      </c>
      <c r="D8" s="16">
        <v>79</v>
      </c>
      <c r="E8" s="16" t="s">
        <v>29</v>
      </c>
      <c r="F8" s="17">
        <v>10.602</v>
      </c>
      <c r="G8" s="18">
        <v>11.076000000000001</v>
      </c>
      <c r="H8" s="18">
        <v>11.206</v>
      </c>
      <c r="J8" s="19">
        <v>168.99</v>
      </c>
      <c r="K8" s="19">
        <v>79</v>
      </c>
      <c r="L8" s="19" t="s">
        <v>43</v>
      </c>
      <c r="M8" s="19">
        <v>10.007</v>
      </c>
      <c r="N8" s="19">
        <v>10.461</v>
      </c>
      <c r="O8" s="19">
        <v>10.555</v>
      </c>
      <c r="P8" s="19">
        <v>12.132999999999999</v>
      </c>
      <c r="Q8" s="19">
        <v>11.901999999999999</v>
      </c>
      <c r="R8" s="19">
        <v>11.276</v>
      </c>
      <c r="S8" s="19">
        <v>11.374000000000001</v>
      </c>
      <c r="T8">
        <f t="shared" si="0"/>
        <v>11.101142857142857</v>
      </c>
      <c r="U8">
        <f t="shared" si="1"/>
        <v>7.0894716311832001E-2</v>
      </c>
      <c r="V8" t="s">
        <v>384</v>
      </c>
      <c r="W8">
        <f t="shared" si="2"/>
        <v>11.1</v>
      </c>
    </row>
    <row r="9" spans="3:23" x14ac:dyDescent="0.25">
      <c r="C9" s="4">
        <v>289.03199999999998</v>
      </c>
      <c r="D9" s="4">
        <v>79</v>
      </c>
      <c r="E9" s="4" t="s">
        <v>30</v>
      </c>
      <c r="F9" s="1">
        <v>11.038</v>
      </c>
      <c r="G9" s="12">
        <v>11.522</v>
      </c>
      <c r="H9" s="12">
        <v>11.691000000000001</v>
      </c>
      <c r="J9">
        <v>184.98500000000001</v>
      </c>
      <c r="K9">
        <v>79</v>
      </c>
      <c r="L9" t="s">
        <v>34</v>
      </c>
      <c r="M9">
        <v>10.083</v>
      </c>
      <c r="N9">
        <v>10.544</v>
      </c>
      <c r="O9">
        <v>10.645</v>
      </c>
      <c r="P9">
        <v>12.246</v>
      </c>
      <c r="Q9">
        <v>12.019</v>
      </c>
      <c r="R9">
        <v>11.372</v>
      </c>
      <c r="S9">
        <v>11.458</v>
      </c>
      <c r="T9">
        <f t="shared" si="0"/>
        <v>11.195285714285713</v>
      </c>
      <c r="U9">
        <f t="shared" si="1"/>
        <v>7.1523002613785566E-2</v>
      </c>
      <c r="V9" t="s">
        <v>385</v>
      </c>
      <c r="W9">
        <f t="shared" si="2"/>
        <v>11.2</v>
      </c>
    </row>
    <row r="10" spans="3:23" x14ac:dyDescent="0.25">
      <c r="C10" s="4">
        <v>154.97499999999999</v>
      </c>
      <c r="D10" s="4">
        <v>79</v>
      </c>
      <c r="E10" s="4" t="s">
        <v>31</v>
      </c>
      <c r="F10" s="1">
        <v>9.7899999999999991</v>
      </c>
      <c r="G10" s="12">
        <v>10.198</v>
      </c>
      <c r="H10" s="12">
        <v>10.279</v>
      </c>
      <c r="J10">
        <v>184.98500000000001</v>
      </c>
      <c r="K10">
        <v>79</v>
      </c>
      <c r="L10" t="s">
        <v>41</v>
      </c>
      <c r="M10">
        <v>10.224</v>
      </c>
      <c r="N10">
        <v>10.701000000000001</v>
      </c>
      <c r="O10">
        <v>10.8</v>
      </c>
      <c r="P10">
        <v>12.491</v>
      </c>
      <c r="Q10">
        <v>12.227</v>
      </c>
      <c r="R10">
        <v>11.55</v>
      </c>
      <c r="S10">
        <v>11.643000000000001</v>
      </c>
      <c r="T10">
        <f t="shared" si="0"/>
        <v>11.376571428571427</v>
      </c>
      <c r="U10">
        <f t="shared" si="1"/>
        <v>7.3397714580583348E-2</v>
      </c>
      <c r="V10" t="s">
        <v>386</v>
      </c>
      <c r="W10">
        <f t="shared" si="2"/>
        <v>11.4</v>
      </c>
    </row>
    <row r="11" spans="3:23" x14ac:dyDescent="0.25">
      <c r="C11" s="4">
        <v>275.017</v>
      </c>
      <c r="D11" s="4">
        <v>79</v>
      </c>
      <c r="E11" s="4" t="s">
        <v>32</v>
      </c>
      <c r="F11" s="1">
        <v>10.973000000000001</v>
      </c>
      <c r="G11" s="12">
        <v>11.448</v>
      </c>
      <c r="H11" s="12">
        <v>11.606</v>
      </c>
      <c r="J11" s="39">
        <v>171.006</v>
      </c>
      <c r="K11" s="39">
        <v>79</v>
      </c>
      <c r="L11" s="39" t="s">
        <v>35</v>
      </c>
      <c r="M11" s="39">
        <v>10.263</v>
      </c>
      <c r="N11" s="39">
        <v>10.726000000000001</v>
      </c>
      <c r="O11" s="39">
        <v>10.834</v>
      </c>
      <c r="P11" s="39">
        <v>12.502000000000001</v>
      </c>
      <c r="Q11" s="39">
        <v>12.282999999999999</v>
      </c>
      <c r="R11" s="39">
        <v>11.614000000000001</v>
      </c>
      <c r="S11" s="39">
        <v>11.708</v>
      </c>
      <c r="T11">
        <f t="shared" si="0"/>
        <v>11.418571428571429</v>
      </c>
      <c r="U11">
        <f t="shared" si="1"/>
        <v>7.3269594737682409E-2</v>
      </c>
      <c r="V11" t="s">
        <v>387</v>
      </c>
      <c r="W11">
        <f t="shared" si="2"/>
        <v>11.4</v>
      </c>
    </row>
    <row r="12" spans="3:23" s="11" customFormat="1" x14ac:dyDescent="0.25">
      <c r="C12" s="21">
        <v>308.97800000000001</v>
      </c>
      <c r="D12" s="21">
        <v>79</v>
      </c>
      <c r="E12" s="21" t="s">
        <v>33</v>
      </c>
      <c r="F12" s="22"/>
      <c r="G12" s="23"/>
      <c r="H12" s="23"/>
      <c r="J12" s="39">
        <v>171.00200000000001</v>
      </c>
      <c r="K12" s="39">
        <v>79</v>
      </c>
      <c r="L12" s="39" t="s">
        <v>25</v>
      </c>
      <c r="M12" s="39">
        <v>10.265000000000001</v>
      </c>
      <c r="N12" s="39">
        <v>10.728</v>
      </c>
      <c r="O12" s="39">
        <v>10.839</v>
      </c>
      <c r="P12" s="39">
        <v>12.504</v>
      </c>
      <c r="Q12" s="39">
        <v>12.286</v>
      </c>
      <c r="R12" s="39">
        <v>11.613</v>
      </c>
      <c r="S12" s="39">
        <v>11.707000000000001</v>
      </c>
      <c r="T12">
        <f t="shared" si="0"/>
        <v>11.420285714285715</v>
      </c>
      <c r="U12">
        <f t="shared" si="1"/>
        <v>7.3217938953343026E-2</v>
      </c>
      <c r="V12" s="11" t="s">
        <v>388</v>
      </c>
      <c r="W12">
        <f t="shared" si="2"/>
        <v>11.4</v>
      </c>
    </row>
    <row r="13" spans="3:23" x14ac:dyDescent="0.25">
      <c r="C13" s="4">
        <v>184.98500000000001</v>
      </c>
      <c r="D13" s="4">
        <v>79</v>
      </c>
      <c r="E13" s="4" t="s">
        <v>34</v>
      </c>
      <c r="F13" s="1">
        <v>10.083</v>
      </c>
      <c r="G13" s="12">
        <v>10.544</v>
      </c>
      <c r="H13" s="12">
        <v>10.645</v>
      </c>
      <c r="J13" s="38">
        <v>229.011</v>
      </c>
      <c r="K13" s="38">
        <v>79</v>
      </c>
      <c r="L13" s="38" t="s">
        <v>26</v>
      </c>
      <c r="M13" s="38">
        <v>10.603</v>
      </c>
      <c r="N13" s="38">
        <v>11.073</v>
      </c>
      <c r="O13" s="38">
        <v>11.202</v>
      </c>
      <c r="P13" s="38">
        <v>12.996</v>
      </c>
      <c r="Q13" s="38">
        <v>12.769</v>
      </c>
      <c r="R13" s="38">
        <v>12.053000000000001</v>
      </c>
      <c r="S13" s="38">
        <v>12.145</v>
      </c>
      <c r="T13">
        <f t="shared" si="0"/>
        <v>11.834428571428571</v>
      </c>
      <c r="U13">
        <f t="shared" si="1"/>
        <v>7.6073203417823351E-2</v>
      </c>
      <c r="V13" t="s">
        <v>389</v>
      </c>
      <c r="W13">
        <f t="shared" si="2"/>
        <v>11.8</v>
      </c>
    </row>
    <row r="14" spans="3:23" x14ac:dyDescent="0.25">
      <c r="C14" s="28">
        <v>171.006</v>
      </c>
      <c r="D14" s="28">
        <v>79</v>
      </c>
      <c r="E14" s="28" t="s">
        <v>35</v>
      </c>
      <c r="F14" s="29">
        <v>10.263</v>
      </c>
      <c r="G14" s="30">
        <v>10.726000000000001</v>
      </c>
      <c r="H14" s="30">
        <v>10.834</v>
      </c>
      <c r="J14" s="38">
        <v>199.001</v>
      </c>
      <c r="K14" s="38">
        <v>79</v>
      </c>
      <c r="L14" s="38" t="s">
        <v>28</v>
      </c>
      <c r="M14" s="38">
        <v>10.603999999999999</v>
      </c>
      <c r="N14" s="38">
        <v>11.077999999999999</v>
      </c>
      <c r="O14" s="38">
        <v>11.2</v>
      </c>
      <c r="P14" s="38">
        <v>12.99</v>
      </c>
      <c r="Q14" s="38">
        <v>12.771000000000001</v>
      </c>
      <c r="R14" s="38">
        <v>12.055</v>
      </c>
      <c r="S14" s="38">
        <v>12.157</v>
      </c>
      <c r="T14">
        <f t="shared" si="0"/>
        <v>11.836428571428572</v>
      </c>
      <c r="U14">
        <f t="shared" si="1"/>
        <v>7.5988134407372149E-2</v>
      </c>
      <c r="V14" t="s">
        <v>390</v>
      </c>
      <c r="W14">
        <f t="shared" si="2"/>
        <v>11.8</v>
      </c>
    </row>
    <row r="15" spans="3:23" s="11" customFormat="1" x14ac:dyDescent="0.25">
      <c r="C15" s="21">
        <v>505.988</v>
      </c>
      <c r="D15" s="21">
        <v>79</v>
      </c>
      <c r="E15" s="21" t="s">
        <v>36</v>
      </c>
      <c r="F15" s="22"/>
      <c r="G15" s="23"/>
      <c r="H15" s="23"/>
      <c r="J15" s="38">
        <v>229.011</v>
      </c>
      <c r="K15" s="38">
        <v>79</v>
      </c>
      <c r="L15" s="38" t="s">
        <v>29</v>
      </c>
      <c r="M15" s="38">
        <v>10.602</v>
      </c>
      <c r="N15" s="38">
        <v>11.076000000000001</v>
      </c>
      <c r="O15" s="38">
        <v>11.206</v>
      </c>
      <c r="P15" s="38">
        <v>12.994</v>
      </c>
      <c r="Q15" s="38">
        <v>12.772</v>
      </c>
      <c r="R15" s="38">
        <v>12.054</v>
      </c>
      <c r="S15" s="38">
        <v>12.151999999999999</v>
      </c>
      <c r="T15">
        <f t="shared" si="0"/>
        <v>11.836571428571428</v>
      </c>
      <c r="U15">
        <f t="shared" si="1"/>
        <v>7.604877959532573E-2</v>
      </c>
      <c r="V15" s="11" t="s">
        <v>391</v>
      </c>
      <c r="W15">
        <f t="shared" si="2"/>
        <v>11.8</v>
      </c>
    </row>
    <row r="16" spans="3:23" x14ac:dyDescent="0.25">
      <c r="C16" s="4">
        <v>259.02199999999999</v>
      </c>
      <c r="D16" s="4">
        <v>97</v>
      </c>
      <c r="E16" s="4" t="s">
        <v>37</v>
      </c>
      <c r="F16" s="1">
        <v>10.911</v>
      </c>
      <c r="G16" s="12">
        <v>11.388999999999999</v>
      </c>
      <c r="H16" s="12">
        <v>11.542999999999999</v>
      </c>
      <c r="J16">
        <v>259.02199999999999</v>
      </c>
      <c r="K16">
        <v>97</v>
      </c>
      <c r="L16" t="s">
        <v>39</v>
      </c>
      <c r="M16">
        <v>10.827999999999999</v>
      </c>
      <c r="N16">
        <v>11.31</v>
      </c>
      <c r="O16">
        <v>11.456</v>
      </c>
      <c r="P16">
        <v>13.303000000000001</v>
      </c>
      <c r="Q16">
        <v>13.077</v>
      </c>
      <c r="R16">
        <v>12.317</v>
      </c>
      <c r="S16">
        <v>12.423999999999999</v>
      </c>
      <c r="T16">
        <f t="shared" si="0"/>
        <v>12.102142857142857</v>
      </c>
      <c r="U16">
        <f t="shared" si="1"/>
        <v>7.7002634890184787E-2</v>
      </c>
      <c r="V16" t="s">
        <v>392</v>
      </c>
      <c r="W16">
        <f t="shared" si="2"/>
        <v>12.1</v>
      </c>
    </row>
    <row r="17" spans="3:23" x14ac:dyDescent="0.25">
      <c r="C17" s="4">
        <v>346.05500000000001</v>
      </c>
      <c r="D17" s="4">
        <v>79</v>
      </c>
      <c r="E17" s="4" t="s">
        <v>38</v>
      </c>
      <c r="F17" s="1">
        <v>15.153</v>
      </c>
      <c r="G17" s="12">
        <v>16.047000000000001</v>
      </c>
      <c r="H17" s="12">
        <v>16.385999999999999</v>
      </c>
      <c r="J17">
        <v>259.02199999999999</v>
      </c>
      <c r="K17">
        <v>97</v>
      </c>
      <c r="L17" t="s">
        <v>37</v>
      </c>
      <c r="M17">
        <v>10.911</v>
      </c>
      <c r="N17">
        <v>11.388999999999999</v>
      </c>
      <c r="O17">
        <v>11.542999999999999</v>
      </c>
      <c r="P17">
        <v>13.414</v>
      </c>
      <c r="Q17">
        <v>13.192</v>
      </c>
      <c r="R17">
        <v>12.422000000000001</v>
      </c>
      <c r="S17">
        <v>12.531000000000001</v>
      </c>
      <c r="T17">
        <f t="shared" si="0"/>
        <v>12.200285714285714</v>
      </c>
      <c r="U17">
        <f t="shared" si="1"/>
        <v>7.7525443715574752E-2</v>
      </c>
      <c r="V17" t="s">
        <v>393</v>
      </c>
      <c r="W17">
        <f t="shared" si="2"/>
        <v>12.2</v>
      </c>
    </row>
    <row r="18" spans="3:23" x14ac:dyDescent="0.25">
      <c r="C18" s="4">
        <v>259.02199999999999</v>
      </c>
      <c r="D18" s="4">
        <v>97</v>
      </c>
      <c r="E18" s="4" t="s">
        <v>39</v>
      </c>
      <c r="F18" s="1">
        <v>10.827999999999999</v>
      </c>
      <c r="G18" s="12">
        <v>11.31</v>
      </c>
      <c r="H18" s="12">
        <v>11.456</v>
      </c>
      <c r="J18">
        <v>275.017</v>
      </c>
      <c r="K18">
        <v>79</v>
      </c>
      <c r="L18" t="s">
        <v>32</v>
      </c>
      <c r="M18">
        <v>10.973000000000001</v>
      </c>
      <c r="N18">
        <v>11.448</v>
      </c>
      <c r="O18">
        <v>11.606</v>
      </c>
      <c r="P18">
        <v>13.500999999999999</v>
      </c>
      <c r="Q18">
        <v>13.28</v>
      </c>
      <c r="R18">
        <v>12.497</v>
      </c>
      <c r="S18">
        <v>12.612</v>
      </c>
      <c r="T18">
        <f t="shared" si="0"/>
        <v>12.273857142857143</v>
      </c>
      <c r="U18">
        <f t="shared" si="1"/>
        <v>7.8024108648123119E-2</v>
      </c>
      <c r="V18" t="s">
        <v>394</v>
      </c>
      <c r="W18">
        <f t="shared" si="2"/>
        <v>12.3</v>
      </c>
    </row>
    <row r="19" spans="3:23" x14ac:dyDescent="0.25">
      <c r="C19" s="4">
        <v>338.988</v>
      </c>
      <c r="D19" s="4">
        <v>97</v>
      </c>
      <c r="E19" s="4" t="s">
        <v>40</v>
      </c>
      <c r="F19" s="1">
        <v>9.43</v>
      </c>
      <c r="G19" s="12">
        <v>9.74</v>
      </c>
      <c r="H19" s="12">
        <v>9.8109999999999999</v>
      </c>
      <c r="J19">
        <v>289.03199999999998</v>
      </c>
      <c r="K19">
        <v>79</v>
      </c>
      <c r="L19" t="s">
        <v>30</v>
      </c>
      <c r="M19">
        <v>11.038</v>
      </c>
      <c r="N19">
        <v>11.522</v>
      </c>
      <c r="O19">
        <v>11.691000000000001</v>
      </c>
      <c r="P19">
        <v>13.6</v>
      </c>
      <c r="Q19">
        <v>13.382999999999999</v>
      </c>
      <c r="R19">
        <v>12.6</v>
      </c>
      <c r="S19">
        <v>12.71</v>
      </c>
      <c r="T19">
        <f t="shared" si="0"/>
        <v>12.363428571428573</v>
      </c>
      <c r="U19">
        <f t="shared" si="1"/>
        <v>7.8569938249269652E-2</v>
      </c>
      <c r="V19" t="s">
        <v>395</v>
      </c>
      <c r="W19">
        <f t="shared" si="2"/>
        <v>12.4</v>
      </c>
    </row>
    <row r="20" spans="3:23" x14ac:dyDescent="0.25">
      <c r="C20" s="4">
        <v>184.98500000000001</v>
      </c>
      <c r="D20" s="4">
        <v>79</v>
      </c>
      <c r="E20" s="4" t="s">
        <v>41</v>
      </c>
      <c r="F20" s="1">
        <v>10.224</v>
      </c>
      <c r="G20" s="12">
        <v>10.701000000000001</v>
      </c>
      <c r="H20" s="12">
        <v>10.8</v>
      </c>
      <c r="J20">
        <v>145.01400000000001</v>
      </c>
      <c r="K20">
        <v>101</v>
      </c>
      <c r="L20" t="s">
        <v>47</v>
      </c>
      <c r="M20">
        <v>11.44</v>
      </c>
      <c r="N20">
        <v>11.933999999999999</v>
      </c>
      <c r="O20">
        <v>12.193</v>
      </c>
      <c r="P20">
        <v>14.327999999999999</v>
      </c>
      <c r="Q20">
        <v>14.109</v>
      </c>
      <c r="R20">
        <v>13.131</v>
      </c>
      <c r="S20">
        <v>13.255000000000001</v>
      </c>
      <c r="T20">
        <f t="shared" si="0"/>
        <v>12.91285714285714</v>
      </c>
      <c r="U20">
        <f t="shared" si="1"/>
        <v>8.5090724600196455E-2</v>
      </c>
      <c r="V20" t="s">
        <v>396</v>
      </c>
      <c r="W20">
        <f t="shared" si="2"/>
        <v>12.9</v>
      </c>
    </row>
    <row r="21" spans="3:23" x14ac:dyDescent="0.25">
      <c r="C21" s="13">
        <v>168.99</v>
      </c>
      <c r="D21" s="13">
        <v>79</v>
      </c>
      <c r="E21" s="13" t="s">
        <v>42</v>
      </c>
      <c r="F21" s="14">
        <v>10.007</v>
      </c>
      <c r="G21" s="15">
        <v>10.461</v>
      </c>
      <c r="H21" s="15">
        <v>10.558999999999999</v>
      </c>
      <c r="J21" s="11">
        <v>103.003</v>
      </c>
      <c r="K21" s="11">
        <v>59</v>
      </c>
      <c r="L21" s="11" t="s">
        <v>49</v>
      </c>
      <c r="M21" s="11"/>
      <c r="N21" s="11"/>
      <c r="O21" s="11">
        <v>16.009</v>
      </c>
      <c r="T21">
        <f t="shared" si="0"/>
        <v>16.009</v>
      </c>
      <c r="U21" t="e">
        <f t="shared" si="1"/>
        <v>#DIV/0!</v>
      </c>
      <c r="V21" t="s">
        <v>397</v>
      </c>
      <c r="W21">
        <f t="shared" si="2"/>
        <v>16</v>
      </c>
    </row>
    <row r="22" spans="3:23" x14ac:dyDescent="0.25">
      <c r="C22" s="13">
        <v>168.99</v>
      </c>
      <c r="D22" s="13">
        <v>79</v>
      </c>
      <c r="E22" s="13" t="s">
        <v>43</v>
      </c>
      <c r="F22" s="14">
        <v>10.007</v>
      </c>
      <c r="G22" s="15">
        <v>10.461</v>
      </c>
      <c r="H22" s="15">
        <v>10.555</v>
      </c>
      <c r="J22">
        <v>115.003</v>
      </c>
      <c r="K22">
        <v>71</v>
      </c>
      <c r="L22" t="s">
        <v>44</v>
      </c>
      <c r="M22">
        <v>13.984</v>
      </c>
      <c r="N22">
        <v>14.75</v>
      </c>
      <c r="O22">
        <v>16.021000000000001</v>
      </c>
      <c r="Q22">
        <v>18.263999999999999</v>
      </c>
      <c r="R22">
        <v>16.795000000000002</v>
      </c>
      <c r="S22">
        <v>16.960999999999999</v>
      </c>
      <c r="T22">
        <f t="shared" si="0"/>
        <v>16.129166666666666</v>
      </c>
      <c r="U22">
        <f t="shared" si="1"/>
        <v>9.6879365152535701E-2</v>
      </c>
      <c r="V22" t="s">
        <v>398</v>
      </c>
      <c r="W22">
        <f t="shared" si="2"/>
        <v>16.100000000000001</v>
      </c>
    </row>
    <row r="23" spans="3:23" x14ac:dyDescent="0.25">
      <c r="C23" s="4">
        <v>115.003</v>
      </c>
      <c r="D23" s="4">
        <v>71</v>
      </c>
      <c r="E23" s="4" t="s">
        <v>44</v>
      </c>
      <c r="F23" s="1">
        <v>13.984</v>
      </c>
      <c r="G23" s="12">
        <v>14.75</v>
      </c>
      <c r="H23" s="12">
        <v>16.021000000000001</v>
      </c>
      <c r="J23">
        <v>191.01900000000001</v>
      </c>
      <c r="K23">
        <v>111</v>
      </c>
      <c r="L23" t="s">
        <v>48</v>
      </c>
      <c r="M23">
        <v>14.242000000000001</v>
      </c>
      <c r="N23">
        <v>15.032999999999999</v>
      </c>
      <c r="O23">
        <v>15.332000000000001</v>
      </c>
      <c r="P23">
        <v>18.937999999999999</v>
      </c>
      <c r="Q23">
        <v>18.687000000000001</v>
      </c>
      <c r="R23">
        <v>17.173999999999999</v>
      </c>
      <c r="S23">
        <v>17.343</v>
      </c>
      <c r="T23">
        <f t="shared" si="0"/>
        <v>16.678428571428572</v>
      </c>
      <c r="U23">
        <f t="shared" si="1"/>
        <v>0.11024107832348508</v>
      </c>
      <c r="V23" t="s">
        <v>399</v>
      </c>
      <c r="W23">
        <f t="shared" si="2"/>
        <v>16.7</v>
      </c>
    </row>
    <row r="24" spans="3:23" s="11" customFormat="1" x14ac:dyDescent="0.25">
      <c r="C24" s="21">
        <v>117.01900000000001</v>
      </c>
      <c r="D24" s="21">
        <v>73</v>
      </c>
      <c r="E24" s="21" t="s">
        <v>45</v>
      </c>
      <c r="F24" s="22"/>
      <c r="G24" s="23"/>
      <c r="H24" s="23"/>
      <c r="J24">
        <v>133.01400000000001</v>
      </c>
      <c r="K24">
        <v>115</v>
      </c>
      <c r="L24" t="s">
        <v>46</v>
      </c>
      <c r="M24">
        <v>14.59</v>
      </c>
      <c r="N24">
        <v>15.414999999999999</v>
      </c>
      <c r="O24">
        <v>15.992000000000001</v>
      </c>
      <c r="P24"/>
      <c r="Q24">
        <v>19.295999999999999</v>
      </c>
      <c r="R24">
        <v>17.690000000000001</v>
      </c>
      <c r="S24">
        <v>17.867000000000001</v>
      </c>
      <c r="T24">
        <f t="shared" si="0"/>
        <v>16.808333333333334</v>
      </c>
      <c r="U24">
        <f t="shared" si="1"/>
        <v>0.10513966458527903</v>
      </c>
      <c r="V24" s="11" t="s">
        <v>400</v>
      </c>
      <c r="W24">
        <f t="shared" si="2"/>
        <v>16.8</v>
      </c>
    </row>
    <row r="25" spans="3:23" x14ac:dyDescent="0.25">
      <c r="C25" s="4">
        <v>133.01400000000001</v>
      </c>
      <c r="D25" s="4">
        <v>115</v>
      </c>
      <c r="E25" s="4" t="s">
        <v>46</v>
      </c>
      <c r="F25" s="1">
        <v>14.59</v>
      </c>
      <c r="G25" s="12">
        <v>15.414999999999999</v>
      </c>
      <c r="H25" s="12">
        <v>15.992000000000001</v>
      </c>
      <c r="J25">
        <v>346.05500000000001</v>
      </c>
      <c r="K25">
        <v>79</v>
      </c>
      <c r="L25" t="s">
        <v>38</v>
      </c>
      <c r="M25">
        <v>15.153</v>
      </c>
      <c r="N25">
        <v>16.047000000000001</v>
      </c>
      <c r="O25">
        <v>16.385999999999999</v>
      </c>
      <c r="P25">
        <v>20.484000000000002</v>
      </c>
      <c r="Q25">
        <v>20.260999999999999</v>
      </c>
      <c r="R25">
        <v>18.510000000000002</v>
      </c>
      <c r="S25">
        <v>18.722000000000001</v>
      </c>
      <c r="T25">
        <f t="shared" si="0"/>
        <v>17.937571428571427</v>
      </c>
      <c r="U25">
        <f t="shared" si="1"/>
        <v>0.11729613672914209</v>
      </c>
      <c r="V25" t="s">
        <v>401</v>
      </c>
      <c r="W25">
        <f t="shared" si="2"/>
        <v>17.899999999999999</v>
      </c>
    </row>
    <row r="26" spans="3:23" x14ac:dyDescent="0.25">
      <c r="C26" s="4">
        <v>145.01400000000001</v>
      </c>
      <c r="D26" s="4">
        <v>101</v>
      </c>
      <c r="E26" s="4" t="s">
        <v>47</v>
      </c>
      <c r="F26" s="1">
        <v>11.44</v>
      </c>
      <c r="G26" s="12">
        <v>11.933999999999999</v>
      </c>
      <c r="H26" s="12">
        <v>12.193</v>
      </c>
      <c r="J26" s="4">
        <v>117.01900000000001</v>
      </c>
      <c r="K26" s="4">
        <v>73</v>
      </c>
      <c r="L26" s="4" t="s">
        <v>45</v>
      </c>
      <c r="P26" s="11"/>
      <c r="Q26" s="11">
        <v>20.065000000000001</v>
      </c>
      <c r="R26" s="11">
        <v>18.332999999999998</v>
      </c>
      <c r="S26" s="11">
        <v>18.536000000000001</v>
      </c>
      <c r="T26">
        <f t="shared" si="0"/>
        <v>18.977999999999998</v>
      </c>
      <c r="U26">
        <f t="shared" si="1"/>
        <v>4.98907023682282E-2</v>
      </c>
      <c r="V26" t="s">
        <v>402</v>
      </c>
      <c r="W26">
        <f t="shared" si="2"/>
        <v>19</v>
      </c>
    </row>
    <row r="27" spans="3:23" x14ac:dyDescent="0.25">
      <c r="C27" s="4">
        <v>191.01900000000001</v>
      </c>
      <c r="D27" s="4">
        <v>111</v>
      </c>
      <c r="E27" s="4" t="s">
        <v>48</v>
      </c>
      <c r="F27" s="1">
        <v>14.242000000000001</v>
      </c>
      <c r="G27" s="12">
        <v>15.032999999999999</v>
      </c>
      <c r="H27" s="12">
        <v>15.332000000000001</v>
      </c>
      <c r="P27" s="11"/>
      <c r="Q27" s="11"/>
      <c r="R27" s="11"/>
      <c r="S27" s="11"/>
      <c r="V27" t="s">
        <v>426</v>
      </c>
      <c r="W27">
        <v>12.8</v>
      </c>
    </row>
    <row r="28" spans="3:23" s="11" customFormat="1" x14ac:dyDescent="0.25">
      <c r="C28" s="21">
        <v>103.003</v>
      </c>
      <c r="D28" s="21">
        <v>59</v>
      </c>
      <c r="E28" s="21" t="s">
        <v>49</v>
      </c>
      <c r="F28" s="22"/>
      <c r="G28" s="23"/>
      <c r="H28" s="23">
        <v>16.009</v>
      </c>
      <c r="J28"/>
      <c r="K28"/>
      <c r="L28"/>
      <c r="M28"/>
      <c r="N28"/>
      <c r="O28"/>
    </row>
    <row r="29" spans="3:23" s="11" customFormat="1" x14ac:dyDescent="0.25">
      <c r="C29" s="21">
        <v>87.009</v>
      </c>
      <c r="D29" s="21">
        <v>43</v>
      </c>
      <c r="E29" s="21" t="s">
        <v>50</v>
      </c>
      <c r="F29" s="22"/>
      <c r="G29" s="23"/>
      <c r="H29" s="23"/>
      <c r="J29"/>
      <c r="K29"/>
      <c r="L29"/>
      <c r="M29"/>
      <c r="N29"/>
      <c r="O29"/>
      <c r="P29"/>
      <c r="Q29"/>
      <c r="R29"/>
      <c r="S29"/>
    </row>
    <row r="31" spans="3:23" x14ac:dyDescent="0.25">
      <c r="H31" s="27" t="s">
        <v>377</v>
      </c>
    </row>
    <row r="32" spans="3:23" x14ac:dyDescent="0.25">
      <c r="H32" s="19" t="s">
        <v>377</v>
      </c>
    </row>
    <row r="33" spans="8:8" x14ac:dyDescent="0.25">
      <c r="H33" s="20" t="s">
        <v>377</v>
      </c>
    </row>
    <row r="34" spans="8:8" x14ac:dyDescent="0.25">
      <c r="H34" s="23" t="s">
        <v>378</v>
      </c>
    </row>
  </sheetData>
  <autoFilter ref="J3:U26">
    <sortState ref="J4:U26">
      <sortCondition ref="T3:T26"/>
    </sortState>
  </autoFilter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5"/>
  <sheetViews>
    <sheetView topLeftCell="A85" workbookViewId="0">
      <selection activeCell="G103" sqref="G103:G106"/>
    </sheetView>
  </sheetViews>
  <sheetFormatPr defaultRowHeight="15" x14ac:dyDescent="0.25"/>
  <cols>
    <col min="3" max="4" width="12.5703125" style="1" bestFit="1" customWidth="1"/>
    <col min="5" max="5" width="11.140625" style="1" bestFit="1" customWidth="1"/>
  </cols>
  <sheetData>
    <row r="2" spans="3:7" x14ac:dyDescent="0.25">
      <c r="C2" s="3" t="s">
        <v>22</v>
      </c>
      <c r="D2" s="3" t="s">
        <v>23</v>
      </c>
      <c r="E2" s="3" t="s">
        <v>24</v>
      </c>
      <c r="F2" t="s">
        <v>24</v>
      </c>
    </row>
    <row r="3" spans="3:7" x14ac:dyDescent="0.25">
      <c r="C3" s="4">
        <v>171.00200000000001</v>
      </c>
      <c r="D3" s="4">
        <v>79</v>
      </c>
      <c r="E3" s="4" t="s">
        <v>25</v>
      </c>
      <c r="F3" t="s">
        <v>388</v>
      </c>
      <c r="G3">
        <f>VLOOKUP(F3,'2017_10_13_RO_Anions_Quant'!V:W,2,FALSE)</f>
        <v>11.4</v>
      </c>
    </row>
    <row r="4" spans="3:7" x14ac:dyDescent="0.25">
      <c r="C4" s="4">
        <v>172.005</v>
      </c>
      <c r="D4" s="4">
        <v>79</v>
      </c>
      <c r="E4" s="4" t="s">
        <v>51</v>
      </c>
      <c r="F4" t="s">
        <v>388</v>
      </c>
      <c r="G4">
        <f>VLOOKUP(F4,'2017_10_13_RO_Anions_Quant'!V:W,2,FALSE)</f>
        <v>11.4</v>
      </c>
    </row>
    <row r="5" spans="3:7" x14ac:dyDescent="0.25">
      <c r="C5" s="4">
        <v>173.00800000000001</v>
      </c>
      <c r="D5" s="4">
        <v>79</v>
      </c>
      <c r="E5" s="4" t="s">
        <v>52</v>
      </c>
      <c r="F5" t="s">
        <v>388</v>
      </c>
      <c r="G5">
        <f>VLOOKUP(F5,'2017_10_13_RO_Anions_Quant'!V:W,2,FALSE)</f>
        <v>11.4</v>
      </c>
    </row>
    <row r="6" spans="3:7" x14ac:dyDescent="0.25">
      <c r="C6" s="4">
        <v>174.012</v>
      </c>
      <c r="D6" s="4">
        <v>79</v>
      </c>
      <c r="E6" s="4" t="s">
        <v>53</v>
      </c>
      <c r="F6" t="s">
        <v>388</v>
      </c>
      <c r="G6">
        <f>VLOOKUP(F6,'2017_10_13_RO_Anions_Quant'!V:W,2,FALSE)</f>
        <v>11.4</v>
      </c>
    </row>
    <row r="7" spans="3:7" x14ac:dyDescent="0.25">
      <c r="C7" s="4">
        <v>229.011</v>
      </c>
      <c r="D7" s="4">
        <v>79</v>
      </c>
      <c r="E7" s="4" t="s">
        <v>26</v>
      </c>
      <c r="F7" t="s">
        <v>389</v>
      </c>
      <c r="G7">
        <f>VLOOKUP(F7,'2017_10_13_RO_Anions_Quant'!V:W,2,FALSE)</f>
        <v>11.8</v>
      </c>
    </row>
    <row r="8" spans="3:7" x14ac:dyDescent="0.25">
      <c r="C8" s="4">
        <v>230.01499999999999</v>
      </c>
      <c r="D8" s="4">
        <v>79</v>
      </c>
      <c r="E8" s="4" t="s">
        <v>54</v>
      </c>
      <c r="F8" t="s">
        <v>389</v>
      </c>
      <c r="G8">
        <f>VLOOKUP(F8,'2017_10_13_RO_Anions_Quant'!V:W,2,FALSE)</f>
        <v>11.8</v>
      </c>
    </row>
    <row r="9" spans="3:7" x14ac:dyDescent="0.25">
      <c r="C9" s="4">
        <v>231.018</v>
      </c>
      <c r="D9" s="4">
        <v>79</v>
      </c>
      <c r="E9" s="4" t="s">
        <v>55</v>
      </c>
      <c r="F9" t="s">
        <v>389</v>
      </c>
      <c r="G9">
        <f>VLOOKUP(F9,'2017_10_13_RO_Anions_Quant'!V:W,2,FALSE)</f>
        <v>11.8</v>
      </c>
    </row>
    <row r="10" spans="3:7" x14ac:dyDescent="0.25">
      <c r="C10" s="4">
        <v>232.02099999999999</v>
      </c>
      <c r="D10" s="4">
        <v>79</v>
      </c>
      <c r="E10" s="4" t="s">
        <v>56</v>
      </c>
      <c r="F10" t="s">
        <v>389</v>
      </c>
      <c r="G10">
        <f>VLOOKUP(F10,'2017_10_13_RO_Anions_Quant'!V:W,2,FALSE)</f>
        <v>11.8</v>
      </c>
    </row>
    <row r="11" spans="3:7" x14ac:dyDescent="0.25">
      <c r="C11" s="4">
        <v>233.02500000000001</v>
      </c>
      <c r="D11" s="4">
        <v>79</v>
      </c>
      <c r="E11" s="4" t="s">
        <v>57</v>
      </c>
      <c r="F11" t="s">
        <v>389</v>
      </c>
      <c r="G11">
        <f>VLOOKUP(F11,'2017_10_13_RO_Anions_Quant'!V:W,2,FALSE)</f>
        <v>11.8</v>
      </c>
    </row>
    <row r="12" spans="3:7" x14ac:dyDescent="0.25">
      <c r="C12" s="4">
        <v>234.02799999999999</v>
      </c>
      <c r="D12" s="4">
        <v>79</v>
      </c>
      <c r="E12" s="4" t="s">
        <v>58</v>
      </c>
      <c r="F12" t="s">
        <v>389</v>
      </c>
      <c r="G12">
        <f>VLOOKUP(F12,'2017_10_13_RO_Anions_Quant'!V:W,2,FALSE)</f>
        <v>11.8</v>
      </c>
    </row>
    <row r="13" spans="3:7" x14ac:dyDescent="0.25">
      <c r="C13" s="4">
        <v>166.97499999999999</v>
      </c>
      <c r="D13" s="4">
        <v>79</v>
      </c>
      <c r="E13" s="4" t="s">
        <v>27</v>
      </c>
      <c r="F13" t="s">
        <v>382</v>
      </c>
      <c r="G13">
        <f>VLOOKUP(F13,'2017_10_13_RO_Anions_Quant'!V:W,2,FALSE)</f>
        <v>10.8</v>
      </c>
    </row>
    <row r="14" spans="3:7" x14ac:dyDescent="0.25">
      <c r="C14" s="4">
        <v>167.97800000000001</v>
      </c>
      <c r="D14" s="4">
        <v>79</v>
      </c>
      <c r="E14" s="4" t="s">
        <v>59</v>
      </c>
      <c r="F14" t="s">
        <v>382</v>
      </c>
      <c r="G14">
        <f>VLOOKUP(F14,'2017_10_13_RO_Anions_Quant'!V:W,2,FALSE)</f>
        <v>10.8</v>
      </c>
    </row>
    <row r="15" spans="3:7" x14ac:dyDescent="0.25">
      <c r="C15" s="4">
        <v>168.98099999999999</v>
      </c>
      <c r="D15" s="4">
        <v>79</v>
      </c>
      <c r="E15" s="4" t="s">
        <v>60</v>
      </c>
      <c r="F15" t="s">
        <v>382</v>
      </c>
      <c r="G15">
        <f>VLOOKUP(F15,'2017_10_13_RO_Anions_Quant'!V:W,2,FALSE)</f>
        <v>10.8</v>
      </c>
    </row>
    <row r="16" spans="3:7" x14ac:dyDescent="0.25">
      <c r="C16" s="4">
        <v>169.98500000000001</v>
      </c>
      <c r="D16" s="4">
        <v>79</v>
      </c>
      <c r="E16" s="4" t="s">
        <v>61</v>
      </c>
      <c r="F16" t="s">
        <v>382</v>
      </c>
      <c r="G16">
        <f>VLOOKUP(F16,'2017_10_13_RO_Anions_Quant'!V:W,2,FALSE)</f>
        <v>10.8</v>
      </c>
    </row>
    <row r="17" spans="3:7" x14ac:dyDescent="0.25">
      <c r="C17" s="4">
        <v>199.001</v>
      </c>
      <c r="D17" s="4">
        <v>79</v>
      </c>
      <c r="E17" s="4" t="s">
        <v>28</v>
      </c>
      <c r="F17" t="s">
        <v>390</v>
      </c>
      <c r="G17">
        <f>VLOOKUP(F17,'2017_10_13_RO_Anions_Quant'!V:W,2,FALSE)</f>
        <v>11.8</v>
      </c>
    </row>
    <row r="18" spans="3:7" x14ac:dyDescent="0.25">
      <c r="C18" s="4">
        <v>200.00399999999999</v>
      </c>
      <c r="D18" s="4">
        <v>79</v>
      </c>
      <c r="E18" s="4" t="s">
        <v>62</v>
      </c>
      <c r="F18" t="s">
        <v>390</v>
      </c>
      <c r="G18">
        <f>VLOOKUP(F18,'2017_10_13_RO_Anions_Quant'!V:W,2,FALSE)</f>
        <v>11.8</v>
      </c>
    </row>
    <row r="19" spans="3:7" x14ac:dyDescent="0.25">
      <c r="C19" s="4">
        <v>201.00700000000001</v>
      </c>
      <c r="D19" s="4">
        <v>79</v>
      </c>
      <c r="E19" s="4" t="s">
        <v>63</v>
      </c>
      <c r="F19" t="s">
        <v>390</v>
      </c>
      <c r="G19">
        <f>VLOOKUP(F19,'2017_10_13_RO_Anions_Quant'!V:W,2,FALSE)</f>
        <v>11.8</v>
      </c>
    </row>
    <row r="20" spans="3:7" x14ac:dyDescent="0.25">
      <c r="C20" s="4">
        <v>202.011</v>
      </c>
      <c r="D20" s="4">
        <v>79</v>
      </c>
      <c r="E20" s="4" t="s">
        <v>64</v>
      </c>
      <c r="F20" t="s">
        <v>390</v>
      </c>
      <c r="G20">
        <f>VLOOKUP(F20,'2017_10_13_RO_Anions_Quant'!V:W,2,FALSE)</f>
        <v>11.8</v>
      </c>
    </row>
    <row r="21" spans="3:7" x14ac:dyDescent="0.25">
      <c r="C21" s="4">
        <v>203.01400000000001</v>
      </c>
      <c r="D21" s="4">
        <v>79</v>
      </c>
      <c r="E21" s="4" t="s">
        <v>65</v>
      </c>
      <c r="F21" t="s">
        <v>390</v>
      </c>
      <c r="G21">
        <f>VLOOKUP(F21,'2017_10_13_RO_Anions_Quant'!V:W,2,FALSE)</f>
        <v>11.8</v>
      </c>
    </row>
    <row r="22" spans="3:7" x14ac:dyDescent="0.25">
      <c r="C22" s="4">
        <v>229.011</v>
      </c>
      <c r="D22" s="4">
        <v>79</v>
      </c>
      <c r="E22" s="4" t="s">
        <v>29</v>
      </c>
      <c r="F22" t="s">
        <v>391</v>
      </c>
      <c r="G22">
        <f>VLOOKUP(F22,'2017_10_13_RO_Anions_Quant'!V:W,2,FALSE)</f>
        <v>11.8</v>
      </c>
    </row>
    <row r="23" spans="3:7" x14ac:dyDescent="0.25">
      <c r="C23" s="4">
        <v>230.01499999999999</v>
      </c>
      <c r="D23" s="4">
        <v>79</v>
      </c>
      <c r="E23" s="4" t="s">
        <v>66</v>
      </c>
      <c r="F23" t="s">
        <v>391</v>
      </c>
      <c r="G23">
        <f>VLOOKUP(F23,'2017_10_13_RO_Anions_Quant'!V:W,2,FALSE)</f>
        <v>11.8</v>
      </c>
    </row>
    <row r="24" spans="3:7" x14ac:dyDescent="0.25">
      <c r="C24" s="4">
        <v>231.018</v>
      </c>
      <c r="D24" s="4">
        <v>79</v>
      </c>
      <c r="E24" s="4" t="s">
        <v>67</v>
      </c>
      <c r="F24" t="s">
        <v>391</v>
      </c>
      <c r="G24">
        <f>VLOOKUP(F24,'2017_10_13_RO_Anions_Quant'!V:W,2,FALSE)</f>
        <v>11.8</v>
      </c>
    </row>
    <row r="25" spans="3:7" x14ac:dyDescent="0.25">
      <c r="C25" s="4">
        <v>232.02099999999999</v>
      </c>
      <c r="D25" s="4">
        <v>79</v>
      </c>
      <c r="E25" s="4" t="s">
        <v>68</v>
      </c>
      <c r="F25" t="s">
        <v>391</v>
      </c>
      <c r="G25">
        <f>VLOOKUP(F25,'2017_10_13_RO_Anions_Quant'!V:W,2,FALSE)</f>
        <v>11.8</v>
      </c>
    </row>
    <row r="26" spans="3:7" x14ac:dyDescent="0.25">
      <c r="C26" s="4">
        <v>233.02500000000001</v>
      </c>
      <c r="D26" s="4">
        <v>79</v>
      </c>
      <c r="E26" s="4" t="s">
        <v>69</v>
      </c>
      <c r="F26" t="s">
        <v>391</v>
      </c>
      <c r="G26">
        <f>VLOOKUP(F26,'2017_10_13_RO_Anions_Quant'!V:W,2,FALSE)</f>
        <v>11.8</v>
      </c>
    </row>
    <row r="27" spans="3:7" x14ac:dyDescent="0.25">
      <c r="C27" s="4">
        <v>234.02799999999999</v>
      </c>
      <c r="D27" s="4">
        <v>79</v>
      </c>
      <c r="E27" s="4" t="s">
        <v>70</v>
      </c>
      <c r="F27" t="s">
        <v>391</v>
      </c>
      <c r="G27">
        <f>VLOOKUP(F27,'2017_10_13_RO_Anions_Quant'!V:W,2,FALSE)</f>
        <v>11.8</v>
      </c>
    </row>
    <row r="28" spans="3:7" x14ac:dyDescent="0.25">
      <c r="C28" s="4">
        <v>289.03199999999998</v>
      </c>
      <c r="D28" s="4">
        <v>79</v>
      </c>
      <c r="E28" s="4" t="s">
        <v>30</v>
      </c>
      <c r="F28" t="s">
        <v>395</v>
      </c>
      <c r="G28">
        <f>VLOOKUP(F28,'2017_10_13_RO_Anions_Quant'!V:W,2,FALSE)</f>
        <v>12.4</v>
      </c>
    </row>
    <row r="29" spans="3:7" x14ac:dyDescent="0.25">
      <c r="C29" s="4">
        <v>290.036</v>
      </c>
      <c r="D29" s="4">
        <v>79</v>
      </c>
      <c r="E29" s="4" t="s">
        <v>71</v>
      </c>
      <c r="F29" t="s">
        <v>395</v>
      </c>
      <c r="G29">
        <f>VLOOKUP(F29,'2017_10_13_RO_Anions_Quant'!V:W,2,FALSE)</f>
        <v>12.4</v>
      </c>
    </row>
    <row r="30" spans="3:7" x14ac:dyDescent="0.25">
      <c r="C30" s="4">
        <v>291.03899999999999</v>
      </c>
      <c r="D30" s="4">
        <v>79</v>
      </c>
      <c r="E30" s="4" t="s">
        <v>72</v>
      </c>
      <c r="F30" t="s">
        <v>395</v>
      </c>
      <c r="G30">
        <f>VLOOKUP(F30,'2017_10_13_RO_Anions_Quant'!V:W,2,FALSE)</f>
        <v>12.4</v>
      </c>
    </row>
    <row r="31" spans="3:7" x14ac:dyDescent="0.25">
      <c r="C31" s="4">
        <v>292.04300000000001</v>
      </c>
      <c r="D31" s="4">
        <v>79</v>
      </c>
      <c r="E31" s="4" t="s">
        <v>73</v>
      </c>
      <c r="F31" t="s">
        <v>395</v>
      </c>
      <c r="G31">
        <f>VLOOKUP(F31,'2017_10_13_RO_Anions_Quant'!V:W,2,FALSE)</f>
        <v>12.4</v>
      </c>
    </row>
    <row r="32" spans="3:7" x14ac:dyDescent="0.25">
      <c r="C32" s="4">
        <v>293.04599999999999</v>
      </c>
      <c r="D32" s="4">
        <v>79</v>
      </c>
      <c r="E32" s="4" t="s">
        <v>74</v>
      </c>
      <c r="F32" t="s">
        <v>395</v>
      </c>
      <c r="G32">
        <f>VLOOKUP(F32,'2017_10_13_RO_Anions_Quant'!V:W,2,FALSE)</f>
        <v>12.4</v>
      </c>
    </row>
    <row r="33" spans="3:7" x14ac:dyDescent="0.25">
      <c r="C33" s="4">
        <v>294.04899999999998</v>
      </c>
      <c r="D33" s="4">
        <v>79</v>
      </c>
      <c r="E33" s="4" t="s">
        <v>75</v>
      </c>
      <c r="F33" t="s">
        <v>395</v>
      </c>
      <c r="G33">
        <f>VLOOKUP(F33,'2017_10_13_RO_Anions_Quant'!V:W,2,FALSE)</f>
        <v>12.4</v>
      </c>
    </row>
    <row r="34" spans="3:7" x14ac:dyDescent="0.25">
      <c r="C34" s="4">
        <v>295.053</v>
      </c>
      <c r="D34" s="4">
        <v>79</v>
      </c>
      <c r="E34" s="4" t="s">
        <v>76</v>
      </c>
      <c r="F34" t="s">
        <v>395</v>
      </c>
      <c r="G34">
        <f>VLOOKUP(F34,'2017_10_13_RO_Anions_Quant'!V:W,2,FALSE)</f>
        <v>12.4</v>
      </c>
    </row>
    <row r="35" spans="3:7" x14ac:dyDescent="0.25">
      <c r="C35" s="4">
        <v>296.05599999999998</v>
      </c>
      <c r="D35" s="4">
        <v>79</v>
      </c>
      <c r="E35" s="4" t="s">
        <v>77</v>
      </c>
      <c r="F35" t="s">
        <v>395</v>
      </c>
      <c r="G35">
        <f>VLOOKUP(F35,'2017_10_13_RO_Anions_Quant'!V:W,2,FALSE)</f>
        <v>12.4</v>
      </c>
    </row>
    <row r="36" spans="3:7" x14ac:dyDescent="0.25">
      <c r="C36" s="4">
        <v>154.97499999999999</v>
      </c>
      <c r="D36" s="4">
        <v>79</v>
      </c>
      <c r="E36" s="4" t="s">
        <v>31</v>
      </c>
      <c r="F36" t="s">
        <v>381</v>
      </c>
      <c r="G36">
        <f>VLOOKUP(F36,'2017_10_13_RO_Anions_Quant'!V:W,2,FALSE)</f>
        <v>10.8</v>
      </c>
    </row>
    <row r="37" spans="3:7" x14ac:dyDescent="0.25">
      <c r="C37" s="4">
        <v>155.97800000000001</v>
      </c>
      <c r="D37" s="4">
        <v>79</v>
      </c>
      <c r="E37" s="4" t="s">
        <v>78</v>
      </c>
      <c r="F37" t="s">
        <v>381</v>
      </c>
      <c r="G37">
        <f>VLOOKUP(F37,'2017_10_13_RO_Anions_Quant'!V:W,2,FALSE)</f>
        <v>10.8</v>
      </c>
    </row>
    <row r="38" spans="3:7" x14ac:dyDescent="0.25">
      <c r="C38" s="4">
        <v>156.98099999999999</v>
      </c>
      <c r="D38" s="4">
        <v>79</v>
      </c>
      <c r="E38" s="4" t="s">
        <v>79</v>
      </c>
      <c r="F38" t="s">
        <v>381</v>
      </c>
      <c r="G38">
        <f>VLOOKUP(F38,'2017_10_13_RO_Anions_Quant'!V:W,2,FALSE)</f>
        <v>10.8</v>
      </c>
    </row>
    <row r="39" spans="3:7" x14ac:dyDescent="0.25">
      <c r="C39" s="4">
        <v>275.017</v>
      </c>
      <c r="D39" s="4">
        <v>79</v>
      </c>
      <c r="E39" s="4" t="s">
        <v>32</v>
      </c>
      <c r="F39" t="s">
        <v>394</v>
      </c>
      <c r="G39">
        <f>VLOOKUP(F39,'2017_10_13_RO_Anions_Quant'!V:W,2,FALSE)</f>
        <v>12.3</v>
      </c>
    </row>
    <row r="40" spans="3:7" x14ac:dyDescent="0.25">
      <c r="C40" s="4">
        <v>276.02</v>
      </c>
      <c r="D40" s="4">
        <v>79</v>
      </c>
      <c r="E40" s="4" t="s">
        <v>80</v>
      </c>
      <c r="F40" t="s">
        <v>394</v>
      </c>
      <c r="G40">
        <f>VLOOKUP(F40,'2017_10_13_RO_Anions_Quant'!V:W,2,FALSE)</f>
        <v>12.3</v>
      </c>
    </row>
    <row r="41" spans="3:7" x14ac:dyDescent="0.25">
      <c r="C41" s="4">
        <v>277.024</v>
      </c>
      <c r="D41" s="4">
        <v>79</v>
      </c>
      <c r="E41" s="4" t="s">
        <v>81</v>
      </c>
      <c r="F41" t="s">
        <v>394</v>
      </c>
      <c r="G41">
        <f>VLOOKUP(F41,'2017_10_13_RO_Anions_Quant'!V:W,2,FALSE)</f>
        <v>12.3</v>
      </c>
    </row>
    <row r="42" spans="3:7" x14ac:dyDescent="0.25">
      <c r="C42" s="4">
        <v>278.02699999999999</v>
      </c>
      <c r="D42" s="4">
        <v>79</v>
      </c>
      <c r="E42" s="4" t="s">
        <v>82</v>
      </c>
      <c r="F42" t="s">
        <v>394</v>
      </c>
      <c r="G42">
        <f>VLOOKUP(F42,'2017_10_13_RO_Anions_Quant'!V:W,2,FALSE)</f>
        <v>12.3</v>
      </c>
    </row>
    <row r="43" spans="3:7" x14ac:dyDescent="0.25">
      <c r="C43" s="4">
        <v>279.02999999999997</v>
      </c>
      <c r="D43" s="4">
        <v>79</v>
      </c>
      <c r="E43" s="4" t="s">
        <v>83</v>
      </c>
      <c r="F43" t="s">
        <v>394</v>
      </c>
      <c r="G43">
        <f>VLOOKUP(F43,'2017_10_13_RO_Anions_Quant'!V:W,2,FALSE)</f>
        <v>12.3</v>
      </c>
    </row>
    <row r="44" spans="3:7" x14ac:dyDescent="0.25">
      <c r="C44" s="4">
        <v>280.03399999999999</v>
      </c>
      <c r="D44" s="4">
        <v>79</v>
      </c>
      <c r="E44" s="4" t="s">
        <v>84</v>
      </c>
      <c r="F44" t="s">
        <v>394</v>
      </c>
      <c r="G44">
        <f>VLOOKUP(F44,'2017_10_13_RO_Anions_Quant'!V:W,2,FALSE)</f>
        <v>12.3</v>
      </c>
    </row>
    <row r="45" spans="3:7" x14ac:dyDescent="0.25">
      <c r="C45" s="4">
        <v>281.03699999999998</v>
      </c>
      <c r="D45" s="4">
        <v>79</v>
      </c>
      <c r="E45" s="4" t="s">
        <v>85</v>
      </c>
      <c r="F45" t="s">
        <v>394</v>
      </c>
      <c r="G45">
        <f>VLOOKUP(F45,'2017_10_13_RO_Anions_Quant'!V:W,2,FALSE)</f>
        <v>12.3</v>
      </c>
    </row>
    <row r="46" spans="3:7" x14ac:dyDescent="0.25">
      <c r="C46" s="4">
        <v>308.97800000000001</v>
      </c>
      <c r="D46" s="4">
        <v>79</v>
      </c>
      <c r="E46" s="4" t="s">
        <v>33</v>
      </c>
      <c r="F46" t="s">
        <v>403</v>
      </c>
      <c r="G46" t="e">
        <f>VLOOKUP(F46,'2017_10_13_RO_Anions_Quant'!V:W,2,FALSE)</f>
        <v>#N/A</v>
      </c>
    </row>
    <row r="47" spans="3:7" x14ac:dyDescent="0.25">
      <c r="C47" s="4">
        <v>309.98099999999999</v>
      </c>
      <c r="D47" s="4">
        <v>79</v>
      </c>
      <c r="E47" s="4" t="s">
        <v>86</v>
      </c>
      <c r="F47" t="s">
        <v>403</v>
      </c>
      <c r="G47" t="e">
        <f>VLOOKUP(F47,'2017_10_13_RO_Anions_Quant'!V:W,2,FALSE)</f>
        <v>#N/A</v>
      </c>
    </row>
    <row r="48" spans="3:7" x14ac:dyDescent="0.25">
      <c r="C48" s="4">
        <v>310.98399999999998</v>
      </c>
      <c r="D48" s="4">
        <v>79</v>
      </c>
      <c r="E48" s="4" t="s">
        <v>87</v>
      </c>
      <c r="F48" t="s">
        <v>403</v>
      </c>
      <c r="G48" t="e">
        <f>VLOOKUP(F48,'2017_10_13_RO_Anions_Quant'!V:W,2,FALSE)</f>
        <v>#N/A</v>
      </c>
    </row>
    <row r="49" spans="3:7" x14ac:dyDescent="0.25">
      <c r="C49" s="4">
        <v>311.988</v>
      </c>
      <c r="D49" s="4">
        <v>79</v>
      </c>
      <c r="E49" s="4" t="s">
        <v>88</v>
      </c>
      <c r="F49" t="s">
        <v>403</v>
      </c>
      <c r="G49" t="e">
        <f>VLOOKUP(F49,'2017_10_13_RO_Anions_Quant'!V:W,2,FALSE)</f>
        <v>#N/A</v>
      </c>
    </row>
    <row r="50" spans="3:7" x14ac:dyDescent="0.25">
      <c r="C50" s="4">
        <v>312.99099999999999</v>
      </c>
      <c r="D50" s="4">
        <v>79</v>
      </c>
      <c r="E50" s="4" t="s">
        <v>89</v>
      </c>
      <c r="F50" t="s">
        <v>403</v>
      </c>
      <c r="G50" t="e">
        <f>VLOOKUP(F50,'2017_10_13_RO_Anions_Quant'!V:W,2,FALSE)</f>
        <v>#N/A</v>
      </c>
    </row>
    <row r="51" spans="3:7" x14ac:dyDescent="0.25">
      <c r="C51" s="4">
        <v>313.99400000000003</v>
      </c>
      <c r="D51" s="4">
        <v>79</v>
      </c>
      <c r="E51" s="4" t="s">
        <v>90</v>
      </c>
      <c r="F51" t="s">
        <v>403</v>
      </c>
      <c r="G51" t="e">
        <f>VLOOKUP(F51,'2017_10_13_RO_Anions_Quant'!V:W,2,FALSE)</f>
        <v>#N/A</v>
      </c>
    </row>
    <row r="52" spans="3:7" x14ac:dyDescent="0.25">
      <c r="C52" s="4">
        <v>184.98500000000001</v>
      </c>
      <c r="D52" s="4">
        <v>79</v>
      </c>
      <c r="E52" s="4" t="s">
        <v>34</v>
      </c>
      <c r="F52" t="s">
        <v>385</v>
      </c>
      <c r="G52">
        <f>VLOOKUP(F52,'2017_10_13_RO_Anions_Quant'!V:W,2,FALSE)</f>
        <v>11.2</v>
      </c>
    </row>
    <row r="53" spans="3:7" x14ac:dyDescent="0.25">
      <c r="C53" s="4">
        <v>185.988</v>
      </c>
      <c r="D53" s="4">
        <v>79</v>
      </c>
      <c r="E53" s="4" t="s">
        <v>91</v>
      </c>
      <c r="F53" t="s">
        <v>385</v>
      </c>
      <c r="G53">
        <f>VLOOKUP(F53,'2017_10_13_RO_Anions_Quant'!V:W,2,FALSE)</f>
        <v>11.2</v>
      </c>
    </row>
    <row r="54" spans="3:7" x14ac:dyDescent="0.25">
      <c r="C54" s="4">
        <v>186.99199999999999</v>
      </c>
      <c r="D54" s="4">
        <v>79</v>
      </c>
      <c r="E54" s="4" t="s">
        <v>92</v>
      </c>
      <c r="F54" t="s">
        <v>385</v>
      </c>
      <c r="G54">
        <f>VLOOKUP(F54,'2017_10_13_RO_Anions_Quant'!V:W,2,FALSE)</f>
        <v>11.2</v>
      </c>
    </row>
    <row r="55" spans="3:7" x14ac:dyDescent="0.25">
      <c r="C55" s="4">
        <v>187.995</v>
      </c>
      <c r="D55" s="4">
        <v>79</v>
      </c>
      <c r="E55" s="4" t="s">
        <v>93</v>
      </c>
      <c r="F55" t="s">
        <v>385</v>
      </c>
      <c r="G55">
        <f>VLOOKUP(F55,'2017_10_13_RO_Anions_Quant'!V:W,2,FALSE)</f>
        <v>11.2</v>
      </c>
    </row>
    <row r="56" spans="3:7" x14ac:dyDescent="0.25">
      <c r="C56" s="4">
        <v>171.006</v>
      </c>
      <c r="D56" s="4">
        <v>79</v>
      </c>
      <c r="E56" s="4" t="s">
        <v>35</v>
      </c>
      <c r="F56" t="s">
        <v>387</v>
      </c>
      <c r="G56">
        <f>VLOOKUP(F56,'2017_10_13_RO_Anions_Quant'!V:W,2,FALSE)</f>
        <v>11.4</v>
      </c>
    </row>
    <row r="57" spans="3:7" x14ac:dyDescent="0.25">
      <c r="C57" s="4">
        <v>172.00899999999999</v>
      </c>
      <c r="D57" s="4">
        <v>79</v>
      </c>
      <c r="E57" s="4" t="s">
        <v>94</v>
      </c>
      <c r="F57" t="s">
        <v>387</v>
      </c>
      <c r="G57">
        <f>VLOOKUP(F57,'2017_10_13_RO_Anions_Quant'!V:W,2,FALSE)</f>
        <v>11.4</v>
      </c>
    </row>
    <row r="58" spans="3:7" x14ac:dyDescent="0.25">
      <c r="C58" s="4">
        <v>173.01300000000001</v>
      </c>
      <c r="D58" s="4">
        <v>79</v>
      </c>
      <c r="E58" s="4" t="s">
        <v>95</v>
      </c>
      <c r="F58" t="s">
        <v>387</v>
      </c>
      <c r="G58">
        <f>VLOOKUP(F58,'2017_10_13_RO_Anions_Quant'!V:W,2,FALSE)</f>
        <v>11.4</v>
      </c>
    </row>
    <row r="59" spans="3:7" x14ac:dyDescent="0.25">
      <c r="C59" s="4">
        <v>174.01599999999999</v>
      </c>
      <c r="D59" s="4">
        <v>79</v>
      </c>
      <c r="E59" s="4" t="s">
        <v>96</v>
      </c>
      <c r="F59" t="s">
        <v>387</v>
      </c>
      <c r="G59">
        <f>VLOOKUP(F59,'2017_10_13_RO_Anions_Quant'!V:W,2,FALSE)</f>
        <v>11.4</v>
      </c>
    </row>
    <row r="60" spans="3:7" x14ac:dyDescent="0.25">
      <c r="C60" s="4">
        <v>505.988</v>
      </c>
      <c r="D60" s="4">
        <v>79</v>
      </c>
      <c r="E60" s="4" t="s">
        <v>36</v>
      </c>
      <c r="F60" t="s">
        <v>404</v>
      </c>
      <c r="G60" t="e">
        <f>VLOOKUP(F60,'2017_10_13_RO_Anions_Quant'!V:W,2,FALSE)</f>
        <v>#N/A</v>
      </c>
    </row>
    <row r="61" spans="3:7" x14ac:dyDescent="0.25">
      <c r="C61" s="4">
        <v>506.99099999999999</v>
      </c>
      <c r="D61" s="4">
        <v>79</v>
      </c>
      <c r="E61" s="4" t="s">
        <v>97</v>
      </c>
      <c r="F61" t="s">
        <v>404</v>
      </c>
      <c r="G61" t="e">
        <f>VLOOKUP(F61,'2017_10_13_RO_Anions_Quant'!V:W,2,FALSE)</f>
        <v>#N/A</v>
      </c>
    </row>
    <row r="62" spans="3:7" x14ac:dyDescent="0.25">
      <c r="C62" s="4">
        <v>507.995</v>
      </c>
      <c r="D62" s="4">
        <v>79</v>
      </c>
      <c r="E62" s="4" t="s">
        <v>98</v>
      </c>
      <c r="F62" t="s">
        <v>404</v>
      </c>
      <c r="G62" t="e">
        <f>VLOOKUP(F62,'2017_10_13_RO_Anions_Quant'!V:W,2,FALSE)</f>
        <v>#N/A</v>
      </c>
    </row>
    <row r="63" spans="3:7" x14ac:dyDescent="0.25">
      <c r="C63" s="4">
        <v>508.99799999999999</v>
      </c>
      <c r="D63" s="4">
        <v>79</v>
      </c>
      <c r="E63" s="4" t="s">
        <v>99</v>
      </c>
      <c r="F63" t="s">
        <v>404</v>
      </c>
      <c r="G63" t="e">
        <f>VLOOKUP(F63,'2017_10_13_RO_Anions_Quant'!V:W,2,FALSE)</f>
        <v>#N/A</v>
      </c>
    </row>
    <row r="64" spans="3:7" x14ac:dyDescent="0.25">
      <c r="C64" s="4">
        <v>510.00099999999998</v>
      </c>
      <c r="D64" s="4">
        <v>79</v>
      </c>
      <c r="E64" s="4" t="s">
        <v>100</v>
      </c>
      <c r="F64" t="s">
        <v>404</v>
      </c>
      <c r="G64" t="e">
        <f>VLOOKUP(F64,'2017_10_13_RO_Anions_Quant'!V:W,2,FALSE)</f>
        <v>#N/A</v>
      </c>
    </row>
    <row r="65" spans="3:7" x14ac:dyDescent="0.25">
      <c r="C65" s="4">
        <v>511.005</v>
      </c>
      <c r="D65" s="4">
        <v>79</v>
      </c>
      <c r="E65" s="4" t="s">
        <v>101</v>
      </c>
      <c r="F65" t="s">
        <v>404</v>
      </c>
      <c r="G65" t="e">
        <f>VLOOKUP(F65,'2017_10_13_RO_Anions_Quant'!V:W,2,FALSE)</f>
        <v>#N/A</v>
      </c>
    </row>
    <row r="66" spans="3:7" x14ac:dyDescent="0.25">
      <c r="C66" s="4">
        <v>512.00800000000004</v>
      </c>
      <c r="D66" s="4">
        <v>79</v>
      </c>
      <c r="E66" s="4" t="s">
        <v>102</v>
      </c>
      <c r="F66" t="s">
        <v>404</v>
      </c>
      <c r="G66" t="e">
        <f>VLOOKUP(F66,'2017_10_13_RO_Anions_Quant'!V:W,2,FALSE)</f>
        <v>#N/A</v>
      </c>
    </row>
    <row r="67" spans="3:7" x14ac:dyDescent="0.25">
      <c r="C67" s="4">
        <v>513.01099999999997</v>
      </c>
      <c r="D67" s="4">
        <v>79</v>
      </c>
      <c r="E67" s="4" t="s">
        <v>103</v>
      </c>
      <c r="F67" t="s">
        <v>404</v>
      </c>
      <c r="G67" t="e">
        <f>VLOOKUP(F67,'2017_10_13_RO_Anions_Quant'!V:W,2,FALSE)</f>
        <v>#N/A</v>
      </c>
    </row>
    <row r="68" spans="3:7" x14ac:dyDescent="0.25">
      <c r="C68" s="4">
        <v>514.01499999999999</v>
      </c>
      <c r="D68" s="4">
        <v>79</v>
      </c>
      <c r="E68" s="4" t="s">
        <v>104</v>
      </c>
      <c r="F68" t="s">
        <v>404</v>
      </c>
      <c r="G68" t="e">
        <f>VLOOKUP(F68,'2017_10_13_RO_Anions_Quant'!V:W,2,FALSE)</f>
        <v>#N/A</v>
      </c>
    </row>
    <row r="69" spans="3:7" x14ac:dyDescent="0.25">
      <c r="C69" s="4">
        <v>515.01800000000003</v>
      </c>
      <c r="D69" s="4">
        <v>79</v>
      </c>
      <c r="E69" s="4" t="s">
        <v>105</v>
      </c>
      <c r="F69" t="s">
        <v>404</v>
      </c>
      <c r="G69" t="e">
        <f>VLOOKUP(F69,'2017_10_13_RO_Anions_Quant'!V:W,2,FALSE)</f>
        <v>#N/A</v>
      </c>
    </row>
    <row r="70" spans="3:7" x14ac:dyDescent="0.25">
      <c r="C70" s="4">
        <v>516.02099999999996</v>
      </c>
      <c r="D70" s="4">
        <v>79</v>
      </c>
      <c r="E70" s="4" t="s">
        <v>106</v>
      </c>
      <c r="F70" t="s">
        <v>404</v>
      </c>
      <c r="G70" t="e">
        <f>VLOOKUP(F70,'2017_10_13_RO_Anions_Quant'!V:W,2,FALSE)</f>
        <v>#N/A</v>
      </c>
    </row>
    <row r="71" spans="3:7" x14ac:dyDescent="0.25">
      <c r="C71" s="4">
        <v>259.02199999999999</v>
      </c>
      <c r="D71" s="4">
        <v>97</v>
      </c>
      <c r="E71" s="4" t="s">
        <v>37</v>
      </c>
      <c r="F71" t="s">
        <v>393</v>
      </c>
      <c r="G71">
        <f>VLOOKUP(F71,'2017_10_13_RO_Anions_Quant'!V:W,2,FALSE)</f>
        <v>12.2</v>
      </c>
    </row>
    <row r="72" spans="3:7" x14ac:dyDescent="0.25">
      <c r="C72" s="4">
        <v>260.02499999999998</v>
      </c>
      <c r="D72" s="4">
        <v>97</v>
      </c>
      <c r="E72" s="4" t="s">
        <v>107</v>
      </c>
      <c r="F72" t="s">
        <v>393</v>
      </c>
      <c r="G72">
        <f>VLOOKUP(F72,'2017_10_13_RO_Anions_Quant'!V:W,2,FALSE)</f>
        <v>12.2</v>
      </c>
    </row>
    <row r="73" spans="3:7" x14ac:dyDescent="0.25">
      <c r="C73" s="4">
        <v>261.029</v>
      </c>
      <c r="D73" s="4">
        <v>97</v>
      </c>
      <c r="E73" s="4" t="s">
        <v>108</v>
      </c>
      <c r="F73" t="s">
        <v>393</v>
      </c>
      <c r="G73">
        <f>VLOOKUP(F73,'2017_10_13_RO_Anions_Quant'!V:W,2,FALSE)</f>
        <v>12.2</v>
      </c>
    </row>
    <row r="74" spans="3:7" x14ac:dyDescent="0.25">
      <c r="C74" s="4">
        <v>262.03199999999998</v>
      </c>
      <c r="D74" s="4">
        <v>97</v>
      </c>
      <c r="E74" s="4" t="s">
        <v>109</v>
      </c>
      <c r="F74" t="s">
        <v>393</v>
      </c>
      <c r="G74">
        <f>VLOOKUP(F74,'2017_10_13_RO_Anions_Quant'!V:W,2,FALSE)</f>
        <v>12.2</v>
      </c>
    </row>
    <row r="75" spans="3:7" x14ac:dyDescent="0.25">
      <c r="C75" s="4">
        <v>263.03500000000003</v>
      </c>
      <c r="D75" s="4">
        <v>97</v>
      </c>
      <c r="E75" s="4" t="s">
        <v>110</v>
      </c>
      <c r="F75" t="s">
        <v>393</v>
      </c>
      <c r="G75">
        <f>VLOOKUP(F75,'2017_10_13_RO_Anions_Quant'!V:W,2,FALSE)</f>
        <v>12.2</v>
      </c>
    </row>
    <row r="76" spans="3:7" x14ac:dyDescent="0.25">
      <c r="C76" s="4">
        <v>264.03899999999999</v>
      </c>
      <c r="D76" s="4">
        <v>97</v>
      </c>
      <c r="E76" s="4" t="s">
        <v>111</v>
      </c>
      <c r="F76" t="s">
        <v>393</v>
      </c>
      <c r="G76">
        <f>VLOOKUP(F76,'2017_10_13_RO_Anions_Quant'!V:W,2,FALSE)</f>
        <v>12.2</v>
      </c>
    </row>
    <row r="77" spans="3:7" x14ac:dyDescent="0.25">
      <c r="C77" s="4">
        <v>265.04199999999997</v>
      </c>
      <c r="D77" s="4">
        <v>97</v>
      </c>
      <c r="E77" s="4" t="s">
        <v>112</v>
      </c>
      <c r="F77" t="s">
        <v>393</v>
      </c>
      <c r="G77">
        <f>VLOOKUP(F77,'2017_10_13_RO_Anions_Quant'!V:W,2,FALSE)</f>
        <v>12.2</v>
      </c>
    </row>
    <row r="78" spans="3:7" x14ac:dyDescent="0.25">
      <c r="C78" s="4">
        <v>346.05500000000001</v>
      </c>
      <c r="D78" s="4">
        <v>79</v>
      </c>
      <c r="E78" s="4" t="s">
        <v>38</v>
      </c>
      <c r="F78" t="s">
        <v>401</v>
      </c>
      <c r="G78">
        <f>VLOOKUP(F78,'2017_10_13_RO_Anions_Quant'!V:W,2,FALSE)</f>
        <v>17.899999999999999</v>
      </c>
    </row>
    <row r="79" spans="3:7" x14ac:dyDescent="0.25">
      <c r="C79" s="4">
        <v>347.05900000000003</v>
      </c>
      <c r="D79" s="4">
        <v>79</v>
      </c>
      <c r="E79" s="4" t="s">
        <v>113</v>
      </c>
      <c r="F79" t="s">
        <v>401</v>
      </c>
      <c r="G79">
        <f>VLOOKUP(F79,'2017_10_13_RO_Anions_Quant'!V:W,2,FALSE)</f>
        <v>17.899999999999999</v>
      </c>
    </row>
    <row r="80" spans="3:7" x14ac:dyDescent="0.25">
      <c r="C80" s="4">
        <v>348.06200000000001</v>
      </c>
      <c r="D80" s="4">
        <v>79</v>
      </c>
      <c r="E80" s="4" t="s">
        <v>114</v>
      </c>
      <c r="F80" t="s">
        <v>401</v>
      </c>
      <c r="G80">
        <f>VLOOKUP(F80,'2017_10_13_RO_Anions_Quant'!V:W,2,FALSE)</f>
        <v>17.899999999999999</v>
      </c>
    </row>
    <row r="81" spans="3:7" x14ac:dyDescent="0.25">
      <c r="C81" s="4">
        <v>349.065</v>
      </c>
      <c r="D81" s="4">
        <v>79</v>
      </c>
      <c r="E81" s="4" t="s">
        <v>115</v>
      </c>
      <c r="F81" t="s">
        <v>401</v>
      </c>
      <c r="G81">
        <f>VLOOKUP(F81,'2017_10_13_RO_Anions_Quant'!V:W,2,FALSE)</f>
        <v>17.899999999999999</v>
      </c>
    </row>
    <row r="82" spans="3:7" x14ac:dyDescent="0.25">
      <c r="C82" s="4">
        <v>350.06900000000002</v>
      </c>
      <c r="D82" s="4">
        <v>79</v>
      </c>
      <c r="E82" s="4" t="s">
        <v>116</v>
      </c>
      <c r="F82" t="s">
        <v>401</v>
      </c>
      <c r="G82">
        <f>VLOOKUP(F82,'2017_10_13_RO_Anions_Quant'!V:W,2,FALSE)</f>
        <v>17.899999999999999</v>
      </c>
    </row>
    <row r="83" spans="3:7" x14ac:dyDescent="0.25">
      <c r="C83" s="4">
        <v>351.072</v>
      </c>
      <c r="D83" s="4">
        <v>79</v>
      </c>
      <c r="E83" s="4" t="s">
        <v>117</v>
      </c>
      <c r="F83" t="s">
        <v>401</v>
      </c>
      <c r="G83">
        <f>VLOOKUP(F83,'2017_10_13_RO_Anions_Quant'!V:W,2,FALSE)</f>
        <v>17.899999999999999</v>
      </c>
    </row>
    <row r="84" spans="3:7" x14ac:dyDescent="0.25">
      <c r="C84" s="4">
        <v>352.07499999999999</v>
      </c>
      <c r="D84" s="4">
        <v>79</v>
      </c>
      <c r="E84" s="4" t="s">
        <v>118</v>
      </c>
      <c r="F84" t="s">
        <v>401</v>
      </c>
      <c r="G84">
        <f>VLOOKUP(F84,'2017_10_13_RO_Anions_Quant'!V:W,2,FALSE)</f>
        <v>17.899999999999999</v>
      </c>
    </row>
    <row r="85" spans="3:7" x14ac:dyDescent="0.25">
      <c r="C85" s="4">
        <v>353.07900000000001</v>
      </c>
      <c r="D85" s="4">
        <v>79</v>
      </c>
      <c r="E85" s="4" t="s">
        <v>119</v>
      </c>
      <c r="F85" t="s">
        <v>401</v>
      </c>
      <c r="G85">
        <f>VLOOKUP(F85,'2017_10_13_RO_Anions_Quant'!V:W,2,FALSE)</f>
        <v>17.899999999999999</v>
      </c>
    </row>
    <row r="86" spans="3:7" x14ac:dyDescent="0.25">
      <c r="C86" s="4">
        <v>354.08199999999999</v>
      </c>
      <c r="D86" s="4">
        <v>79</v>
      </c>
      <c r="E86" s="4" t="s">
        <v>120</v>
      </c>
      <c r="F86" t="s">
        <v>401</v>
      </c>
      <c r="G86">
        <f>VLOOKUP(F86,'2017_10_13_RO_Anions_Quant'!V:W,2,FALSE)</f>
        <v>17.899999999999999</v>
      </c>
    </row>
    <row r="87" spans="3:7" x14ac:dyDescent="0.25">
      <c r="C87" s="4">
        <v>355.08499999999998</v>
      </c>
      <c r="D87" s="4">
        <v>79</v>
      </c>
      <c r="E87" s="4" t="s">
        <v>121</v>
      </c>
      <c r="F87" t="s">
        <v>401</v>
      </c>
      <c r="G87">
        <f>VLOOKUP(F87,'2017_10_13_RO_Anions_Quant'!V:W,2,FALSE)</f>
        <v>17.899999999999999</v>
      </c>
    </row>
    <row r="88" spans="3:7" x14ac:dyDescent="0.25">
      <c r="C88" s="4">
        <v>356.089</v>
      </c>
      <c r="D88" s="4">
        <v>79</v>
      </c>
      <c r="E88" s="4" t="s">
        <v>122</v>
      </c>
      <c r="F88" t="s">
        <v>401</v>
      </c>
      <c r="G88">
        <f>VLOOKUP(F88,'2017_10_13_RO_Anions_Quant'!V:W,2,FALSE)</f>
        <v>17.899999999999999</v>
      </c>
    </row>
    <row r="89" spans="3:7" x14ac:dyDescent="0.25">
      <c r="C89" s="4">
        <v>259.02199999999999</v>
      </c>
      <c r="D89" s="4">
        <v>97</v>
      </c>
      <c r="E89" s="4" t="s">
        <v>39</v>
      </c>
      <c r="F89" t="s">
        <v>392</v>
      </c>
      <c r="G89">
        <f>VLOOKUP(F89,'2017_10_13_RO_Anions_Quant'!V:W,2,FALSE)</f>
        <v>12.1</v>
      </c>
    </row>
    <row r="90" spans="3:7" x14ac:dyDescent="0.25">
      <c r="C90" s="4">
        <v>260.02499999999998</v>
      </c>
      <c r="D90" s="4">
        <v>97</v>
      </c>
      <c r="E90" s="4" t="s">
        <v>123</v>
      </c>
      <c r="F90" t="s">
        <v>392</v>
      </c>
      <c r="G90">
        <f>VLOOKUP(F90,'2017_10_13_RO_Anions_Quant'!V:W,2,FALSE)</f>
        <v>12.1</v>
      </c>
    </row>
    <row r="91" spans="3:7" x14ac:dyDescent="0.25">
      <c r="C91" s="4">
        <v>261.029</v>
      </c>
      <c r="D91" s="4">
        <v>97</v>
      </c>
      <c r="E91" s="4" t="s">
        <v>124</v>
      </c>
      <c r="F91" t="s">
        <v>392</v>
      </c>
      <c r="G91">
        <f>VLOOKUP(F91,'2017_10_13_RO_Anions_Quant'!V:W,2,FALSE)</f>
        <v>12.1</v>
      </c>
    </row>
    <row r="92" spans="3:7" x14ac:dyDescent="0.25">
      <c r="C92" s="4">
        <v>262.03199999999998</v>
      </c>
      <c r="D92" s="4">
        <v>97</v>
      </c>
      <c r="E92" s="4" t="s">
        <v>125</v>
      </c>
      <c r="F92" t="s">
        <v>392</v>
      </c>
      <c r="G92">
        <f>VLOOKUP(F92,'2017_10_13_RO_Anions_Quant'!V:W,2,FALSE)</f>
        <v>12.1</v>
      </c>
    </row>
    <row r="93" spans="3:7" x14ac:dyDescent="0.25">
      <c r="C93" s="4">
        <v>263.03500000000003</v>
      </c>
      <c r="D93" s="4">
        <v>97</v>
      </c>
      <c r="E93" s="4" t="s">
        <v>126</v>
      </c>
      <c r="F93" t="s">
        <v>392</v>
      </c>
      <c r="G93">
        <f>VLOOKUP(F93,'2017_10_13_RO_Anions_Quant'!V:W,2,FALSE)</f>
        <v>12.1</v>
      </c>
    </row>
    <row r="94" spans="3:7" x14ac:dyDescent="0.25">
      <c r="C94" s="4">
        <v>264.03899999999999</v>
      </c>
      <c r="D94" s="4">
        <v>97</v>
      </c>
      <c r="E94" s="4" t="s">
        <v>127</v>
      </c>
      <c r="F94" t="s">
        <v>392</v>
      </c>
      <c r="G94">
        <f>VLOOKUP(F94,'2017_10_13_RO_Anions_Quant'!V:W,2,FALSE)</f>
        <v>12.1</v>
      </c>
    </row>
    <row r="95" spans="3:7" x14ac:dyDescent="0.25">
      <c r="C95" s="4">
        <v>265.04199999999997</v>
      </c>
      <c r="D95" s="4">
        <v>97</v>
      </c>
      <c r="E95" s="4" t="s">
        <v>128</v>
      </c>
      <c r="F95" t="s">
        <v>392</v>
      </c>
      <c r="G95">
        <f>VLOOKUP(F95,'2017_10_13_RO_Anions_Quant'!V:W,2,FALSE)</f>
        <v>12.1</v>
      </c>
    </row>
    <row r="96" spans="3:7" x14ac:dyDescent="0.25">
      <c r="C96" s="4">
        <v>338.988</v>
      </c>
      <c r="D96" s="4">
        <v>97</v>
      </c>
      <c r="E96" s="4" t="s">
        <v>40</v>
      </c>
      <c r="F96" t="s">
        <v>380</v>
      </c>
      <c r="G96">
        <f>VLOOKUP(F96,'2017_10_13_RO_Anions_Quant'!V:W,2,FALSE)</f>
        <v>10.3</v>
      </c>
    </row>
    <row r="97" spans="3:7" x14ac:dyDescent="0.25">
      <c r="C97" s="4">
        <v>339.99200000000002</v>
      </c>
      <c r="D97" s="4">
        <v>97</v>
      </c>
      <c r="E97" s="4" t="s">
        <v>129</v>
      </c>
      <c r="F97" t="s">
        <v>380</v>
      </c>
      <c r="G97">
        <f>VLOOKUP(F97,'2017_10_13_RO_Anions_Quant'!V:W,2,FALSE)</f>
        <v>10.3</v>
      </c>
    </row>
    <row r="98" spans="3:7" x14ac:dyDescent="0.25">
      <c r="C98" s="4">
        <v>340.995</v>
      </c>
      <c r="D98" s="4">
        <v>97</v>
      </c>
      <c r="E98" s="4" t="s">
        <v>130</v>
      </c>
      <c r="F98" t="s">
        <v>380</v>
      </c>
      <c r="G98">
        <f>VLOOKUP(F98,'2017_10_13_RO_Anions_Quant'!V:W,2,FALSE)</f>
        <v>10.3</v>
      </c>
    </row>
    <row r="99" spans="3:7" x14ac:dyDescent="0.25">
      <c r="C99" s="4">
        <v>341.99799999999999</v>
      </c>
      <c r="D99" s="4">
        <v>97</v>
      </c>
      <c r="E99" s="4" t="s">
        <v>131</v>
      </c>
      <c r="F99" t="s">
        <v>380</v>
      </c>
      <c r="G99">
        <f>VLOOKUP(F99,'2017_10_13_RO_Anions_Quant'!V:W,2,FALSE)</f>
        <v>10.3</v>
      </c>
    </row>
    <row r="100" spans="3:7" x14ac:dyDescent="0.25">
      <c r="C100" s="4">
        <v>343.00200000000001</v>
      </c>
      <c r="D100" s="4">
        <v>97</v>
      </c>
      <c r="E100" s="4" t="s">
        <v>132</v>
      </c>
      <c r="F100" t="s">
        <v>380</v>
      </c>
      <c r="G100">
        <f>VLOOKUP(F100,'2017_10_13_RO_Anions_Quant'!V:W,2,FALSE)</f>
        <v>10.3</v>
      </c>
    </row>
    <row r="101" spans="3:7" x14ac:dyDescent="0.25">
      <c r="C101" s="4">
        <v>344.005</v>
      </c>
      <c r="D101" s="4">
        <v>97</v>
      </c>
      <c r="E101" s="4" t="s">
        <v>133</v>
      </c>
      <c r="F101" t="s">
        <v>380</v>
      </c>
      <c r="G101">
        <f>VLOOKUP(F101,'2017_10_13_RO_Anions_Quant'!V:W,2,FALSE)</f>
        <v>10.3</v>
      </c>
    </row>
    <row r="102" spans="3:7" x14ac:dyDescent="0.25">
      <c r="C102" s="4">
        <v>345.00799999999998</v>
      </c>
      <c r="D102" s="4">
        <v>97</v>
      </c>
      <c r="E102" s="4" t="s">
        <v>134</v>
      </c>
      <c r="F102" t="s">
        <v>380</v>
      </c>
      <c r="G102">
        <f>VLOOKUP(F102,'2017_10_13_RO_Anions_Quant'!V:W,2,FALSE)</f>
        <v>10.3</v>
      </c>
    </row>
    <row r="103" spans="3:7" x14ac:dyDescent="0.25">
      <c r="C103" s="4">
        <v>168.99</v>
      </c>
      <c r="D103" s="4">
        <v>79</v>
      </c>
      <c r="E103" s="4" t="s">
        <v>135</v>
      </c>
      <c r="F103" t="s">
        <v>383</v>
      </c>
      <c r="G103">
        <f>VLOOKUP(F103,'2017_10_13_RO_Anions_Quant'!V:W,2,FALSE)</f>
        <v>11.1</v>
      </c>
    </row>
    <row r="104" spans="3:7" x14ac:dyDescent="0.25">
      <c r="C104" s="4">
        <v>169.994</v>
      </c>
      <c r="D104" s="4">
        <v>79</v>
      </c>
      <c r="E104" s="4" t="s">
        <v>136</v>
      </c>
      <c r="F104" t="s">
        <v>383</v>
      </c>
      <c r="G104">
        <f>VLOOKUP(F104,'2017_10_13_RO_Anions_Quant'!V:W,2,FALSE)</f>
        <v>11.1</v>
      </c>
    </row>
    <row r="105" spans="3:7" x14ac:dyDescent="0.25">
      <c r="C105" s="4">
        <v>170.99700000000001</v>
      </c>
      <c r="D105" s="4">
        <v>79</v>
      </c>
      <c r="E105" s="4" t="s">
        <v>137</v>
      </c>
      <c r="F105" t="s">
        <v>383</v>
      </c>
      <c r="G105">
        <f>VLOOKUP(F105,'2017_10_13_RO_Anions_Quant'!V:W,2,FALSE)</f>
        <v>11.1</v>
      </c>
    </row>
    <row r="106" spans="3:7" x14ac:dyDescent="0.25">
      <c r="C106" s="4">
        <v>172</v>
      </c>
      <c r="D106" s="4">
        <v>79</v>
      </c>
      <c r="E106" s="4" t="s">
        <v>138</v>
      </c>
      <c r="F106" t="s">
        <v>383</v>
      </c>
      <c r="G106">
        <f>VLOOKUP(F106,'2017_10_13_RO_Anions_Quant'!V:W,2,FALSE)</f>
        <v>11.1</v>
      </c>
    </row>
    <row r="107" spans="3:7" x14ac:dyDescent="0.25">
      <c r="C107" s="4">
        <v>184.98500000000001</v>
      </c>
      <c r="D107" s="4">
        <v>79</v>
      </c>
      <c r="E107" s="4" t="s">
        <v>41</v>
      </c>
      <c r="F107" t="s">
        <v>386</v>
      </c>
      <c r="G107">
        <f>VLOOKUP(F107,'2017_10_13_RO_Anions_Quant'!V:W,2,FALSE)</f>
        <v>11.4</v>
      </c>
    </row>
    <row r="108" spans="3:7" x14ac:dyDescent="0.25">
      <c r="C108" s="4">
        <v>185.988</v>
      </c>
      <c r="D108" s="4">
        <v>79</v>
      </c>
      <c r="E108" s="4" t="s">
        <v>139</v>
      </c>
      <c r="F108" t="s">
        <v>386</v>
      </c>
      <c r="G108">
        <f>VLOOKUP(F108,'2017_10_13_RO_Anions_Quant'!V:W,2,FALSE)</f>
        <v>11.4</v>
      </c>
    </row>
    <row r="109" spans="3:7" x14ac:dyDescent="0.25">
      <c r="C109" s="4">
        <v>186.99199999999999</v>
      </c>
      <c r="D109" s="4">
        <v>79</v>
      </c>
      <c r="E109" s="4" t="s">
        <v>140</v>
      </c>
      <c r="F109" t="s">
        <v>386</v>
      </c>
      <c r="G109">
        <f>VLOOKUP(F109,'2017_10_13_RO_Anions_Quant'!V:W,2,FALSE)</f>
        <v>11.4</v>
      </c>
    </row>
    <row r="110" spans="3:7" x14ac:dyDescent="0.25">
      <c r="C110" s="4">
        <v>187.995</v>
      </c>
      <c r="D110" s="4">
        <v>79</v>
      </c>
      <c r="E110" s="4" t="s">
        <v>141</v>
      </c>
      <c r="F110" t="s">
        <v>386</v>
      </c>
      <c r="G110">
        <f>VLOOKUP(F110,'2017_10_13_RO_Anions_Quant'!V:W,2,FALSE)</f>
        <v>11.4</v>
      </c>
    </row>
    <row r="111" spans="3:7" x14ac:dyDescent="0.25">
      <c r="C111" s="4">
        <v>168.99</v>
      </c>
      <c r="D111" s="4">
        <v>79</v>
      </c>
      <c r="E111" s="4" t="s">
        <v>42</v>
      </c>
      <c r="F111" t="s">
        <v>383</v>
      </c>
      <c r="G111">
        <f>VLOOKUP(F111,'2017_10_13_RO_Anions_Quant'!V:W,2,FALSE)</f>
        <v>11.1</v>
      </c>
    </row>
    <row r="112" spans="3:7" x14ac:dyDescent="0.25">
      <c r="C112" s="4">
        <v>169.994</v>
      </c>
      <c r="D112" s="4">
        <v>79</v>
      </c>
      <c r="E112" s="4" t="s">
        <v>142</v>
      </c>
      <c r="F112" t="s">
        <v>383</v>
      </c>
      <c r="G112">
        <f>VLOOKUP(F112,'2017_10_13_RO_Anions_Quant'!V:W,2,FALSE)</f>
        <v>11.1</v>
      </c>
    </row>
    <row r="113" spans="3:7" x14ac:dyDescent="0.25">
      <c r="C113" s="4">
        <v>170.99700000000001</v>
      </c>
      <c r="D113" s="4">
        <v>79</v>
      </c>
      <c r="E113" s="4" t="s">
        <v>143</v>
      </c>
      <c r="F113" t="s">
        <v>383</v>
      </c>
      <c r="G113">
        <f>VLOOKUP(F113,'2017_10_13_RO_Anions_Quant'!V:W,2,FALSE)</f>
        <v>11.1</v>
      </c>
    </row>
    <row r="114" spans="3:7" x14ac:dyDescent="0.25">
      <c r="C114" s="4">
        <v>172</v>
      </c>
      <c r="D114" s="4">
        <v>79</v>
      </c>
      <c r="E114" s="4" t="s">
        <v>144</v>
      </c>
      <c r="F114" t="s">
        <v>383</v>
      </c>
      <c r="G114">
        <f>VLOOKUP(F114,'2017_10_13_RO_Anions_Quant'!V:W,2,FALSE)</f>
        <v>11.1</v>
      </c>
    </row>
    <row r="115" spans="3:7" x14ac:dyDescent="0.25">
      <c r="C115" s="4">
        <v>168.99</v>
      </c>
      <c r="D115" s="4">
        <v>79</v>
      </c>
      <c r="E115" s="4" t="s">
        <v>43</v>
      </c>
      <c r="F115" t="s">
        <v>384</v>
      </c>
      <c r="G115">
        <f>VLOOKUP(F115,'2017_10_13_RO_Anions_Quant'!V:W,2,FALSE)</f>
        <v>11.1</v>
      </c>
    </row>
    <row r="116" spans="3:7" x14ac:dyDescent="0.25">
      <c r="C116" s="4">
        <v>169.994</v>
      </c>
      <c r="D116" s="4">
        <v>79</v>
      </c>
      <c r="E116" s="4" t="s">
        <v>145</v>
      </c>
      <c r="F116" t="s">
        <v>384</v>
      </c>
      <c r="G116">
        <f>VLOOKUP(F116,'2017_10_13_RO_Anions_Quant'!V:W,2,FALSE)</f>
        <v>11.1</v>
      </c>
    </row>
    <row r="117" spans="3:7" x14ac:dyDescent="0.25">
      <c r="C117" s="4">
        <v>170.99700000000001</v>
      </c>
      <c r="D117" s="4">
        <v>79</v>
      </c>
      <c r="E117" s="4" t="s">
        <v>146</v>
      </c>
      <c r="F117" t="s">
        <v>384</v>
      </c>
      <c r="G117">
        <f>VLOOKUP(F117,'2017_10_13_RO_Anions_Quant'!V:W,2,FALSE)</f>
        <v>11.1</v>
      </c>
    </row>
    <row r="118" spans="3:7" x14ac:dyDescent="0.25">
      <c r="C118" s="4">
        <v>172</v>
      </c>
      <c r="D118" s="4">
        <v>79</v>
      </c>
      <c r="E118" s="4" t="s">
        <v>147</v>
      </c>
      <c r="F118" t="s">
        <v>384</v>
      </c>
      <c r="G118">
        <f>VLOOKUP(F118,'2017_10_13_RO_Anions_Quant'!V:W,2,FALSE)</f>
        <v>11.1</v>
      </c>
    </row>
    <row r="119" spans="3:7" x14ac:dyDescent="0.25">
      <c r="C119" s="4">
        <v>115.003</v>
      </c>
      <c r="D119" s="4">
        <v>71</v>
      </c>
      <c r="E119" s="4" t="s">
        <v>44</v>
      </c>
      <c r="F119" t="s">
        <v>398</v>
      </c>
      <c r="G119">
        <f>VLOOKUP(F119,'2017_10_13_RO_Anions_Quant'!V:W,2,FALSE)</f>
        <v>16.100000000000001</v>
      </c>
    </row>
    <row r="120" spans="3:7" x14ac:dyDescent="0.25">
      <c r="C120" s="4">
        <v>116.006</v>
      </c>
      <c r="D120" s="4">
        <v>71</v>
      </c>
      <c r="E120" s="4" t="s">
        <v>148</v>
      </c>
      <c r="F120" t="s">
        <v>398</v>
      </c>
      <c r="G120">
        <f>VLOOKUP(F120,'2017_10_13_RO_Anions_Quant'!V:W,2,FALSE)</f>
        <v>16.100000000000001</v>
      </c>
    </row>
    <row r="121" spans="3:7" x14ac:dyDescent="0.25">
      <c r="C121" s="4">
        <v>116.006</v>
      </c>
      <c r="D121" s="4">
        <v>72</v>
      </c>
      <c r="E121" s="4" t="s">
        <v>149</v>
      </c>
      <c r="F121" t="s">
        <v>398</v>
      </c>
      <c r="G121">
        <f>VLOOKUP(F121,'2017_10_13_RO_Anions_Quant'!V:W,2,FALSE)</f>
        <v>16.100000000000001</v>
      </c>
    </row>
    <row r="122" spans="3:7" x14ac:dyDescent="0.25">
      <c r="C122" s="4">
        <v>117.01</v>
      </c>
      <c r="D122" s="4">
        <v>72</v>
      </c>
      <c r="E122" s="4" t="s">
        <v>149</v>
      </c>
      <c r="F122" t="s">
        <v>398</v>
      </c>
      <c r="G122">
        <f>VLOOKUP(F122,'2017_10_13_RO_Anions_Quant'!V:W,2,FALSE)</f>
        <v>16.100000000000001</v>
      </c>
    </row>
    <row r="123" spans="3:7" x14ac:dyDescent="0.25">
      <c r="C123" s="4">
        <v>117.01</v>
      </c>
      <c r="D123" s="4">
        <v>73</v>
      </c>
      <c r="E123" s="4" t="s">
        <v>150</v>
      </c>
      <c r="F123" t="s">
        <v>398</v>
      </c>
      <c r="G123">
        <f>VLOOKUP(F123,'2017_10_13_RO_Anions_Quant'!V:W,2,FALSE)</f>
        <v>16.100000000000001</v>
      </c>
    </row>
    <row r="124" spans="3:7" x14ac:dyDescent="0.25">
      <c r="C124" s="4">
        <v>118.01300000000001</v>
      </c>
      <c r="D124" s="4">
        <v>73</v>
      </c>
      <c r="E124" s="4" t="s">
        <v>151</v>
      </c>
      <c r="F124" t="s">
        <v>398</v>
      </c>
      <c r="G124">
        <f>VLOOKUP(F124,'2017_10_13_RO_Anions_Quant'!V:W,2,FALSE)</f>
        <v>16.100000000000001</v>
      </c>
    </row>
    <row r="125" spans="3:7" x14ac:dyDescent="0.25">
      <c r="C125" s="4">
        <v>118.01300000000001</v>
      </c>
      <c r="D125" s="4">
        <v>74</v>
      </c>
      <c r="E125" s="4" t="s">
        <v>152</v>
      </c>
      <c r="F125" t="s">
        <v>398</v>
      </c>
      <c r="G125">
        <f>VLOOKUP(F125,'2017_10_13_RO_Anions_Quant'!V:W,2,FALSE)</f>
        <v>16.100000000000001</v>
      </c>
    </row>
    <row r="126" spans="3:7" x14ac:dyDescent="0.25">
      <c r="C126" s="4">
        <v>119.017</v>
      </c>
      <c r="D126" s="4">
        <v>74</v>
      </c>
      <c r="E126" s="4" t="s">
        <v>153</v>
      </c>
      <c r="F126" t="s">
        <v>398</v>
      </c>
      <c r="G126">
        <f>VLOOKUP(F126,'2017_10_13_RO_Anions_Quant'!V:W,2,FALSE)</f>
        <v>16.100000000000001</v>
      </c>
    </row>
    <row r="127" spans="3:7" x14ac:dyDescent="0.25">
      <c r="C127" s="4">
        <v>117.01900000000001</v>
      </c>
      <c r="D127" s="4">
        <v>73</v>
      </c>
      <c r="E127" s="4" t="s">
        <v>45</v>
      </c>
      <c r="F127" t="s">
        <v>402</v>
      </c>
      <c r="G127">
        <f>VLOOKUP(F127,'2017_10_13_RO_Anions_Quant'!V:W,2,FALSE)</f>
        <v>19</v>
      </c>
    </row>
    <row r="128" spans="3:7" x14ac:dyDescent="0.25">
      <c r="C128" s="4">
        <v>118.02200000000001</v>
      </c>
      <c r="D128" s="4">
        <v>73</v>
      </c>
      <c r="E128" s="4" t="s">
        <v>154</v>
      </c>
      <c r="F128" t="s">
        <v>402</v>
      </c>
      <c r="G128">
        <f>VLOOKUP(F128,'2017_10_13_RO_Anions_Quant'!V:W,2,FALSE)</f>
        <v>19</v>
      </c>
    </row>
    <row r="129" spans="3:7" x14ac:dyDescent="0.25">
      <c r="C129" s="4">
        <v>118.02200000000001</v>
      </c>
      <c r="D129" s="4">
        <v>74</v>
      </c>
      <c r="E129" s="4" t="s">
        <v>155</v>
      </c>
      <c r="F129" t="s">
        <v>402</v>
      </c>
      <c r="G129">
        <f>VLOOKUP(F129,'2017_10_13_RO_Anions_Quant'!V:W,2,FALSE)</f>
        <v>19</v>
      </c>
    </row>
    <row r="130" spans="3:7" x14ac:dyDescent="0.25">
      <c r="C130" s="4">
        <v>119.02500000000001</v>
      </c>
      <c r="D130" s="4">
        <v>74</v>
      </c>
      <c r="E130" s="4" t="s">
        <v>156</v>
      </c>
      <c r="F130" t="s">
        <v>402</v>
      </c>
      <c r="G130">
        <f>VLOOKUP(F130,'2017_10_13_RO_Anions_Quant'!V:W,2,FALSE)</f>
        <v>19</v>
      </c>
    </row>
    <row r="131" spans="3:7" x14ac:dyDescent="0.25">
      <c r="C131" s="4">
        <v>119.02500000000001</v>
      </c>
      <c r="D131" s="4">
        <v>75</v>
      </c>
      <c r="E131" s="4" t="s">
        <v>157</v>
      </c>
      <c r="F131" t="s">
        <v>402</v>
      </c>
      <c r="G131">
        <f>VLOOKUP(F131,'2017_10_13_RO_Anions_Quant'!V:W,2,FALSE)</f>
        <v>19</v>
      </c>
    </row>
    <row r="132" spans="3:7" x14ac:dyDescent="0.25">
      <c r="C132" s="4">
        <v>120.029</v>
      </c>
      <c r="D132" s="4">
        <v>75</v>
      </c>
      <c r="E132" s="4" t="s">
        <v>158</v>
      </c>
      <c r="F132" t="s">
        <v>402</v>
      </c>
      <c r="G132">
        <f>VLOOKUP(F132,'2017_10_13_RO_Anions_Quant'!V:W,2,FALSE)</f>
        <v>19</v>
      </c>
    </row>
    <row r="133" spans="3:7" x14ac:dyDescent="0.25">
      <c r="C133" s="4">
        <v>120.029</v>
      </c>
      <c r="D133" s="4">
        <v>76</v>
      </c>
      <c r="E133" s="4" t="s">
        <v>159</v>
      </c>
      <c r="F133" t="s">
        <v>402</v>
      </c>
      <c r="G133">
        <f>VLOOKUP(F133,'2017_10_13_RO_Anions_Quant'!V:W,2,FALSE)</f>
        <v>19</v>
      </c>
    </row>
    <row r="134" spans="3:7" x14ac:dyDescent="0.25">
      <c r="C134" s="4">
        <v>121.032</v>
      </c>
      <c r="D134" s="4">
        <v>76</v>
      </c>
      <c r="E134" s="4" t="s">
        <v>160</v>
      </c>
      <c r="F134" t="s">
        <v>402</v>
      </c>
      <c r="G134">
        <f>VLOOKUP(F134,'2017_10_13_RO_Anions_Quant'!V:W,2,FALSE)</f>
        <v>19</v>
      </c>
    </row>
    <row r="135" spans="3:7" x14ac:dyDescent="0.25">
      <c r="C135" s="4">
        <v>133.01400000000001</v>
      </c>
      <c r="D135" s="4">
        <v>115</v>
      </c>
      <c r="E135" s="4" t="s">
        <v>46</v>
      </c>
      <c r="F135" t="s">
        <v>400</v>
      </c>
      <c r="G135">
        <f>VLOOKUP(F135,'2017_10_13_RO_Anions_Quant'!V:W,2,FALSE)</f>
        <v>16.8</v>
      </c>
    </row>
    <row r="136" spans="3:7" x14ac:dyDescent="0.25">
      <c r="C136" s="4">
        <v>134.017</v>
      </c>
      <c r="D136" s="4">
        <v>116</v>
      </c>
      <c r="E136" s="4" t="s">
        <v>161</v>
      </c>
      <c r="F136" t="s">
        <v>400</v>
      </c>
      <c r="G136">
        <f>VLOOKUP(F136,'2017_10_13_RO_Anions_Quant'!V:W,2,FALSE)</f>
        <v>16.8</v>
      </c>
    </row>
    <row r="137" spans="3:7" x14ac:dyDescent="0.25">
      <c r="C137" s="4">
        <v>135.02000000000001</v>
      </c>
      <c r="D137" s="4">
        <v>117</v>
      </c>
      <c r="E137" s="4" t="s">
        <v>162</v>
      </c>
      <c r="F137" t="s">
        <v>400</v>
      </c>
      <c r="G137">
        <f>VLOOKUP(F137,'2017_10_13_RO_Anions_Quant'!V:W,2,FALSE)</f>
        <v>16.8</v>
      </c>
    </row>
    <row r="138" spans="3:7" x14ac:dyDescent="0.25">
      <c r="C138" s="4">
        <v>136.024</v>
      </c>
      <c r="D138" s="4">
        <v>118</v>
      </c>
      <c r="E138" s="4" t="s">
        <v>163</v>
      </c>
      <c r="F138" t="s">
        <v>400</v>
      </c>
      <c r="G138">
        <f>VLOOKUP(F138,'2017_10_13_RO_Anions_Quant'!V:W,2,FALSE)</f>
        <v>16.8</v>
      </c>
    </row>
    <row r="139" spans="3:7" x14ac:dyDescent="0.25">
      <c r="C139" s="4">
        <v>137.02699999999999</v>
      </c>
      <c r="D139" s="4">
        <v>119</v>
      </c>
      <c r="E139" s="4" t="s">
        <v>164</v>
      </c>
      <c r="F139" t="s">
        <v>400</v>
      </c>
      <c r="G139">
        <f>VLOOKUP(F139,'2017_10_13_RO_Anions_Quant'!V:W,2,FALSE)</f>
        <v>16.8</v>
      </c>
    </row>
    <row r="140" spans="3:7" x14ac:dyDescent="0.25">
      <c r="C140" s="4">
        <v>145.01400000000001</v>
      </c>
      <c r="D140" s="4">
        <v>101</v>
      </c>
      <c r="E140" s="4" t="s">
        <v>47</v>
      </c>
      <c r="F140" t="s">
        <v>396</v>
      </c>
      <c r="G140">
        <f>VLOOKUP(F140,'2017_10_13_RO_Anions_Quant'!V:W,2,FALSE)</f>
        <v>12.9</v>
      </c>
    </row>
    <row r="141" spans="3:7" x14ac:dyDescent="0.25">
      <c r="C141" s="4">
        <v>146.017</v>
      </c>
      <c r="D141" s="4">
        <v>101</v>
      </c>
      <c r="E141" s="4" t="s">
        <v>165</v>
      </c>
      <c r="F141" t="s">
        <v>396</v>
      </c>
      <c r="G141">
        <f>VLOOKUP(F141,'2017_10_13_RO_Anions_Quant'!V:W,2,FALSE)</f>
        <v>12.9</v>
      </c>
    </row>
    <row r="142" spans="3:7" x14ac:dyDescent="0.25">
      <c r="C142" s="4">
        <v>146.017</v>
      </c>
      <c r="D142" s="4">
        <v>102</v>
      </c>
      <c r="E142" s="4" t="s">
        <v>166</v>
      </c>
      <c r="F142" t="s">
        <v>396</v>
      </c>
      <c r="G142">
        <f>VLOOKUP(F142,'2017_10_13_RO_Anions_Quant'!V:W,2,FALSE)</f>
        <v>12.9</v>
      </c>
    </row>
    <row r="143" spans="3:7" x14ac:dyDescent="0.25">
      <c r="C143" s="4">
        <v>147.02000000000001</v>
      </c>
      <c r="D143" s="4">
        <v>102</v>
      </c>
      <c r="E143" s="4" t="s">
        <v>167</v>
      </c>
      <c r="F143" t="s">
        <v>396</v>
      </c>
      <c r="G143">
        <f>VLOOKUP(F143,'2017_10_13_RO_Anions_Quant'!V:W,2,FALSE)</f>
        <v>12.9</v>
      </c>
    </row>
    <row r="144" spans="3:7" x14ac:dyDescent="0.25">
      <c r="C144" s="4">
        <v>147.02000000000001</v>
      </c>
      <c r="D144" s="4">
        <v>103</v>
      </c>
      <c r="E144" s="4" t="s">
        <v>168</v>
      </c>
      <c r="F144" t="s">
        <v>396</v>
      </c>
      <c r="G144">
        <f>VLOOKUP(F144,'2017_10_13_RO_Anions_Quant'!V:W,2,FALSE)</f>
        <v>12.9</v>
      </c>
    </row>
    <row r="145" spans="3:7" x14ac:dyDescent="0.25">
      <c r="C145" s="4">
        <v>148.024</v>
      </c>
      <c r="D145" s="4">
        <v>103</v>
      </c>
      <c r="E145" s="4" t="s">
        <v>169</v>
      </c>
      <c r="F145" t="s">
        <v>396</v>
      </c>
      <c r="G145">
        <f>VLOOKUP(F145,'2017_10_13_RO_Anions_Quant'!V:W,2,FALSE)</f>
        <v>12.9</v>
      </c>
    </row>
    <row r="146" spans="3:7" x14ac:dyDescent="0.25">
      <c r="C146" s="4">
        <v>148.024</v>
      </c>
      <c r="D146" s="4">
        <v>104</v>
      </c>
      <c r="E146" s="4" t="s">
        <v>170</v>
      </c>
      <c r="F146" t="s">
        <v>396</v>
      </c>
      <c r="G146">
        <f>VLOOKUP(F146,'2017_10_13_RO_Anions_Quant'!V:W,2,FALSE)</f>
        <v>12.9</v>
      </c>
    </row>
    <row r="147" spans="3:7" x14ac:dyDescent="0.25">
      <c r="C147" s="4">
        <v>149.02699999999999</v>
      </c>
      <c r="D147" s="4">
        <v>104</v>
      </c>
      <c r="E147" s="4" t="s">
        <v>171</v>
      </c>
      <c r="F147" t="s">
        <v>396</v>
      </c>
      <c r="G147">
        <f>VLOOKUP(F147,'2017_10_13_RO_Anions_Quant'!V:W,2,FALSE)</f>
        <v>12.9</v>
      </c>
    </row>
    <row r="148" spans="3:7" x14ac:dyDescent="0.25">
      <c r="C148" s="4">
        <v>149.02699999999999</v>
      </c>
      <c r="D148" s="4">
        <v>105</v>
      </c>
      <c r="E148" s="4" t="s">
        <v>172</v>
      </c>
      <c r="F148" t="s">
        <v>396</v>
      </c>
      <c r="G148">
        <f>VLOOKUP(F148,'2017_10_13_RO_Anions_Quant'!V:W,2,FALSE)</f>
        <v>12.9</v>
      </c>
    </row>
    <row r="149" spans="3:7" x14ac:dyDescent="0.25">
      <c r="C149" s="4">
        <v>150.03</v>
      </c>
      <c r="D149" s="4">
        <v>105</v>
      </c>
      <c r="E149" s="4" t="s">
        <v>173</v>
      </c>
      <c r="F149" t="s">
        <v>396</v>
      </c>
      <c r="G149">
        <f>VLOOKUP(F149,'2017_10_13_RO_Anions_Quant'!V:W,2,FALSE)</f>
        <v>12.9</v>
      </c>
    </row>
    <row r="150" spans="3:7" x14ac:dyDescent="0.25">
      <c r="C150" s="4">
        <v>191.01900000000001</v>
      </c>
      <c r="D150" s="4">
        <v>111</v>
      </c>
      <c r="E150" s="4" t="s">
        <v>48</v>
      </c>
      <c r="F150" t="s">
        <v>399</v>
      </c>
      <c r="G150">
        <f>VLOOKUP(F150,'2017_10_13_RO_Anions_Quant'!V:W,2,FALSE)</f>
        <v>16.7</v>
      </c>
    </row>
    <row r="151" spans="3:7" x14ac:dyDescent="0.25">
      <c r="C151" s="4">
        <v>192.023</v>
      </c>
      <c r="D151" s="4">
        <v>111</v>
      </c>
      <c r="E151" s="4" t="s">
        <v>174</v>
      </c>
      <c r="F151" t="s">
        <v>399</v>
      </c>
      <c r="G151">
        <f>VLOOKUP(F151,'2017_10_13_RO_Anions_Quant'!V:W,2,FALSE)</f>
        <v>16.7</v>
      </c>
    </row>
    <row r="152" spans="3:7" x14ac:dyDescent="0.25">
      <c r="C152" s="4">
        <v>192.023</v>
      </c>
      <c r="D152" s="4">
        <v>112</v>
      </c>
      <c r="E152" s="4" t="s">
        <v>175</v>
      </c>
      <c r="F152" t="s">
        <v>399</v>
      </c>
      <c r="G152">
        <f>VLOOKUP(F152,'2017_10_13_RO_Anions_Quant'!V:W,2,FALSE)</f>
        <v>16.7</v>
      </c>
    </row>
    <row r="153" spans="3:7" x14ac:dyDescent="0.25">
      <c r="C153" s="4">
        <v>193.02600000000001</v>
      </c>
      <c r="D153" s="4">
        <v>112</v>
      </c>
      <c r="E153" s="4" t="s">
        <v>176</v>
      </c>
      <c r="F153" t="s">
        <v>399</v>
      </c>
      <c r="G153">
        <f>VLOOKUP(F153,'2017_10_13_RO_Anions_Quant'!V:W,2,FALSE)</f>
        <v>16.7</v>
      </c>
    </row>
    <row r="154" spans="3:7" x14ac:dyDescent="0.25">
      <c r="C154" s="4">
        <v>193.02600000000001</v>
      </c>
      <c r="D154" s="4">
        <v>113</v>
      </c>
      <c r="E154" s="4" t="s">
        <v>177</v>
      </c>
      <c r="F154" t="s">
        <v>399</v>
      </c>
      <c r="G154">
        <f>VLOOKUP(F154,'2017_10_13_RO_Anions_Quant'!V:W,2,FALSE)</f>
        <v>16.7</v>
      </c>
    </row>
    <row r="155" spans="3:7" x14ac:dyDescent="0.25">
      <c r="C155" s="4">
        <v>194.029</v>
      </c>
      <c r="D155" s="4">
        <v>113</v>
      </c>
      <c r="E155" s="4" t="s">
        <v>178</v>
      </c>
      <c r="F155" t="s">
        <v>399</v>
      </c>
      <c r="G155">
        <f>VLOOKUP(F155,'2017_10_13_RO_Anions_Quant'!V:W,2,FALSE)</f>
        <v>16.7</v>
      </c>
    </row>
    <row r="156" spans="3:7" x14ac:dyDescent="0.25">
      <c r="C156" s="4">
        <v>194.029</v>
      </c>
      <c r="D156" s="4">
        <v>114</v>
      </c>
      <c r="E156" s="4" t="s">
        <v>179</v>
      </c>
      <c r="F156" t="s">
        <v>399</v>
      </c>
      <c r="G156">
        <f>VLOOKUP(F156,'2017_10_13_RO_Anions_Quant'!V:W,2,FALSE)</f>
        <v>16.7</v>
      </c>
    </row>
    <row r="157" spans="3:7" x14ac:dyDescent="0.25">
      <c r="C157" s="4">
        <v>195.03299999999999</v>
      </c>
      <c r="D157" s="4">
        <v>114</v>
      </c>
      <c r="E157" s="4" t="s">
        <v>180</v>
      </c>
      <c r="F157" t="s">
        <v>399</v>
      </c>
      <c r="G157">
        <f>VLOOKUP(F157,'2017_10_13_RO_Anions_Quant'!V:W,2,FALSE)</f>
        <v>16.7</v>
      </c>
    </row>
    <row r="158" spans="3:7" x14ac:dyDescent="0.25">
      <c r="C158" s="4">
        <v>195.03299999999999</v>
      </c>
      <c r="D158" s="4">
        <v>115</v>
      </c>
      <c r="E158" s="4" t="s">
        <v>181</v>
      </c>
      <c r="F158" t="s">
        <v>399</v>
      </c>
      <c r="G158">
        <f>VLOOKUP(F158,'2017_10_13_RO_Anions_Quant'!V:W,2,FALSE)</f>
        <v>16.7</v>
      </c>
    </row>
    <row r="159" spans="3:7" x14ac:dyDescent="0.25">
      <c r="C159" s="4">
        <v>196.036</v>
      </c>
      <c r="D159" s="4">
        <v>115</v>
      </c>
      <c r="E159" s="4" t="s">
        <v>182</v>
      </c>
      <c r="F159" t="s">
        <v>399</v>
      </c>
      <c r="G159">
        <f>VLOOKUP(F159,'2017_10_13_RO_Anions_Quant'!V:W,2,FALSE)</f>
        <v>16.7</v>
      </c>
    </row>
    <row r="160" spans="3:7" x14ac:dyDescent="0.25">
      <c r="C160" s="4">
        <v>196.036</v>
      </c>
      <c r="D160" s="4">
        <v>117</v>
      </c>
      <c r="E160" s="4" t="s">
        <v>183</v>
      </c>
      <c r="F160" t="s">
        <v>399</v>
      </c>
      <c r="G160">
        <f>VLOOKUP(F160,'2017_10_13_RO_Anions_Quant'!V:W,2,FALSE)</f>
        <v>16.7</v>
      </c>
    </row>
    <row r="161" spans="3:7" x14ac:dyDescent="0.25">
      <c r="C161" s="4">
        <v>197.03899999999999</v>
      </c>
      <c r="D161" s="4">
        <v>117</v>
      </c>
      <c r="E161" s="4" t="s">
        <v>184</v>
      </c>
      <c r="F161" t="s">
        <v>399</v>
      </c>
      <c r="G161">
        <f>VLOOKUP(F161,'2017_10_13_RO_Anions_Quant'!V:W,2,FALSE)</f>
        <v>16.7</v>
      </c>
    </row>
    <row r="162" spans="3:7" x14ac:dyDescent="0.25">
      <c r="C162" s="4">
        <v>103.003</v>
      </c>
      <c r="D162" s="4">
        <v>59</v>
      </c>
      <c r="E162" s="4" t="s">
        <v>49</v>
      </c>
      <c r="F162" t="s">
        <v>397</v>
      </c>
      <c r="G162">
        <f>VLOOKUP(F162,'2017_10_13_RO_Anions_Quant'!V:W,2,FALSE)</f>
        <v>16</v>
      </c>
    </row>
    <row r="163" spans="3:7" x14ac:dyDescent="0.25">
      <c r="C163" s="4">
        <v>104.006</v>
      </c>
      <c r="D163" s="4">
        <v>59</v>
      </c>
      <c r="E163" s="4" t="s">
        <v>185</v>
      </c>
      <c r="F163" t="s">
        <v>397</v>
      </c>
      <c r="G163">
        <f>VLOOKUP(F163,'2017_10_13_RO_Anions_Quant'!V:W,2,FALSE)</f>
        <v>16</v>
      </c>
    </row>
    <row r="164" spans="3:7" x14ac:dyDescent="0.25">
      <c r="C164" s="4">
        <v>105.01</v>
      </c>
      <c r="D164" s="4">
        <v>59</v>
      </c>
      <c r="E164" s="4" t="s">
        <v>186</v>
      </c>
      <c r="F164" t="s">
        <v>397</v>
      </c>
      <c r="G164">
        <f>VLOOKUP(F164,'2017_10_13_RO_Anions_Quant'!V:W,2,FALSE)</f>
        <v>16</v>
      </c>
    </row>
    <row r="165" spans="3:7" x14ac:dyDescent="0.25">
      <c r="C165" s="4">
        <v>106.01300000000001</v>
      </c>
      <c r="D165" s="4">
        <v>59</v>
      </c>
      <c r="E165" s="4" t="s">
        <v>187</v>
      </c>
      <c r="F165" t="s">
        <v>397</v>
      </c>
      <c r="G165">
        <f>VLOOKUP(F165,'2017_10_13_RO_Anions_Quant'!V:W,2,FALSE)</f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1" workbookViewId="0">
      <selection activeCell="O26" sqref="O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5"/>
  <sheetViews>
    <sheetView topLeftCell="A7" workbookViewId="0">
      <selection activeCell="J30" sqref="J30"/>
    </sheetView>
  </sheetViews>
  <sheetFormatPr defaultRowHeight="15" x14ac:dyDescent="0.25"/>
  <cols>
    <col min="3" max="4" width="12.5703125" style="1" bestFit="1" customWidth="1"/>
    <col min="5" max="5" width="11.140625" style="1" bestFit="1" customWidth="1"/>
    <col min="6" max="8" width="10.7109375" bestFit="1" customWidth="1"/>
    <col min="9" max="9" width="17.28515625" bestFit="1" customWidth="1"/>
  </cols>
  <sheetData>
    <row r="2" spans="3:9" x14ac:dyDescent="0.25">
      <c r="F2" s="10" t="s">
        <v>366</v>
      </c>
      <c r="G2" s="26" t="s">
        <v>365</v>
      </c>
      <c r="H2" s="10" t="s">
        <v>367</v>
      </c>
      <c r="I2" s="10" t="s">
        <v>364</v>
      </c>
    </row>
    <row r="3" spans="3:9" x14ac:dyDescent="0.25">
      <c r="C3" s="3" t="s">
        <v>22</v>
      </c>
      <c r="D3" s="3" t="s">
        <v>23</v>
      </c>
      <c r="E3" s="3" t="s">
        <v>24</v>
      </c>
      <c r="F3" s="10" t="s">
        <v>376</v>
      </c>
      <c r="G3" s="10" t="s">
        <v>376</v>
      </c>
      <c r="H3" s="10" t="s">
        <v>376</v>
      </c>
      <c r="I3" s="10" t="s">
        <v>376</v>
      </c>
    </row>
    <row r="4" spans="3:9" x14ac:dyDescent="0.25">
      <c r="C4" s="28">
        <v>171.00200000000001</v>
      </c>
      <c r="D4" s="28">
        <v>79</v>
      </c>
      <c r="E4" s="28" t="s">
        <v>25</v>
      </c>
      <c r="F4" s="27">
        <v>12.504</v>
      </c>
      <c r="G4" s="30">
        <v>12.286</v>
      </c>
      <c r="H4" s="30">
        <v>11.613</v>
      </c>
      <c r="I4" s="30">
        <v>11.707000000000001</v>
      </c>
    </row>
    <row r="5" spans="3:9" x14ac:dyDescent="0.25">
      <c r="C5" s="16">
        <v>229.011</v>
      </c>
      <c r="D5" s="16">
        <v>79</v>
      </c>
      <c r="E5" s="16" t="s">
        <v>26</v>
      </c>
      <c r="F5" s="20">
        <v>12.996</v>
      </c>
      <c r="G5" s="18">
        <v>12.769</v>
      </c>
      <c r="H5" s="18">
        <v>12.053000000000001</v>
      </c>
      <c r="I5" s="18">
        <v>12.145</v>
      </c>
    </row>
    <row r="6" spans="3:9" x14ac:dyDescent="0.25">
      <c r="C6" s="4">
        <v>166.97499999999999</v>
      </c>
      <c r="D6" s="4">
        <v>79</v>
      </c>
      <c r="E6" s="4" t="s">
        <v>27</v>
      </c>
      <c r="F6">
        <v>11.772</v>
      </c>
      <c r="G6" s="12">
        <v>11.55</v>
      </c>
      <c r="H6" s="12">
        <v>10.95</v>
      </c>
      <c r="I6" s="12">
        <v>11.025</v>
      </c>
    </row>
    <row r="7" spans="3:9" x14ac:dyDescent="0.25">
      <c r="C7" s="4">
        <v>199.001</v>
      </c>
      <c r="D7" s="4">
        <v>79</v>
      </c>
      <c r="E7" s="4" t="s">
        <v>28</v>
      </c>
      <c r="F7">
        <v>12.99</v>
      </c>
      <c r="G7" s="12">
        <v>12.771000000000001</v>
      </c>
      <c r="H7" s="12">
        <v>12.055</v>
      </c>
      <c r="I7" s="12">
        <v>12.157</v>
      </c>
    </row>
    <row r="8" spans="3:9" x14ac:dyDescent="0.25">
      <c r="C8" s="16">
        <v>229.011</v>
      </c>
      <c r="D8" s="16">
        <v>79</v>
      </c>
      <c r="E8" s="16" t="s">
        <v>29</v>
      </c>
      <c r="F8" s="20">
        <v>12.994</v>
      </c>
      <c r="G8" s="18">
        <v>12.772</v>
      </c>
      <c r="H8" s="18">
        <v>12.054</v>
      </c>
      <c r="I8" s="18">
        <v>12.151999999999999</v>
      </c>
    </row>
    <row r="9" spans="3:9" x14ac:dyDescent="0.25">
      <c r="C9" s="4">
        <v>289.03199999999998</v>
      </c>
      <c r="D9" s="4">
        <v>79</v>
      </c>
      <c r="E9" s="4" t="s">
        <v>30</v>
      </c>
      <c r="F9">
        <v>13.6</v>
      </c>
      <c r="G9" s="12">
        <v>13.382999999999999</v>
      </c>
      <c r="H9" s="12">
        <v>12.6</v>
      </c>
      <c r="I9" s="12">
        <v>12.71</v>
      </c>
    </row>
    <row r="10" spans="3:9" x14ac:dyDescent="0.25">
      <c r="C10" s="4">
        <v>154.97499999999999</v>
      </c>
      <c r="D10" s="4">
        <v>79</v>
      </c>
      <c r="E10" s="4" t="s">
        <v>31</v>
      </c>
      <c r="F10">
        <v>11.763</v>
      </c>
      <c r="G10" s="12">
        <v>11.54</v>
      </c>
      <c r="H10" s="12">
        <v>10.943</v>
      </c>
      <c r="I10" s="12">
        <v>11.023999999999999</v>
      </c>
    </row>
    <row r="11" spans="3:9" x14ac:dyDescent="0.25">
      <c r="C11" s="4">
        <v>275.017</v>
      </c>
      <c r="D11" s="4">
        <v>79</v>
      </c>
      <c r="E11" s="4" t="s">
        <v>32</v>
      </c>
      <c r="F11">
        <v>13.500999999999999</v>
      </c>
      <c r="G11" s="12">
        <v>13.28</v>
      </c>
      <c r="H11" s="12">
        <v>12.497</v>
      </c>
      <c r="I11" s="12">
        <v>12.612</v>
      </c>
    </row>
    <row r="12" spans="3:9" x14ac:dyDescent="0.25">
      <c r="C12" s="31">
        <v>308.97800000000001</v>
      </c>
      <c r="D12" s="31">
        <v>79</v>
      </c>
      <c r="E12" s="31" t="s">
        <v>33</v>
      </c>
      <c r="F12" s="32"/>
      <c r="G12" s="33">
        <v>12.78</v>
      </c>
      <c r="H12" s="33"/>
      <c r="I12" s="33"/>
    </row>
    <row r="13" spans="3:9" x14ac:dyDescent="0.25">
      <c r="C13" s="4">
        <v>184.98500000000001</v>
      </c>
      <c r="D13" s="4">
        <v>79</v>
      </c>
      <c r="E13" s="4" t="s">
        <v>34</v>
      </c>
      <c r="F13">
        <v>12.246</v>
      </c>
      <c r="G13" s="12">
        <v>12.019</v>
      </c>
      <c r="H13" s="12">
        <v>11.372</v>
      </c>
      <c r="I13" s="12">
        <v>11.458</v>
      </c>
    </row>
    <row r="14" spans="3:9" x14ac:dyDescent="0.25">
      <c r="C14" s="28">
        <v>171.006</v>
      </c>
      <c r="D14" s="28">
        <v>79</v>
      </c>
      <c r="E14" s="28" t="s">
        <v>35</v>
      </c>
      <c r="F14" s="27">
        <v>12.502000000000001</v>
      </c>
      <c r="G14" s="30">
        <v>12.282999999999999</v>
      </c>
      <c r="H14" s="30">
        <v>11.614000000000001</v>
      </c>
      <c r="I14" s="30">
        <v>11.708</v>
      </c>
    </row>
    <row r="15" spans="3:9" x14ac:dyDescent="0.25">
      <c r="C15" s="31">
        <v>505.988</v>
      </c>
      <c r="D15" s="31">
        <v>79</v>
      </c>
      <c r="E15" s="31" t="s">
        <v>36</v>
      </c>
      <c r="F15" s="32"/>
      <c r="G15" s="32">
        <v>12.78</v>
      </c>
      <c r="H15" s="32"/>
      <c r="I15" s="32"/>
    </row>
    <row r="16" spans="3:9" x14ac:dyDescent="0.25">
      <c r="C16" s="4">
        <v>259.02199999999999</v>
      </c>
      <c r="D16" s="4">
        <v>97</v>
      </c>
      <c r="E16" s="4" t="s">
        <v>37</v>
      </c>
      <c r="F16">
        <v>13.414</v>
      </c>
      <c r="G16" s="12">
        <v>13.192</v>
      </c>
      <c r="H16" s="12">
        <v>12.422000000000001</v>
      </c>
      <c r="I16" s="12">
        <v>12.531000000000001</v>
      </c>
    </row>
    <row r="17" spans="3:12" x14ac:dyDescent="0.25">
      <c r="C17" s="4">
        <v>346.05500000000001</v>
      </c>
      <c r="D17" s="4">
        <v>79</v>
      </c>
      <c r="E17" s="4" t="s">
        <v>38</v>
      </c>
      <c r="F17">
        <v>20.484000000000002</v>
      </c>
      <c r="G17" s="12">
        <v>20.260999999999999</v>
      </c>
      <c r="H17" s="12">
        <v>18.510000000000002</v>
      </c>
      <c r="I17" s="12">
        <v>18.722000000000001</v>
      </c>
    </row>
    <row r="18" spans="3:12" x14ac:dyDescent="0.25">
      <c r="C18" s="4">
        <v>259.02199999999999</v>
      </c>
      <c r="D18" s="4">
        <v>97</v>
      </c>
      <c r="E18" s="4" t="s">
        <v>39</v>
      </c>
      <c r="F18">
        <v>13.303000000000001</v>
      </c>
      <c r="G18" s="12">
        <v>13.077</v>
      </c>
      <c r="H18" s="12">
        <v>12.317</v>
      </c>
      <c r="I18" s="12">
        <v>12.423999999999999</v>
      </c>
    </row>
    <row r="19" spans="3:12" x14ac:dyDescent="0.25">
      <c r="C19" s="4">
        <v>338.988</v>
      </c>
      <c r="D19" s="4">
        <v>97</v>
      </c>
      <c r="E19" s="4" t="s">
        <v>40</v>
      </c>
      <c r="F19">
        <v>11.2</v>
      </c>
      <c r="G19" s="12">
        <v>10.913</v>
      </c>
      <c r="H19" s="12">
        <v>10.365</v>
      </c>
      <c r="I19" s="12">
        <v>10.432</v>
      </c>
    </row>
    <row r="20" spans="3:12" x14ac:dyDescent="0.25">
      <c r="C20" s="4">
        <v>184.98500000000001</v>
      </c>
      <c r="D20" s="4">
        <v>79</v>
      </c>
      <c r="E20" s="4" t="s">
        <v>41</v>
      </c>
      <c r="F20">
        <v>12.491</v>
      </c>
      <c r="G20" s="12">
        <v>12.227</v>
      </c>
      <c r="H20" s="12">
        <v>11.55</v>
      </c>
      <c r="I20" s="12">
        <v>11.643000000000001</v>
      </c>
    </row>
    <row r="21" spans="3:12" x14ac:dyDescent="0.25">
      <c r="C21" s="13">
        <v>168.99</v>
      </c>
      <c r="D21" s="13">
        <v>79</v>
      </c>
      <c r="E21" s="13" t="s">
        <v>42</v>
      </c>
      <c r="F21" s="19">
        <v>12.124000000000001</v>
      </c>
      <c r="G21" s="15">
        <v>11.904</v>
      </c>
      <c r="H21" s="15">
        <v>11.276</v>
      </c>
      <c r="I21" s="15">
        <v>11.358000000000001</v>
      </c>
    </row>
    <row r="22" spans="3:12" x14ac:dyDescent="0.25">
      <c r="C22" s="13">
        <v>168.99</v>
      </c>
      <c r="D22" s="13">
        <v>79</v>
      </c>
      <c r="E22" s="13" t="s">
        <v>43</v>
      </c>
      <c r="F22" s="19">
        <v>12.132999999999999</v>
      </c>
      <c r="G22" s="15">
        <v>11.901999999999999</v>
      </c>
      <c r="H22" s="15">
        <v>11.276</v>
      </c>
      <c r="I22" s="15">
        <v>11.374000000000001</v>
      </c>
      <c r="L22" s="34"/>
    </row>
    <row r="23" spans="3:12" x14ac:dyDescent="0.25">
      <c r="C23" s="4">
        <v>115.003</v>
      </c>
      <c r="D23" s="4">
        <v>71</v>
      </c>
      <c r="E23" s="4" t="s">
        <v>44</v>
      </c>
      <c r="G23" s="12">
        <v>18.263999999999999</v>
      </c>
      <c r="H23" s="12">
        <v>16.795000000000002</v>
      </c>
      <c r="I23" s="12">
        <v>16.960999999999999</v>
      </c>
    </row>
    <row r="24" spans="3:12" x14ac:dyDescent="0.25">
      <c r="C24" s="4">
        <v>117.01900000000001</v>
      </c>
      <c r="D24" s="4">
        <v>73</v>
      </c>
      <c r="E24" s="4" t="s">
        <v>45</v>
      </c>
      <c r="G24" s="12">
        <v>20.065000000000001</v>
      </c>
      <c r="H24" s="12">
        <v>18.332999999999998</v>
      </c>
      <c r="I24" s="12">
        <v>18.536000000000001</v>
      </c>
    </row>
    <row r="25" spans="3:12" x14ac:dyDescent="0.25">
      <c r="C25" s="4">
        <v>133.01400000000001</v>
      </c>
      <c r="D25" s="4">
        <v>115</v>
      </c>
      <c r="E25" s="4" t="s">
        <v>46</v>
      </c>
      <c r="G25" s="12">
        <v>19.295999999999999</v>
      </c>
      <c r="H25" s="12">
        <v>17.690000000000001</v>
      </c>
      <c r="I25" s="12">
        <v>17.867000000000001</v>
      </c>
    </row>
    <row r="26" spans="3:12" x14ac:dyDescent="0.25">
      <c r="C26" s="4">
        <v>145.01400000000001</v>
      </c>
      <c r="D26" s="4">
        <v>101</v>
      </c>
      <c r="E26" s="4" t="s">
        <v>47</v>
      </c>
      <c r="F26">
        <v>14.327999999999999</v>
      </c>
      <c r="G26" s="12">
        <v>14.109</v>
      </c>
      <c r="H26" s="12">
        <v>13.131</v>
      </c>
      <c r="I26" s="12">
        <v>13.255000000000001</v>
      </c>
    </row>
    <row r="27" spans="3:12" x14ac:dyDescent="0.25">
      <c r="C27" s="4">
        <v>191.01900000000001</v>
      </c>
      <c r="D27" s="4">
        <v>111</v>
      </c>
      <c r="E27" s="4" t="s">
        <v>48</v>
      </c>
      <c r="F27">
        <v>18.937999999999999</v>
      </c>
      <c r="G27" s="12">
        <v>18.687000000000001</v>
      </c>
      <c r="H27" s="12">
        <v>17.173999999999999</v>
      </c>
      <c r="I27" s="12">
        <v>17.343</v>
      </c>
    </row>
    <row r="28" spans="3:12" x14ac:dyDescent="0.25">
      <c r="C28" s="31">
        <v>103.003</v>
      </c>
      <c r="D28" s="31">
        <v>59</v>
      </c>
      <c r="E28" s="31" t="s">
        <v>49</v>
      </c>
      <c r="F28" s="32"/>
      <c r="G28" s="33"/>
      <c r="H28" s="33"/>
      <c r="I28" s="33"/>
    </row>
    <row r="29" spans="3:12" x14ac:dyDescent="0.25">
      <c r="C29" s="31">
        <v>87.009</v>
      </c>
      <c r="D29" s="31">
        <v>43</v>
      </c>
      <c r="E29" s="31" t="s">
        <v>50</v>
      </c>
      <c r="F29" s="32"/>
      <c r="G29" s="32"/>
      <c r="H29" s="32"/>
      <c r="I29" s="32"/>
    </row>
    <row r="30" spans="3:12" x14ac:dyDescent="0.25">
      <c r="G30" s="12"/>
    </row>
    <row r="32" spans="3:12" x14ac:dyDescent="0.25">
      <c r="I32" s="27" t="s">
        <v>377</v>
      </c>
    </row>
    <row r="33" spans="9:9" x14ac:dyDescent="0.25">
      <c r="I33" s="19" t="s">
        <v>377</v>
      </c>
    </row>
    <row r="34" spans="9:9" x14ac:dyDescent="0.25">
      <c r="I34" s="20" t="s">
        <v>377</v>
      </c>
    </row>
    <row r="35" spans="9:9" x14ac:dyDescent="0.25">
      <c r="I35" s="23" t="s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5"/>
  <sheetViews>
    <sheetView topLeftCell="A57" workbookViewId="0">
      <selection activeCell="J66" sqref="J66"/>
    </sheetView>
  </sheetViews>
  <sheetFormatPr defaultRowHeight="15" x14ac:dyDescent="0.25"/>
  <cols>
    <col min="3" max="4" width="12.5703125" style="1" bestFit="1" customWidth="1"/>
    <col min="5" max="5" width="11.140625" style="1" bestFit="1" customWidth="1"/>
  </cols>
  <sheetData>
    <row r="2" spans="3:5" x14ac:dyDescent="0.25">
      <c r="C2" s="3" t="s">
        <v>22</v>
      </c>
      <c r="D2" s="3" t="s">
        <v>23</v>
      </c>
      <c r="E2" s="3" t="s">
        <v>24</v>
      </c>
    </row>
    <row r="3" spans="3:5" x14ac:dyDescent="0.25">
      <c r="C3" s="4">
        <v>171.00200000000001</v>
      </c>
      <c r="D3" s="4">
        <v>79</v>
      </c>
      <c r="E3" s="4" t="s">
        <v>25</v>
      </c>
    </row>
    <row r="4" spans="3:5" x14ac:dyDescent="0.25">
      <c r="C4" s="4">
        <v>172.005</v>
      </c>
      <c r="D4" s="4">
        <v>79</v>
      </c>
      <c r="E4" s="4" t="s">
        <v>51</v>
      </c>
    </row>
    <row r="5" spans="3:5" x14ac:dyDescent="0.25">
      <c r="C5" s="4">
        <v>173.00800000000001</v>
      </c>
      <c r="D5" s="4">
        <v>79</v>
      </c>
      <c r="E5" s="4" t="s">
        <v>52</v>
      </c>
    </row>
    <row r="6" spans="3:5" x14ac:dyDescent="0.25">
      <c r="C6" s="4">
        <v>174.012</v>
      </c>
      <c r="D6" s="4">
        <v>79</v>
      </c>
      <c r="E6" s="4" t="s">
        <v>53</v>
      </c>
    </row>
    <row r="7" spans="3:5" x14ac:dyDescent="0.25">
      <c r="C7" s="4">
        <v>229.011</v>
      </c>
      <c r="D7" s="4">
        <v>79</v>
      </c>
      <c r="E7" s="4" t="s">
        <v>26</v>
      </c>
    </row>
    <row r="8" spans="3:5" x14ac:dyDescent="0.25">
      <c r="C8" s="4">
        <v>230.01499999999999</v>
      </c>
      <c r="D8" s="4">
        <v>79</v>
      </c>
      <c r="E8" s="4" t="s">
        <v>54</v>
      </c>
    </row>
    <row r="9" spans="3:5" x14ac:dyDescent="0.25">
      <c r="C9" s="4">
        <v>231.018</v>
      </c>
      <c r="D9" s="4">
        <v>79</v>
      </c>
      <c r="E9" s="4" t="s">
        <v>55</v>
      </c>
    </row>
    <row r="10" spans="3:5" x14ac:dyDescent="0.25">
      <c r="C10" s="4">
        <v>232.02099999999999</v>
      </c>
      <c r="D10" s="4">
        <v>79</v>
      </c>
      <c r="E10" s="4" t="s">
        <v>56</v>
      </c>
    </row>
    <row r="11" spans="3:5" x14ac:dyDescent="0.25">
      <c r="C11" s="4">
        <v>233.02500000000001</v>
      </c>
      <c r="D11" s="4">
        <v>79</v>
      </c>
      <c r="E11" s="4" t="s">
        <v>57</v>
      </c>
    </row>
    <row r="12" spans="3:5" x14ac:dyDescent="0.25">
      <c r="C12" s="4">
        <v>234.02799999999999</v>
      </c>
      <c r="D12" s="4">
        <v>79</v>
      </c>
      <c r="E12" s="4" t="s">
        <v>58</v>
      </c>
    </row>
    <row r="13" spans="3:5" x14ac:dyDescent="0.25">
      <c r="C13" s="4">
        <v>166.97499999999999</v>
      </c>
      <c r="D13" s="4">
        <v>79</v>
      </c>
      <c r="E13" s="4" t="s">
        <v>27</v>
      </c>
    </row>
    <row r="14" spans="3:5" x14ac:dyDescent="0.25">
      <c r="C14" s="4">
        <v>167.97800000000001</v>
      </c>
      <c r="D14" s="4">
        <v>79</v>
      </c>
      <c r="E14" s="4" t="s">
        <v>59</v>
      </c>
    </row>
    <row r="15" spans="3:5" x14ac:dyDescent="0.25">
      <c r="C15" s="4">
        <v>168.98099999999999</v>
      </c>
      <c r="D15" s="4">
        <v>79</v>
      </c>
      <c r="E15" s="4" t="s">
        <v>60</v>
      </c>
    </row>
    <row r="16" spans="3:5" x14ac:dyDescent="0.25">
      <c r="C16" s="4">
        <v>169.98500000000001</v>
      </c>
      <c r="D16" s="4">
        <v>79</v>
      </c>
      <c r="E16" s="4" t="s">
        <v>61</v>
      </c>
    </row>
    <row r="17" spans="3:5" x14ac:dyDescent="0.25">
      <c r="C17" s="4">
        <v>199.001</v>
      </c>
      <c r="D17" s="4">
        <v>79</v>
      </c>
      <c r="E17" s="4" t="s">
        <v>28</v>
      </c>
    </row>
    <row r="18" spans="3:5" x14ac:dyDescent="0.25">
      <c r="C18" s="4">
        <v>200.00399999999999</v>
      </c>
      <c r="D18" s="4">
        <v>79</v>
      </c>
      <c r="E18" s="4" t="s">
        <v>62</v>
      </c>
    </row>
    <row r="19" spans="3:5" x14ac:dyDescent="0.25">
      <c r="C19" s="4">
        <v>201.00700000000001</v>
      </c>
      <c r="D19" s="4">
        <v>79</v>
      </c>
      <c r="E19" s="4" t="s">
        <v>63</v>
      </c>
    </row>
    <row r="20" spans="3:5" x14ac:dyDescent="0.25">
      <c r="C20" s="4">
        <v>202.011</v>
      </c>
      <c r="D20" s="4">
        <v>79</v>
      </c>
      <c r="E20" s="4" t="s">
        <v>64</v>
      </c>
    </row>
    <row r="21" spans="3:5" x14ac:dyDescent="0.25">
      <c r="C21" s="4">
        <v>203.01400000000001</v>
      </c>
      <c r="D21" s="4">
        <v>79</v>
      </c>
      <c r="E21" s="4" t="s">
        <v>65</v>
      </c>
    </row>
    <row r="22" spans="3:5" x14ac:dyDescent="0.25">
      <c r="C22" s="4">
        <v>229.011</v>
      </c>
      <c r="D22" s="4">
        <v>79</v>
      </c>
      <c r="E22" s="4" t="s">
        <v>29</v>
      </c>
    </row>
    <row r="23" spans="3:5" x14ac:dyDescent="0.25">
      <c r="C23" s="4">
        <v>230.01499999999999</v>
      </c>
      <c r="D23" s="4">
        <v>79</v>
      </c>
      <c r="E23" s="4" t="s">
        <v>66</v>
      </c>
    </row>
    <row r="24" spans="3:5" x14ac:dyDescent="0.25">
      <c r="C24" s="4">
        <v>231.018</v>
      </c>
      <c r="D24" s="4">
        <v>79</v>
      </c>
      <c r="E24" s="4" t="s">
        <v>67</v>
      </c>
    </row>
    <row r="25" spans="3:5" x14ac:dyDescent="0.25">
      <c r="C25" s="4">
        <v>232.02099999999999</v>
      </c>
      <c r="D25" s="4">
        <v>79</v>
      </c>
      <c r="E25" s="4" t="s">
        <v>68</v>
      </c>
    </row>
    <row r="26" spans="3:5" x14ac:dyDescent="0.25">
      <c r="C26" s="4">
        <v>233.02500000000001</v>
      </c>
      <c r="D26" s="4">
        <v>79</v>
      </c>
      <c r="E26" s="4" t="s">
        <v>69</v>
      </c>
    </row>
    <row r="27" spans="3:5" x14ac:dyDescent="0.25">
      <c r="C27" s="4">
        <v>234.02799999999999</v>
      </c>
      <c r="D27" s="4">
        <v>79</v>
      </c>
      <c r="E27" s="4" t="s">
        <v>70</v>
      </c>
    </row>
    <row r="28" spans="3:5" x14ac:dyDescent="0.25">
      <c r="C28" s="4">
        <v>289.03199999999998</v>
      </c>
      <c r="D28" s="4">
        <v>79</v>
      </c>
      <c r="E28" s="4" t="s">
        <v>30</v>
      </c>
    </row>
    <row r="29" spans="3:5" x14ac:dyDescent="0.25">
      <c r="C29" s="4">
        <v>290.036</v>
      </c>
      <c r="D29" s="4">
        <v>79</v>
      </c>
      <c r="E29" s="4" t="s">
        <v>71</v>
      </c>
    </row>
    <row r="30" spans="3:5" x14ac:dyDescent="0.25">
      <c r="C30" s="4">
        <v>291.03899999999999</v>
      </c>
      <c r="D30" s="4">
        <v>79</v>
      </c>
      <c r="E30" s="4" t="s">
        <v>72</v>
      </c>
    </row>
    <row r="31" spans="3:5" x14ac:dyDescent="0.25">
      <c r="C31" s="4">
        <v>292.04300000000001</v>
      </c>
      <c r="D31" s="4">
        <v>79</v>
      </c>
      <c r="E31" s="4" t="s">
        <v>73</v>
      </c>
    </row>
    <row r="32" spans="3:5" x14ac:dyDescent="0.25">
      <c r="C32" s="4">
        <v>293.04599999999999</v>
      </c>
      <c r="D32" s="4">
        <v>79</v>
      </c>
      <c r="E32" s="4" t="s">
        <v>74</v>
      </c>
    </row>
    <row r="33" spans="3:5" x14ac:dyDescent="0.25">
      <c r="C33" s="4">
        <v>294.04899999999998</v>
      </c>
      <c r="D33" s="4">
        <v>79</v>
      </c>
      <c r="E33" s="4" t="s">
        <v>75</v>
      </c>
    </row>
    <row r="34" spans="3:5" x14ac:dyDescent="0.25">
      <c r="C34" s="4">
        <v>295.053</v>
      </c>
      <c r="D34" s="4">
        <v>79</v>
      </c>
      <c r="E34" s="4" t="s">
        <v>76</v>
      </c>
    </row>
    <row r="35" spans="3:5" x14ac:dyDescent="0.25">
      <c r="C35" s="4">
        <v>296.05599999999998</v>
      </c>
      <c r="D35" s="4">
        <v>79</v>
      </c>
      <c r="E35" s="4" t="s">
        <v>77</v>
      </c>
    </row>
    <row r="36" spans="3:5" x14ac:dyDescent="0.25">
      <c r="C36" s="4">
        <v>154.97499999999999</v>
      </c>
      <c r="D36" s="4">
        <v>79</v>
      </c>
      <c r="E36" s="4" t="s">
        <v>31</v>
      </c>
    </row>
    <row r="37" spans="3:5" x14ac:dyDescent="0.25">
      <c r="C37" s="4">
        <v>155.97800000000001</v>
      </c>
      <c r="D37" s="4">
        <v>79</v>
      </c>
      <c r="E37" s="4" t="s">
        <v>78</v>
      </c>
    </row>
    <row r="38" spans="3:5" x14ac:dyDescent="0.25">
      <c r="C38" s="4">
        <v>156.98099999999999</v>
      </c>
      <c r="D38" s="4">
        <v>79</v>
      </c>
      <c r="E38" s="4" t="s">
        <v>79</v>
      </c>
    </row>
    <row r="39" spans="3:5" x14ac:dyDescent="0.25">
      <c r="C39" s="4">
        <v>275.017</v>
      </c>
      <c r="D39" s="4">
        <v>79</v>
      </c>
      <c r="E39" s="4" t="s">
        <v>32</v>
      </c>
    </row>
    <row r="40" spans="3:5" x14ac:dyDescent="0.25">
      <c r="C40" s="4">
        <v>276.02</v>
      </c>
      <c r="D40" s="4">
        <v>79</v>
      </c>
      <c r="E40" s="4" t="s">
        <v>80</v>
      </c>
    </row>
    <row r="41" spans="3:5" x14ac:dyDescent="0.25">
      <c r="C41" s="4">
        <v>277.024</v>
      </c>
      <c r="D41" s="4">
        <v>79</v>
      </c>
      <c r="E41" s="4" t="s">
        <v>81</v>
      </c>
    </row>
    <row r="42" spans="3:5" x14ac:dyDescent="0.25">
      <c r="C42" s="4">
        <v>278.02699999999999</v>
      </c>
      <c r="D42" s="4">
        <v>79</v>
      </c>
      <c r="E42" s="4" t="s">
        <v>82</v>
      </c>
    </row>
    <row r="43" spans="3:5" x14ac:dyDescent="0.25">
      <c r="C43" s="4">
        <v>279.02999999999997</v>
      </c>
      <c r="D43" s="4">
        <v>79</v>
      </c>
      <c r="E43" s="4" t="s">
        <v>83</v>
      </c>
    </row>
    <row r="44" spans="3:5" x14ac:dyDescent="0.25">
      <c r="C44" s="4">
        <v>280.03399999999999</v>
      </c>
      <c r="D44" s="4">
        <v>79</v>
      </c>
      <c r="E44" s="4" t="s">
        <v>84</v>
      </c>
    </row>
    <row r="45" spans="3:5" x14ac:dyDescent="0.25">
      <c r="C45" s="4">
        <v>281.03699999999998</v>
      </c>
      <c r="D45" s="4">
        <v>79</v>
      </c>
      <c r="E45" s="4" t="s">
        <v>85</v>
      </c>
    </row>
    <row r="46" spans="3:5" x14ac:dyDescent="0.25">
      <c r="C46" s="4">
        <v>308.97800000000001</v>
      </c>
      <c r="D46" s="4">
        <v>79</v>
      </c>
      <c r="E46" s="4" t="s">
        <v>33</v>
      </c>
    </row>
    <row r="47" spans="3:5" x14ac:dyDescent="0.25">
      <c r="C47" s="4">
        <v>309.98099999999999</v>
      </c>
      <c r="D47" s="4">
        <v>79</v>
      </c>
      <c r="E47" s="4" t="s">
        <v>86</v>
      </c>
    </row>
    <row r="48" spans="3:5" x14ac:dyDescent="0.25">
      <c r="C48" s="4">
        <v>310.98399999999998</v>
      </c>
      <c r="D48" s="4">
        <v>79</v>
      </c>
      <c r="E48" s="4" t="s">
        <v>87</v>
      </c>
    </row>
    <row r="49" spans="3:5" x14ac:dyDescent="0.25">
      <c r="C49" s="4">
        <v>311.988</v>
      </c>
      <c r="D49" s="4">
        <v>79</v>
      </c>
      <c r="E49" s="4" t="s">
        <v>88</v>
      </c>
    </row>
    <row r="50" spans="3:5" x14ac:dyDescent="0.25">
      <c r="C50" s="4">
        <v>312.99099999999999</v>
      </c>
      <c r="D50" s="4">
        <v>79</v>
      </c>
      <c r="E50" s="4" t="s">
        <v>89</v>
      </c>
    </row>
    <row r="51" spans="3:5" x14ac:dyDescent="0.25">
      <c r="C51" s="4">
        <v>313.99400000000003</v>
      </c>
      <c r="D51" s="4">
        <v>79</v>
      </c>
      <c r="E51" s="4" t="s">
        <v>90</v>
      </c>
    </row>
    <row r="52" spans="3:5" x14ac:dyDescent="0.25">
      <c r="C52" s="4">
        <v>184.98500000000001</v>
      </c>
      <c r="D52" s="4">
        <v>79</v>
      </c>
      <c r="E52" s="4" t="s">
        <v>34</v>
      </c>
    </row>
    <row r="53" spans="3:5" x14ac:dyDescent="0.25">
      <c r="C53" s="4">
        <v>185.988</v>
      </c>
      <c r="D53" s="4">
        <v>79</v>
      </c>
      <c r="E53" s="4" t="s">
        <v>91</v>
      </c>
    </row>
    <row r="54" spans="3:5" x14ac:dyDescent="0.25">
      <c r="C54" s="4">
        <v>186.99199999999999</v>
      </c>
      <c r="D54" s="4">
        <v>79</v>
      </c>
      <c r="E54" s="4" t="s">
        <v>92</v>
      </c>
    </row>
    <row r="55" spans="3:5" x14ac:dyDescent="0.25">
      <c r="C55" s="4">
        <v>187.995</v>
      </c>
      <c r="D55" s="4">
        <v>79</v>
      </c>
      <c r="E55" s="4" t="s">
        <v>93</v>
      </c>
    </row>
    <row r="56" spans="3:5" x14ac:dyDescent="0.25">
      <c r="C56" s="4">
        <v>171.006</v>
      </c>
      <c r="D56" s="4">
        <v>79</v>
      </c>
      <c r="E56" s="4" t="s">
        <v>35</v>
      </c>
    </row>
    <row r="57" spans="3:5" x14ac:dyDescent="0.25">
      <c r="C57" s="4">
        <v>172.00899999999999</v>
      </c>
      <c r="D57" s="4">
        <v>79</v>
      </c>
      <c r="E57" s="4" t="s">
        <v>94</v>
      </c>
    </row>
    <row r="58" spans="3:5" x14ac:dyDescent="0.25">
      <c r="C58" s="4">
        <v>173.01300000000001</v>
      </c>
      <c r="D58" s="4">
        <v>79</v>
      </c>
      <c r="E58" s="4" t="s">
        <v>95</v>
      </c>
    </row>
    <row r="59" spans="3:5" x14ac:dyDescent="0.25">
      <c r="C59" s="4">
        <v>174.01599999999999</v>
      </c>
      <c r="D59" s="4">
        <v>79</v>
      </c>
      <c r="E59" s="4" t="s">
        <v>96</v>
      </c>
    </row>
    <row r="60" spans="3:5" x14ac:dyDescent="0.25">
      <c r="C60" s="4">
        <v>505.988</v>
      </c>
      <c r="D60" s="4">
        <v>79</v>
      </c>
      <c r="E60" s="4" t="s">
        <v>36</v>
      </c>
    </row>
    <row r="61" spans="3:5" x14ac:dyDescent="0.25">
      <c r="C61" s="4">
        <v>506.99099999999999</v>
      </c>
      <c r="D61" s="4">
        <v>79</v>
      </c>
      <c r="E61" s="4" t="s">
        <v>97</v>
      </c>
    </row>
    <row r="62" spans="3:5" x14ac:dyDescent="0.25">
      <c r="C62" s="4">
        <v>507.995</v>
      </c>
      <c r="D62" s="4">
        <v>79</v>
      </c>
      <c r="E62" s="4" t="s">
        <v>98</v>
      </c>
    </row>
    <row r="63" spans="3:5" x14ac:dyDescent="0.25">
      <c r="C63" s="4">
        <v>508.99799999999999</v>
      </c>
      <c r="D63" s="4">
        <v>79</v>
      </c>
      <c r="E63" s="4" t="s">
        <v>99</v>
      </c>
    </row>
    <row r="64" spans="3:5" x14ac:dyDescent="0.25">
      <c r="C64" s="4">
        <v>510.00099999999998</v>
      </c>
      <c r="D64" s="4">
        <v>79</v>
      </c>
      <c r="E64" s="4" t="s">
        <v>100</v>
      </c>
    </row>
    <row r="65" spans="3:5" x14ac:dyDescent="0.25">
      <c r="C65" s="4">
        <v>511.005</v>
      </c>
      <c r="D65" s="4">
        <v>79</v>
      </c>
      <c r="E65" s="4" t="s">
        <v>101</v>
      </c>
    </row>
    <row r="66" spans="3:5" x14ac:dyDescent="0.25">
      <c r="C66" s="4">
        <v>512.00800000000004</v>
      </c>
      <c r="D66" s="4">
        <v>79</v>
      </c>
      <c r="E66" s="4" t="s">
        <v>102</v>
      </c>
    </row>
    <row r="67" spans="3:5" x14ac:dyDescent="0.25">
      <c r="C67" s="4">
        <v>513.01099999999997</v>
      </c>
      <c r="D67" s="4">
        <v>79</v>
      </c>
      <c r="E67" s="4" t="s">
        <v>103</v>
      </c>
    </row>
    <row r="68" spans="3:5" x14ac:dyDescent="0.25">
      <c r="C68" s="4">
        <v>514.01499999999999</v>
      </c>
      <c r="D68" s="4">
        <v>79</v>
      </c>
      <c r="E68" s="4" t="s">
        <v>104</v>
      </c>
    </row>
    <row r="69" spans="3:5" x14ac:dyDescent="0.25">
      <c r="C69" s="4">
        <v>515.01800000000003</v>
      </c>
      <c r="D69" s="4">
        <v>79</v>
      </c>
      <c r="E69" s="4" t="s">
        <v>105</v>
      </c>
    </row>
    <row r="70" spans="3:5" x14ac:dyDescent="0.25">
      <c r="C70" s="4">
        <v>516.02099999999996</v>
      </c>
      <c r="D70" s="4">
        <v>79</v>
      </c>
      <c r="E70" s="4" t="s">
        <v>106</v>
      </c>
    </row>
    <row r="71" spans="3:5" x14ac:dyDescent="0.25">
      <c r="C71" s="4">
        <v>259.02199999999999</v>
      </c>
      <c r="D71" s="4">
        <v>97</v>
      </c>
      <c r="E71" s="4" t="s">
        <v>37</v>
      </c>
    </row>
    <row r="72" spans="3:5" x14ac:dyDescent="0.25">
      <c r="C72" s="4">
        <v>260.02499999999998</v>
      </c>
      <c r="D72" s="4">
        <v>97</v>
      </c>
      <c r="E72" s="4" t="s">
        <v>107</v>
      </c>
    </row>
    <row r="73" spans="3:5" x14ac:dyDescent="0.25">
      <c r="C73" s="4">
        <v>261.029</v>
      </c>
      <c r="D73" s="4">
        <v>97</v>
      </c>
      <c r="E73" s="4" t="s">
        <v>108</v>
      </c>
    </row>
    <row r="74" spans="3:5" x14ac:dyDescent="0.25">
      <c r="C74" s="4">
        <v>262.03199999999998</v>
      </c>
      <c r="D74" s="4">
        <v>97</v>
      </c>
      <c r="E74" s="4" t="s">
        <v>109</v>
      </c>
    </row>
    <row r="75" spans="3:5" x14ac:dyDescent="0.25">
      <c r="C75" s="4">
        <v>263.03500000000003</v>
      </c>
      <c r="D75" s="4">
        <v>97</v>
      </c>
      <c r="E75" s="4" t="s">
        <v>110</v>
      </c>
    </row>
    <row r="76" spans="3:5" x14ac:dyDescent="0.25">
      <c r="C76" s="4">
        <v>264.03899999999999</v>
      </c>
      <c r="D76" s="4">
        <v>97</v>
      </c>
      <c r="E76" s="4" t="s">
        <v>111</v>
      </c>
    </row>
    <row r="77" spans="3:5" x14ac:dyDescent="0.25">
      <c r="C77" s="4">
        <v>265.04199999999997</v>
      </c>
      <c r="D77" s="4">
        <v>97</v>
      </c>
      <c r="E77" s="4" t="s">
        <v>112</v>
      </c>
    </row>
    <row r="78" spans="3:5" x14ac:dyDescent="0.25">
      <c r="C78" s="4">
        <v>346.05500000000001</v>
      </c>
      <c r="D78" s="4">
        <v>79</v>
      </c>
      <c r="E78" s="4" t="s">
        <v>38</v>
      </c>
    </row>
    <row r="79" spans="3:5" x14ac:dyDescent="0.25">
      <c r="C79" s="4">
        <v>347.05900000000003</v>
      </c>
      <c r="D79" s="4">
        <v>79</v>
      </c>
      <c r="E79" s="4" t="s">
        <v>113</v>
      </c>
    </row>
    <row r="80" spans="3:5" x14ac:dyDescent="0.25">
      <c r="C80" s="4">
        <v>348.06200000000001</v>
      </c>
      <c r="D80" s="4">
        <v>79</v>
      </c>
      <c r="E80" s="4" t="s">
        <v>114</v>
      </c>
    </row>
    <row r="81" spans="3:5" x14ac:dyDescent="0.25">
      <c r="C81" s="4">
        <v>349.065</v>
      </c>
      <c r="D81" s="4">
        <v>79</v>
      </c>
      <c r="E81" s="4" t="s">
        <v>115</v>
      </c>
    </row>
    <row r="82" spans="3:5" x14ac:dyDescent="0.25">
      <c r="C82" s="4">
        <v>350.06900000000002</v>
      </c>
      <c r="D82" s="4">
        <v>79</v>
      </c>
      <c r="E82" s="4" t="s">
        <v>116</v>
      </c>
    </row>
    <row r="83" spans="3:5" x14ac:dyDescent="0.25">
      <c r="C83" s="4">
        <v>351.072</v>
      </c>
      <c r="D83" s="4">
        <v>79</v>
      </c>
      <c r="E83" s="4" t="s">
        <v>117</v>
      </c>
    </row>
    <row r="84" spans="3:5" x14ac:dyDescent="0.25">
      <c r="C84" s="4">
        <v>352.07499999999999</v>
      </c>
      <c r="D84" s="4">
        <v>79</v>
      </c>
      <c r="E84" s="4" t="s">
        <v>118</v>
      </c>
    </row>
    <row r="85" spans="3:5" x14ac:dyDescent="0.25">
      <c r="C85" s="4">
        <v>353.07900000000001</v>
      </c>
      <c r="D85" s="4">
        <v>79</v>
      </c>
      <c r="E85" s="4" t="s">
        <v>119</v>
      </c>
    </row>
    <row r="86" spans="3:5" x14ac:dyDescent="0.25">
      <c r="C86" s="4">
        <v>354.08199999999999</v>
      </c>
      <c r="D86" s="4">
        <v>79</v>
      </c>
      <c r="E86" s="4" t="s">
        <v>120</v>
      </c>
    </row>
    <row r="87" spans="3:5" x14ac:dyDescent="0.25">
      <c r="C87" s="4">
        <v>355.08499999999998</v>
      </c>
      <c r="D87" s="4">
        <v>79</v>
      </c>
      <c r="E87" s="4" t="s">
        <v>121</v>
      </c>
    </row>
    <row r="88" spans="3:5" x14ac:dyDescent="0.25">
      <c r="C88" s="4">
        <v>356.089</v>
      </c>
      <c r="D88" s="4">
        <v>79</v>
      </c>
      <c r="E88" s="4" t="s">
        <v>122</v>
      </c>
    </row>
    <row r="89" spans="3:5" x14ac:dyDescent="0.25">
      <c r="C89" s="4">
        <v>259.02199999999999</v>
      </c>
      <c r="D89" s="4">
        <v>97</v>
      </c>
      <c r="E89" s="4" t="s">
        <v>39</v>
      </c>
    </row>
    <row r="90" spans="3:5" x14ac:dyDescent="0.25">
      <c r="C90" s="4">
        <v>260.02499999999998</v>
      </c>
      <c r="D90" s="4">
        <v>97</v>
      </c>
      <c r="E90" s="4" t="s">
        <v>123</v>
      </c>
    </row>
    <row r="91" spans="3:5" x14ac:dyDescent="0.25">
      <c r="C91" s="4">
        <v>261.029</v>
      </c>
      <c r="D91" s="4">
        <v>97</v>
      </c>
      <c r="E91" s="4" t="s">
        <v>124</v>
      </c>
    </row>
    <row r="92" spans="3:5" x14ac:dyDescent="0.25">
      <c r="C92" s="4">
        <v>262.03199999999998</v>
      </c>
      <c r="D92" s="4">
        <v>97</v>
      </c>
      <c r="E92" s="4" t="s">
        <v>125</v>
      </c>
    </row>
    <row r="93" spans="3:5" x14ac:dyDescent="0.25">
      <c r="C93" s="4">
        <v>263.03500000000003</v>
      </c>
      <c r="D93" s="4">
        <v>97</v>
      </c>
      <c r="E93" s="4" t="s">
        <v>126</v>
      </c>
    </row>
    <row r="94" spans="3:5" x14ac:dyDescent="0.25">
      <c r="C94" s="4">
        <v>264.03899999999999</v>
      </c>
      <c r="D94" s="4">
        <v>97</v>
      </c>
      <c r="E94" s="4" t="s">
        <v>127</v>
      </c>
    </row>
    <row r="95" spans="3:5" x14ac:dyDescent="0.25">
      <c r="C95" s="4">
        <v>265.04199999999997</v>
      </c>
      <c r="D95" s="4">
        <v>97</v>
      </c>
      <c r="E95" s="4" t="s">
        <v>128</v>
      </c>
    </row>
    <row r="96" spans="3:5" x14ac:dyDescent="0.25">
      <c r="C96" s="4">
        <v>338.988</v>
      </c>
      <c r="D96" s="4">
        <v>97</v>
      </c>
      <c r="E96" s="4" t="s">
        <v>40</v>
      </c>
    </row>
    <row r="97" spans="3:5" x14ac:dyDescent="0.25">
      <c r="C97" s="4">
        <v>339.99200000000002</v>
      </c>
      <c r="D97" s="4">
        <v>97</v>
      </c>
      <c r="E97" s="4" t="s">
        <v>129</v>
      </c>
    </row>
    <row r="98" spans="3:5" x14ac:dyDescent="0.25">
      <c r="C98" s="4">
        <v>340.995</v>
      </c>
      <c r="D98" s="4">
        <v>97</v>
      </c>
      <c r="E98" s="4" t="s">
        <v>130</v>
      </c>
    </row>
    <row r="99" spans="3:5" x14ac:dyDescent="0.25">
      <c r="C99" s="4">
        <v>341.99799999999999</v>
      </c>
      <c r="D99" s="4">
        <v>97</v>
      </c>
      <c r="E99" s="4" t="s">
        <v>131</v>
      </c>
    </row>
    <row r="100" spans="3:5" x14ac:dyDescent="0.25">
      <c r="C100" s="4">
        <v>343.00200000000001</v>
      </c>
      <c r="D100" s="4">
        <v>97</v>
      </c>
      <c r="E100" s="4" t="s">
        <v>132</v>
      </c>
    </row>
    <row r="101" spans="3:5" x14ac:dyDescent="0.25">
      <c r="C101" s="4">
        <v>344.005</v>
      </c>
      <c r="D101" s="4">
        <v>97</v>
      </c>
      <c r="E101" s="4" t="s">
        <v>133</v>
      </c>
    </row>
    <row r="102" spans="3:5" x14ac:dyDescent="0.25">
      <c r="C102" s="4">
        <v>345.00799999999998</v>
      </c>
      <c r="D102" s="4">
        <v>97</v>
      </c>
      <c r="E102" s="4" t="s">
        <v>134</v>
      </c>
    </row>
    <row r="103" spans="3:5" x14ac:dyDescent="0.25">
      <c r="C103" s="4">
        <v>168.99</v>
      </c>
      <c r="D103" s="4">
        <v>79</v>
      </c>
      <c r="E103" s="4" t="s">
        <v>135</v>
      </c>
    </row>
    <row r="104" spans="3:5" x14ac:dyDescent="0.25">
      <c r="C104" s="4">
        <v>169.994</v>
      </c>
      <c r="D104" s="4">
        <v>79</v>
      </c>
      <c r="E104" s="4" t="s">
        <v>136</v>
      </c>
    </row>
    <row r="105" spans="3:5" x14ac:dyDescent="0.25">
      <c r="C105" s="4">
        <v>170.99700000000001</v>
      </c>
      <c r="D105" s="4">
        <v>79</v>
      </c>
      <c r="E105" s="4" t="s">
        <v>137</v>
      </c>
    </row>
    <row r="106" spans="3:5" x14ac:dyDescent="0.25">
      <c r="C106" s="4">
        <v>172</v>
      </c>
      <c r="D106" s="4">
        <v>79</v>
      </c>
      <c r="E106" s="4" t="s">
        <v>138</v>
      </c>
    </row>
    <row r="107" spans="3:5" x14ac:dyDescent="0.25">
      <c r="C107" s="4">
        <v>184.98500000000001</v>
      </c>
      <c r="D107" s="4">
        <v>79</v>
      </c>
      <c r="E107" s="4" t="s">
        <v>41</v>
      </c>
    </row>
    <row r="108" spans="3:5" x14ac:dyDescent="0.25">
      <c r="C108" s="4">
        <v>185.988</v>
      </c>
      <c r="D108" s="4">
        <v>79</v>
      </c>
      <c r="E108" s="4" t="s">
        <v>139</v>
      </c>
    </row>
    <row r="109" spans="3:5" x14ac:dyDescent="0.25">
      <c r="C109" s="4">
        <v>186.99199999999999</v>
      </c>
      <c r="D109" s="4">
        <v>79</v>
      </c>
      <c r="E109" s="4" t="s">
        <v>140</v>
      </c>
    </row>
    <row r="110" spans="3:5" x14ac:dyDescent="0.25">
      <c r="C110" s="4">
        <v>187.995</v>
      </c>
      <c r="D110" s="4">
        <v>79</v>
      </c>
      <c r="E110" s="4" t="s">
        <v>141</v>
      </c>
    </row>
    <row r="111" spans="3:5" x14ac:dyDescent="0.25">
      <c r="C111" s="4">
        <v>168.99</v>
      </c>
      <c r="D111" s="4">
        <v>79</v>
      </c>
      <c r="E111" s="4" t="s">
        <v>42</v>
      </c>
    </row>
    <row r="112" spans="3:5" x14ac:dyDescent="0.25">
      <c r="C112" s="4">
        <v>169.994</v>
      </c>
      <c r="D112" s="4">
        <v>79</v>
      </c>
      <c r="E112" s="4" t="s">
        <v>142</v>
      </c>
    </row>
    <row r="113" spans="3:5" x14ac:dyDescent="0.25">
      <c r="C113" s="4">
        <v>170.99700000000001</v>
      </c>
      <c r="D113" s="4">
        <v>79</v>
      </c>
      <c r="E113" s="4" t="s">
        <v>143</v>
      </c>
    </row>
    <row r="114" spans="3:5" x14ac:dyDescent="0.25">
      <c r="C114" s="4">
        <v>172</v>
      </c>
      <c r="D114" s="4">
        <v>79</v>
      </c>
      <c r="E114" s="4" t="s">
        <v>144</v>
      </c>
    </row>
    <row r="115" spans="3:5" x14ac:dyDescent="0.25">
      <c r="C115" s="4">
        <v>168.99</v>
      </c>
      <c r="D115" s="4">
        <v>79</v>
      </c>
      <c r="E115" s="4" t="s">
        <v>43</v>
      </c>
    </row>
    <row r="116" spans="3:5" x14ac:dyDescent="0.25">
      <c r="C116" s="4">
        <v>169.994</v>
      </c>
      <c r="D116" s="4">
        <v>79</v>
      </c>
      <c r="E116" s="4" t="s">
        <v>145</v>
      </c>
    </row>
    <row r="117" spans="3:5" x14ac:dyDescent="0.25">
      <c r="C117" s="4">
        <v>170.99700000000001</v>
      </c>
      <c r="D117" s="4">
        <v>79</v>
      </c>
      <c r="E117" s="4" t="s">
        <v>146</v>
      </c>
    </row>
    <row r="118" spans="3:5" x14ac:dyDescent="0.25">
      <c r="C118" s="4">
        <v>172</v>
      </c>
      <c r="D118" s="4">
        <v>79</v>
      </c>
      <c r="E118" s="4" t="s">
        <v>147</v>
      </c>
    </row>
    <row r="119" spans="3:5" x14ac:dyDescent="0.25">
      <c r="C119" s="4">
        <v>115.003</v>
      </c>
      <c r="D119" s="4">
        <v>71</v>
      </c>
      <c r="E119" s="4" t="s">
        <v>44</v>
      </c>
    </row>
    <row r="120" spans="3:5" x14ac:dyDescent="0.25">
      <c r="C120" s="4">
        <v>116.006</v>
      </c>
      <c r="D120" s="4">
        <v>71</v>
      </c>
      <c r="E120" s="4" t="s">
        <v>148</v>
      </c>
    </row>
    <row r="121" spans="3:5" x14ac:dyDescent="0.25">
      <c r="C121" s="4">
        <v>116.006</v>
      </c>
      <c r="D121" s="4">
        <v>72</v>
      </c>
      <c r="E121" s="4" t="s">
        <v>149</v>
      </c>
    </row>
    <row r="122" spans="3:5" x14ac:dyDescent="0.25">
      <c r="C122" s="4">
        <v>117.01</v>
      </c>
      <c r="D122" s="4">
        <v>72</v>
      </c>
      <c r="E122" s="4" t="s">
        <v>149</v>
      </c>
    </row>
    <row r="123" spans="3:5" x14ac:dyDescent="0.25">
      <c r="C123" s="4">
        <v>117.01</v>
      </c>
      <c r="D123" s="4">
        <v>73</v>
      </c>
      <c r="E123" s="4" t="s">
        <v>150</v>
      </c>
    </row>
    <row r="124" spans="3:5" x14ac:dyDescent="0.25">
      <c r="C124" s="4">
        <v>118.01300000000001</v>
      </c>
      <c r="D124" s="4">
        <v>73</v>
      </c>
      <c r="E124" s="4" t="s">
        <v>151</v>
      </c>
    </row>
    <row r="125" spans="3:5" x14ac:dyDescent="0.25">
      <c r="C125" s="4">
        <v>118.01300000000001</v>
      </c>
      <c r="D125" s="4">
        <v>74</v>
      </c>
      <c r="E125" s="4" t="s">
        <v>152</v>
      </c>
    </row>
    <row r="126" spans="3:5" x14ac:dyDescent="0.25">
      <c r="C126" s="4">
        <v>119.017</v>
      </c>
      <c r="D126" s="4">
        <v>74</v>
      </c>
      <c r="E126" s="4" t="s">
        <v>153</v>
      </c>
    </row>
    <row r="127" spans="3:5" x14ac:dyDescent="0.25">
      <c r="C127" s="4">
        <v>117.01900000000001</v>
      </c>
      <c r="D127" s="4">
        <v>73</v>
      </c>
      <c r="E127" s="4" t="s">
        <v>45</v>
      </c>
    </row>
    <row r="128" spans="3:5" x14ac:dyDescent="0.25">
      <c r="C128" s="4">
        <v>118.02200000000001</v>
      </c>
      <c r="D128" s="4">
        <v>73</v>
      </c>
      <c r="E128" s="4" t="s">
        <v>154</v>
      </c>
    </row>
    <row r="129" spans="3:5" x14ac:dyDescent="0.25">
      <c r="C129" s="4">
        <v>118.02200000000001</v>
      </c>
      <c r="D129" s="4">
        <v>74</v>
      </c>
      <c r="E129" s="4" t="s">
        <v>155</v>
      </c>
    </row>
    <row r="130" spans="3:5" x14ac:dyDescent="0.25">
      <c r="C130" s="4">
        <v>119.02500000000001</v>
      </c>
      <c r="D130" s="4">
        <v>74</v>
      </c>
      <c r="E130" s="4" t="s">
        <v>156</v>
      </c>
    </row>
    <row r="131" spans="3:5" x14ac:dyDescent="0.25">
      <c r="C131" s="4">
        <v>119.02500000000001</v>
      </c>
      <c r="D131" s="4">
        <v>75</v>
      </c>
      <c r="E131" s="4" t="s">
        <v>157</v>
      </c>
    </row>
    <row r="132" spans="3:5" x14ac:dyDescent="0.25">
      <c r="C132" s="4">
        <v>120.029</v>
      </c>
      <c r="D132" s="4">
        <v>75</v>
      </c>
      <c r="E132" s="4" t="s">
        <v>158</v>
      </c>
    </row>
    <row r="133" spans="3:5" x14ac:dyDescent="0.25">
      <c r="C133" s="4">
        <v>120.029</v>
      </c>
      <c r="D133" s="4">
        <v>76</v>
      </c>
      <c r="E133" s="4" t="s">
        <v>159</v>
      </c>
    </row>
    <row r="134" spans="3:5" x14ac:dyDescent="0.25">
      <c r="C134" s="4">
        <v>121.032</v>
      </c>
      <c r="D134" s="4">
        <v>76</v>
      </c>
      <c r="E134" s="4" t="s">
        <v>160</v>
      </c>
    </row>
    <row r="135" spans="3:5" x14ac:dyDescent="0.25">
      <c r="C135" s="4">
        <v>133.01400000000001</v>
      </c>
      <c r="D135" s="4">
        <v>115</v>
      </c>
      <c r="E135" s="4" t="s">
        <v>46</v>
      </c>
    </row>
    <row r="136" spans="3:5" x14ac:dyDescent="0.25">
      <c r="C136" s="4">
        <v>134.017</v>
      </c>
      <c r="D136" s="4">
        <v>116</v>
      </c>
      <c r="E136" s="4" t="s">
        <v>161</v>
      </c>
    </row>
    <row r="137" spans="3:5" x14ac:dyDescent="0.25">
      <c r="C137" s="4">
        <v>135.02000000000001</v>
      </c>
      <c r="D137" s="4">
        <v>117</v>
      </c>
      <c r="E137" s="4" t="s">
        <v>162</v>
      </c>
    </row>
    <row r="138" spans="3:5" x14ac:dyDescent="0.25">
      <c r="C138" s="4">
        <v>136.024</v>
      </c>
      <c r="D138" s="4">
        <v>118</v>
      </c>
      <c r="E138" s="4" t="s">
        <v>163</v>
      </c>
    </row>
    <row r="139" spans="3:5" x14ac:dyDescent="0.25">
      <c r="C139" s="4">
        <v>137.02699999999999</v>
      </c>
      <c r="D139" s="4">
        <v>119</v>
      </c>
      <c r="E139" s="4" t="s">
        <v>164</v>
      </c>
    </row>
    <row r="140" spans="3:5" x14ac:dyDescent="0.25">
      <c r="C140" s="4">
        <v>145.01400000000001</v>
      </c>
      <c r="D140" s="4">
        <v>101</v>
      </c>
      <c r="E140" s="4" t="s">
        <v>47</v>
      </c>
    </row>
    <row r="141" spans="3:5" x14ac:dyDescent="0.25">
      <c r="C141" s="4">
        <v>146.017</v>
      </c>
      <c r="D141" s="4">
        <v>101</v>
      </c>
      <c r="E141" s="4" t="s">
        <v>165</v>
      </c>
    </row>
    <row r="142" spans="3:5" x14ac:dyDescent="0.25">
      <c r="C142" s="4">
        <v>146.017</v>
      </c>
      <c r="D142" s="4">
        <v>102</v>
      </c>
      <c r="E142" s="4" t="s">
        <v>166</v>
      </c>
    </row>
    <row r="143" spans="3:5" x14ac:dyDescent="0.25">
      <c r="C143" s="4">
        <v>147.02000000000001</v>
      </c>
      <c r="D143" s="4">
        <v>102</v>
      </c>
      <c r="E143" s="4" t="s">
        <v>167</v>
      </c>
    </row>
    <row r="144" spans="3:5" x14ac:dyDescent="0.25">
      <c r="C144" s="4">
        <v>147.02000000000001</v>
      </c>
      <c r="D144" s="4">
        <v>103</v>
      </c>
      <c r="E144" s="4" t="s">
        <v>168</v>
      </c>
    </row>
    <row r="145" spans="3:5" x14ac:dyDescent="0.25">
      <c r="C145" s="4">
        <v>148.024</v>
      </c>
      <c r="D145" s="4">
        <v>103</v>
      </c>
      <c r="E145" s="4" t="s">
        <v>169</v>
      </c>
    </row>
    <row r="146" spans="3:5" x14ac:dyDescent="0.25">
      <c r="C146" s="4">
        <v>148.024</v>
      </c>
      <c r="D146" s="4">
        <v>104</v>
      </c>
      <c r="E146" s="4" t="s">
        <v>170</v>
      </c>
    </row>
    <row r="147" spans="3:5" x14ac:dyDescent="0.25">
      <c r="C147" s="4">
        <v>149.02699999999999</v>
      </c>
      <c r="D147" s="4">
        <v>104</v>
      </c>
      <c r="E147" s="4" t="s">
        <v>171</v>
      </c>
    </row>
    <row r="148" spans="3:5" x14ac:dyDescent="0.25">
      <c r="C148" s="4">
        <v>149.02699999999999</v>
      </c>
      <c r="D148" s="4">
        <v>105</v>
      </c>
      <c r="E148" s="4" t="s">
        <v>172</v>
      </c>
    </row>
    <row r="149" spans="3:5" x14ac:dyDescent="0.25">
      <c r="C149" s="4">
        <v>150.03</v>
      </c>
      <c r="D149" s="4">
        <v>105</v>
      </c>
      <c r="E149" s="4" t="s">
        <v>173</v>
      </c>
    </row>
    <row r="150" spans="3:5" x14ac:dyDescent="0.25">
      <c r="C150" s="4">
        <v>191.01900000000001</v>
      </c>
      <c r="D150" s="4">
        <v>111</v>
      </c>
      <c r="E150" s="4" t="s">
        <v>48</v>
      </c>
    </row>
    <row r="151" spans="3:5" x14ac:dyDescent="0.25">
      <c r="C151" s="4">
        <v>192.023</v>
      </c>
      <c r="D151" s="4">
        <v>111</v>
      </c>
      <c r="E151" s="4" t="s">
        <v>174</v>
      </c>
    </row>
    <row r="152" spans="3:5" x14ac:dyDescent="0.25">
      <c r="C152" s="4">
        <v>192.023</v>
      </c>
      <c r="D152" s="4">
        <v>112</v>
      </c>
      <c r="E152" s="4" t="s">
        <v>175</v>
      </c>
    </row>
    <row r="153" spans="3:5" x14ac:dyDescent="0.25">
      <c r="C153" s="4">
        <v>193.02600000000001</v>
      </c>
      <c r="D153" s="4">
        <v>112</v>
      </c>
      <c r="E153" s="4" t="s">
        <v>176</v>
      </c>
    </row>
    <row r="154" spans="3:5" x14ac:dyDescent="0.25">
      <c r="C154" s="4">
        <v>193.02600000000001</v>
      </c>
      <c r="D154" s="4">
        <v>113</v>
      </c>
      <c r="E154" s="4" t="s">
        <v>177</v>
      </c>
    </row>
    <row r="155" spans="3:5" x14ac:dyDescent="0.25">
      <c r="C155" s="4">
        <v>194.029</v>
      </c>
      <c r="D155" s="4">
        <v>113</v>
      </c>
      <c r="E155" s="4" t="s">
        <v>178</v>
      </c>
    </row>
    <row r="156" spans="3:5" x14ac:dyDescent="0.25">
      <c r="C156" s="4">
        <v>194.029</v>
      </c>
      <c r="D156" s="4">
        <v>114</v>
      </c>
      <c r="E156" s="4" t="s">
        <v>179</v>
      </c>
    </row>
    <row r="157" spans="3:5" x14ac:dyDescent="0.25">
      <c r="C157" s="4">
        <v>195.03299999999999</v>
      </c>
      <c r="D157" s="4">
        <v>114</v>
      </c>
      <c r="E157" s="4" t="s">
        <v>180</v>
      </c>
    </row>
    <row r="158" spans="3:5" x14ac:dyDescent="0.25">
      <c r="C158" s="4">
        <v>195.03299999999999</v>
      </c>
      <c r="D158" s="4">
        <v>115</v>
      </c>
      <c r="E158" s="4" t="s">
        <v>181</v>
      </c>
    </row>
    <row r="159" spans="3:5" x14ac:dyDescent="0.25">
      <c r="C159" s="4">
        <v>196.036</v>
      </c>
      <c r="D159" s="4">
        <v>115</v>
      </c>
      <c r="E159" s="4" t="s">
        <v>182</v>
      </c>
    </row>
    <row r="160" spans="3:5" x14ac:dyDescent="0.25">
      <c r="C160" s="4">
        <v>196.036</v>
      </c>
      <c r="D160" s="4">
        <v>117</v>
      </c>
      <c r="E160" s="4" t="s">
        <v>183</v>
      </c>
    </row>
    <row r="161" spans="3:5" x14ac:dyDescent="0.25">
      <c r="C161" s="4">
        <v>197.03899999999999</v>
      </c>
      <c r="D161" s="4">
        <v>117</v>
      </c>
      <c r="E161" s="4" t="s">
        <v>184</v>
      </c>
    </row>
    <row r="162" spans="3:5" x14ac:dyDescent="0.25">
      <c r="C162" s="4">
        <v>103.003</v>
      </c>
      <c r="D162" s="4">
        <v>59</v>
      </c>
      <c r="E162" s="4" t="s">
        <v>49</v>
      </c>
    </row>
    <row r="163" spans="3:5" x14ac:dyDescent="0.25">
      <c r="C163" s="4">
        <v>104.006</v>
      </c>
      <c r="D163" s="4">
        <v>59</v>
      </c>
      <c r="E163" s="4" t="s">
        <v>185</v>
      </c>
    </row>
    <row r="164" spans="3:5" x14ac:dyDescent="0.25">
      <c r="C164" s="4">
        <v>105.01</v>
      </c>
      <c r="D164" s="4">
        <v>59</v>
      </c>
      <c r="E164" s="4" t="s">
        <v>186</v>
      </c>
    </row>
    <row r="165" spans="3:5" x14ac:dyDescent="0.25">
      <c r="C165" s="4">
        <v>106.01300000000001</v>
      </c>
      <c r="D165" s="4">
        <v>59</v>
      </c>
      <c r="E165" s="4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P22" sqref="P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8"/>
  <sheetViews>
    <sheetView tabSelected="1" workbookViewId="0">
      <selection activeCell="E22" sqref="E22"/>
    </sheetView>
  </sheetViews>
  <sheetFormatPr defaultRowHeight="15" x14ac:dyDescent="0.25"/>
  <cols>
    <col min="3" max="4" width="12.5703125" style="1" bestFit="1" customWidth="1"/>
    <col min="5" max="5" width="10.42578125" style="1" bestFit="1" customWidth="1"/>
    <col min="6" max="7" width="11.7109375" bestFit="1" customWidth="1"/>
    <col min="8" max="8" width="12.42578125" bestFit="1" customWidth="1"/>
    <col min="9" max="9" width="13.5703125" bestFit="1" customWidth="1"/>
    <col min="10" max="10" width="12.42578125" bestFit="1" customWidth="1"/>
    <col min="11" max="11" width="20.140625" bestFit="1" customWidth="1"/>
    <col min="12" max="13" width="10.7109375" bestFit="1" customWidth="1"/>
  </cols>
  <sheetData>
    <row r="2" spans="3:15" x14ac:dyDescent="0.25">
      <c r="F2" s="10" t="s">
        <v>375</v>
      </c>
      <c r="G2" s="10" t="s">
        <v>374</v>
      </c>
      <c r="H2" s="10" t="s">
        <v>373</v>
      </c>
      <c r="I2" s="26" t="s">
        <v>372</v>
      </c>
      <c r="J2" s="26" t="s">
        <v>371</v>
      </c>
      <c r="K2" s="10" t="s">
        <v>379</v>
      </c>
      <c r="L2" s="10"/>
      <c r="M2" s="10"/>
    </row>
    <row r="3" spans="3:15" x14ac:dyDescent="0.25">
      <c r="C3" s="3" t="s">
        <v>22</v>
      </c>
      <c r="D3" s="3" t="s">
        <v>23</v>
      </c>
      <c r="E3" s="3" t="s">
        <v>24</v>
      </c>
      <c r="F3" s="10" t="s">
        <v>376</v>
      </c>
      <c r="G3" s="10" t="s">
        <v>376</v>
      </c>
      <c r="H3" s="10" t="s">
        <v>376</v>
      </c>
      <c r="I3" s="10" t="s">
        <v>376</v>
      </c>
      <c r="J3" s="10" t="s">
        <v>376</v>
      </c>
      <c r="K3" s="10" t="s">
        <v>376</v>
      </c>
      <c r="L3" s="10"/>
      <c r="M3" s="10"/>
    </row>
    <row r="4" spans="3:15" x14ac:dyDescent="0.25">
      <c r="C4" s="4">
        <v>147.1</v>
      </c>
      <c r="D4" s="4">
        <v>130</v>
      </c>
      <c r="E4" s="4" t="s">
        <v>334</v>
      </c>
      <c r="F4">
        <v>10.635</v>
      </c>
      <c r="G4" s="12">
        <v>10.66</v>
      </c>
      <c r="H4" s="12">
        <v>10.048999999999999</v>
      </c>
      <c r="I4" s="12">
        <v>10.685</v>
      </c>
      <c r="J4" s="12">
        <v>10.6</v>
      </c>
      <c r="K4" s="12">
        <v>10.891999999999999</v>
      </c>
      <c r="L4" s="12">
        <f>AVERAGE(F4:K4)</f>
        <v>10.586833333333333</v>
      </c>
      <c r="M4">
        <f>_xlfn.STDEV.S(F4:K4)/L4</f>
        <v>2.6712279962167317E-2</v>
      </c>
      <c r="N4" t="s">
        <v>405</v>
      </c>
      <c r="O4">
        <f>ROUND(L4,1)</f>
        <v>10.6</v>
      </c>
    </row>
    <row r="5" spans="3:15" x14ac:dyDescent="0.25">
      <c r="C5" s="4">
        <v>175.1</v>
      </c>
      <c r="D5" s="4">
        <v>158</v>
      </c>
      <c r="E5" s="4" t="s">
        <v>341</v>
      </c>
      <c r="F5">
        <v>10.952999999999999</v>
      </c>
      <c r="G5" s="12">
        <v>10.976000000000001</v>
      </c>
      <c r="H5" s="12">
        <v>10.319000000000001</v>
      </c>
      <c r="I5" s="12">
        <v>11.006</v>
      </c>
      <c r="J5" s="12">
        <v>10.893000000000001</v>
      </c>
      <c r="K5" s="12">
        <v>11.221</v>
      </c>
      <c r="L5" s="12">
        <f t="shared" ref="L5:L23" si="0">AVERAGE(F5:K5)</f>
        <v>10.894666666666668</v>
      </c>
      <c r="M5">
        <f t="shared" ref="M5:M23" si="1">_xlfn.STDEV.S(F5:K5)/L5</f>
        <v>2.7849805546037679E-2</v>
      </c>
      <c r="N5" t="s">
        <v>406</v>
      </c>
      <c r="O5">
        <f t="shared" ref="O5:O23" si="2">ROUND(L5,1)</f>
        <v>10.9</v>
      </c>
    </row>
    <row r="6" spans="3:15" x14ac:dyDescent="0.25">
      <c r="C6" s="4">
        <v>156.1</v>
      </c>
      <c r="D6" s="4">
        <v>110.1</v>
      </c>
      <c r="E6" s="4" t="s">
        <v>322</v>
      </c>
      <c r="F6">
        <v>11.061</v>
      </c>
      <c r="G6" s="12">
        <v>11.077999999999999</v>
      </c>
      <c r="H6" s="12">
        <v>10.401</v>
      </c>
      <c r="I6" s="12">
        <v>11.11</v>
      </c>
      <c r="J6" s="12">
        <v>10.981</v>
      </c>
      <c r="K6" s="12">
        <v>11.324999999999999</v>
      </c>
      <c r="L6" s="12">
        <f t="shared" si="0"/>
        <v>10.992666666666667</v>
      </c>
      <c r="M6">
        <f t="shared" si="1"/>
        <v>2.8372331850296906E-2</v>
      </c>
      <c r="N6" t="s">
        <v>407</v>
      </c>
      <c r="O6">
        <f t="shared" si="2"/>
        <v>11</v>
      </c>
    </row>
    <row r="7" spans="3:15" x14ac:dyDescent="0.25">
      <c r="C7" s="4">
        <v>76.039000000000001</v>
      </c>
      <c r="D7" s="4">
        <v>30.1</v>
      </c>
      <c r="E7" s="4" t="s">
        <v>306</v>
      </c>
      <c r="F7">
        <v>12.818</v>
      </c>
      <c r="G7" s="12">
        <v>12.872999999999999</v>
      </c>
      <c r="H7" s="12">
        <v>11.901</v>
      </c>
      <c r="I7" s="12">
        <v>12.946</v>
      </c>
      <c r="J7" s="12">
        <v>12.629</v>
      </c>
      <c r="K7" s="12">
        <v>13.218</v>
      </c>
      <c r="L7" s="12">
        <f t="shared" si="0"/>
        <v>12.730833333333331</v>
      </c>
      <c r="M7">
        <f t="shared" si="1"/>
        <v>3.5311117367780358E-2</v>
      </c>
      <c r="N7" t="s">
        <v>408</v>
      </c>
      <c r="O7">
        <f t="shared" si="2"/>
        <v>12.7</v>
      </c>
    </row>
    <row r="8" spans="3:15" x14ac:dyDescent="0.25">
      <c r="C8" s="4">
        <v>90.1</v>
      </c>
      <c r="D8" s="4">
        <v>44.1</v>
      </c>
      <c r="E8" s="4" t="s">
        <v>288</v>
      </c>
      <c r="F8">
        <v>13.515000000000001</v>
      </c>
      <c r="G8" s="12">
        <v>13.577999999999999</v>
      </c>
      <c r="H8" s="12">
        <v>12.496</v>
      </c>
      <c r="I8" s="12">
        <v>13.667999999999999</v>
      </c>
      <c r="J8" s="12">
        <v>13.276</v>
      </c>
      <c r="K8" s="12">
        <v>13.962</v>
      </c>
      <c r="L8" s="12">
        <f t="shared" si="0"/>
        <v>13.415833333333333</v>
      </c>
      <c r="M8">
        <f t="shared" si="1"/>
        <v>3.7472553930705095E-2</v>
      </c>
      <c r="N8" t="s">
        <v>409</v>
      </c>
      <c r="O8">
        <f t="shared" si="2"/>
        <v>13.4</v>
      </c>
    </row>
    <row r="9" spans="3:15" x14ac:dyDescent="0.25">
      <c r="C9" s="4">
        <v>118.1</v>
      </c>
      <c r="D9" s="4">
        <v>72.05</v>
      </c>
      <c r="E9" s="4" t="s">
        <v>258</v>
      </c>
      <c r="F9">
        <v>14.558999999999999</v>
      </c>
      <c r="G9" s="12">
        <v>14.63</v>
      </c>
      <c r="H9" s="12">
        <v>13.37</v>
      </c>
      <c r="I9" s="12">
        <v>14.754</v>
      </c>
      <c r="J9" s="12">
        <v>14.225</v>
      </c>
      <c r="K9" s="12">
        <v>15.081</v>
      </c>
      <c r="L9" s="12">
        <f t="shared" si="0"/>
        <v>14.436500000000001</v>
      </c>
      <c r="M9">
        <f t="shared" si="1"/>
        <v>4.0989257307445723E-2</v>
      </c>
      <c r="N9" t="s">
        <v>410</v>
      </c>
      <c r="O9">
        <f t="shared" si="2"/>
        <v>14.4</v>
      </c>
    </row>
    <row r="10" spans="3:15" x14ac:dyDescent="0.25">
      <c r="C10" s="4">
        <v>132.1</v>
      </c>
      <c r="D10" s="4">
        <v>86.15</v>
      </c>
      <c r="E10" s="4" t="s">
        <v>246</v>
      </c>
      <c r="F10">
        <v>14.635</v>
      </c>
      <c r="G10" s="12">
        <v>14.704000000000001</v>
      </c>
      <c r="H10" s="12">
        <v>13.43</v>
      </c>
      <c r="I10" s="12">
        <v>14.83</v>
      </c>
      <c r="J10" s="12">
        <v>14.29</v>
      </c>
      <c r="K10" s="12">
        <v>15.161</v>
      </c>
      <c r="L10" s="12">
        <f t="shared" si="0"/>
        <v>14.508333333333333</v>
      </c>
      <c r="M10">
        <f t="shared" si="1"/>
        <v>4.1289382268761103E-2</v>
      </c>
      <c r="N10" t="s">
        <v>411</v>
      </c>
      <c r="O10">
        <f t="shared" si="2"/>
        <v>14.5</v>
      </c>
    </row>
    <row r="11" spans="3:15" x14ac:dyDescent="0.25">
      <c r="C11" s="4">
        <v>132.1</v>
      </c>
      <c r="D11" s="4">
        <v>86.15</v>
      </c>
      <c r="E11" s="4" t="s">
        <v>234</v>
      </c>
      <c r="F11">
        <v>14.762</v>
      </c>
      <c r="G11" s="12">
        <v>14.832000000000001</v>
      </c>
      <c r="H11" s="12">
        <v>13.526999999999999</v>
      </c>
      <c r="I11" s="12">
        <v>14.961</v>
      </c>
      <c r="J11" s="12">
        <v>14.398999999999999</v>
      </c>
      <c r="K11" s="12">
        <v>15.294</v>
      </c>
      <c r="L11" s="12">
        <f t="shared" si="0"/>
        <v>14.629166666666665</v>
      </c>
      <c r="M11">
        <f t="shared" si="1"/>
        <v>4.1900426615209596E-2</v>
      </c>
      <c r="N11" t="s">
        <v>412</v>
      </c>
      <c r="O11">
        <f t="shared" si="2"/>
        <v>14.6</v>
      </c>
    </row>
    <row r="12" spans="3:15" x14ac:dyDescent="0.25">
      <c r="C12" s="4">
        <v>106.1</v>
      </c>
      <c r="D12" s="4">
        <v>60.2</v>
      </c>
      <c r="E12" s="4" t="s">
        <v>294</v>
      </c>
      <c r="F12">
        <v>14.779</v>
      </c>
      <c r="G12" s="12">
        <v>14.853</v>
      </c>
      <c r="H12" s="12">
        <v>13.529</v>
      </c>
      <c r="I12" s="12">
        <v>14.984999999999999</v>
      </c>
      <c r="J12" s="12">
        <v>14.4</v>
      </c>
      <c r="K12" s="12">
        <v>15.321</v>
      </c>
      <c r="L12" s="12">
        <f t="shared" si="0"/>
        <v>14.644500000000001</v>
      </c>
      <c r="M12">
        <f t="shared" si="1"/>
        <v>4.2526555209760751E-2</v>
      </c>
      <c r="N12" t="s">
        <v>413</v>
      </c>
      <c r="O12">
        <f t="shared" si="2"/>
        <v>14.6</v>
      </c>
    </row>
    <row r="13" spans="3:15" x14ac:dyDescent="0.25">
      <c r="C13" s="4">
        <v>120.1</v>
      </c>
      <c r="D13" s="4">
        <v>102</v>
      </c>
      <c r="E13" s="4" t="s">
        <v>283</v>
      </c>
      <c r="F13">
        <v>15.276</v>
      </c>
      <c r="G13" s="12">
        <v>15.359</v>
      </c>
      <c r="H13" s="12">
        <v>13.941000000000001</v>
      </c>
      <c r="I13" s="12">
        <v>15.502000000000001</v>
      </c>
      <c r="J13" s="12">
        <v>14.843</v>
      </c>
      <c r="K13" s="12">
        <v>15.852</v>
      </c>
      <c r="L13" s="12">
        <f t="shared" si="0"/>
        <v>15.128833333333334</v>
      </c>
      <c r="M13">
        <f t="shared" si="1"/>
        <v>4.4138133430651295E-2</v>
      </c>
      <c r="N13" t="s">
        <v>414</v>
      </c>
      <c r="O13">
        <f t="shared" si="2"/>
        <v>15.1</v>
      </c>
    </row>
    <row r="14" spans="3:15" x14ac:dyDescent="0.25">
      <c r="C14" s="4">
        <v>133.1</v>
      </c>
      <c r="D14" s="4">
        <v>116</v>
      </c>
      <c r="E14" s="4" t="s">
        <v>310</v>
      </c>
      <c r="F14">
        <v>15.321999999999999</v>
      </c>
      <c r="G14" s="12">
        <v>15.404999999999999</v>
      </c>
      <c r="H14" s="12">
        <v>13.973000000000001</v>
      </c>
      <c r="I14" s="12">
        <v>15.548</v>
      </c>
      <c r="J14" s="12">
        <v>14.878</v>
      </c>
      <c r="K14" s="12">
        <v>15.904999999999999</v>
      </c>
      <c r="L14" s="12">
        <f t="shared" si="0"/>
        <v>15.171833333333334</v>
      </c>
      <c r="M14">
        <f t="shared" si="1"/>
        <v>4.4503673387706083E-2</v>
      </c>
      <c r="N14" t="s">
        <v>415</v>
      </c>
      <c r="O14">
        <f t="shared" si="2"/>
        <v>15.2</v>
      </c>
    </row>
    <row r="15" spans="3:15" x14ac:dyDescent="0.25">
      <c r="C15" s="4">
        <v>150.1</v>
      </c>
      <c r="D15" s="4">
        <v>133</v>
      </c>
      <c r="E15" s="4" t="s">
        <v>228</v>
      </c>
      <c r="F15">
        <v>15.420999999999999</v>
      </c>
      <c r="H15" s="12">
        <v>14.061</v>
      </c>
      <c r="I15" s="12">
        <v>15.653</v>
      </c>
      <c r="J15" s="12">
        <v>14.978</v>
      </c>
      <c r="K15" s="12">
        <v>16.010999999999999</v>
      </c>
      <c r="L15" s="12">
        <f t="shared" si="0"/>
        <v>15.224799999999998</v>
      </c>
      <c r="M15">
        <f t="shared" si="1"/>
        <v>4.9319724852639878E-2</v>
      </c>
      <c r="N15" t="s">
        <v>416</v>
      </c>
      <c r="O15">
        <f t="shared" si="2"/>
        <v>15.2</v>
      </c>
    </row>
    <row r="16" spans="3:15" x14ac:dyDescent="0.25">
      <c r="C16" s="4">
        <v>205.1</v>
      </c>
      <c r="D16" s="4">
        <v>188.1</v>
      </c>
      <c r="E16" s="4" t="s">
        <v>188</v>
      </c>
      <c r="F16">
        <v>15.523</v>
      </c>
      <c r="G16" s="12">
        <v>15.597</v>
      </c>
      <c r="H16" s="12">
        <v>14.135999999999999</v>
      </c>
      <c r="I16" s="12">
        <v>15.746</v>
      </c>
      <c r="J16" s="12">
        <v>15.058</v>
      </c>
      <c r="K16" s="12">
        <v>16.108000000000001</v>
      </c>
      <c r="L16" s="12">
        <f t="shared" si="0"/>
        <v>15.361333333333334</v>
      </c>
      <c r="M16">
        <f t="shared" si="1"/>
        <v>4.4918988502314176E-2</v>
      </c>
      <c r="N16" t="s">
        <v>417</v>
      </c>
      <c r="O16">
        <f t="shared" si="2"/>
        <v>15.4</v>
      </c>
    </row>
    <row r="17" spans="3:15" x14ac:dyDescent="0.25">
      <c r="C17" s="4">
        <v>147.1</v>
      </c>
      <c r="D17" s="4">
        <v>130</v>
      </c>
      <c r="E17" s="4" t="s">
        <v>300</v>
      </c>
      <c r="F17">
        <v>15.541</v>
      </c>
      <c r="G17" s="12">
        <v>15.624000000000001</v>
      </c>
      <c r="H17" s="12">
        <v>14.154</v>
      </c>
      <c r="I17" s="12">
        <v>15.773999999999999</v>
      </c>
      <c r="J17" s="12">
        <v>15.076000000000001</v>
      </c>
      <c r="K17" s="12">
        <v>16.137</v>
      </c>
      <c r="L17" s="12">
        <f t="shared" si="0"/>
        <v>15.384333333333336</v>
      </c>
      <c r="M17">
        <f t="shared" si="1"/>
        <v>4.5119642854622631E-2</v>
      </c>
      <c r="N17" t="s">
        <v>418</v>
      </c>
      <c r="O17">
        <f t="shared" si="2"/>
        <v>15.4</v>
      </c>
    </row>
    <row r="18" spans="3:15" x14ac:dyDescent="0.25">
      <c r="C18" s="4">
        <v>148.1</v>
      </c>
      <c r="D18" s="4">
        <v>130</v>
      </c>
      <c r="E18" s="4" t="s">
        <v>352</v>
      </c>
      <c r="F18">
        <v>15.646000000000001</v>
      </c>
      <c r="G18" s="12">
        <v>15.724</v>
      </c>
      <c r="H18" s="12">
        <v>14.237</v>
      </c>
      <c r="I18" s="12">
        <v>15.89</v>
      </c>
      <c r="J18" s="12">
        <v>15.175000000000001</v>
      </c>
      <c r="K18" s="12">
        <v>16.256</v>
      </c>
      <c r="L18" s="12">
        <f t="shared" si="0"/>
        <v>15.488</v>
      </c>
      <c r="M18">
        <f t="shared" si="1"/>
        <v>4.5609990386343127E-2</v>
      </c>
      <c r="N18" t="s">
        <v>419</v>
      </c>
      <c r="O18">
        <f t="shared" si="2"/>
        <v>15.5</v>
      </c>
    </row>
    <row r="19" spans="3:15" x14ac:dyDescent="0.25">
      <c r="C19" s="4">
        <v>166.1</v>
      </c>
      <c r="D19" s="4">
        <v>120.1</v>
      </c>
      <c r="E19" s="4" t="s">
        <v>200</v>
      </c>
      <c r="F19">
        <v>15.798</v>
      </c>
      <c r="G19" s="12">
        <v>15.888</v>
      </c>
      <c r="H19" s="12">
        <v>14.367000000000001</v>
      </c>
      <c r="I19" s="12">
        <v>16.042000000000002</v>
      </c>
      <c r="J19" s="12">
        <v>15.311999999999999</v>
      </c>
      <c r="K19" s="12">
        <v>16.399999999999999</v>
      </c>
      <c r="L19" s="12">
        <f t="shared" si="0"/>
        <v>15.634499999999997</v>
      </c>
      <c r="M19">
        <f t="shared" si="1"/>
        <v>4.5709632904432446E-2</v>
      </c>
      <c r="N19" t="s">
        <v>420</v>
      </c>
      <c r="O19">
        <f t="shared" si="2"/>
        <v>15.6</v>
      </c>
    </row>
    <row r="20" spans="3:15" x14ac:dyDescent="0.25">
      <c r="C20" s="4">
        <v>182.1</v>
      </c>
      <c r="D20" s="4">
        <v>165</v>
      </c>
      <c r="E20" s="4" t="s">
        <v>218</v>
      </c>
      <c r="F20">
        <v>15.98</v>
      </c>
      <c r="G20" s="12">
        <v>16.062999999999999</v>
      </c>
      <c r="H20" s="12">
        <v>14.505000000000001</v>
      </c>
      <c r="I20" s="12">
        <v>16.228000000000002</v>
      </c>
      <c r="J20" s="12">
        <v>15.465</v>
      </c>
      <c r="K20" s="12">
        <v>16.614999999999998</v>
      </c>
      <c r="L20" s="12">
        <f t="shared" si="0"/>
        <v>15.809333333333333</v>
      </c>
      <c r="M20">
        <f t="shared" si="1"/>
        <v>4.6805274043313562E-2</v>
      </c>
      <c r="N20" t="s">
        <v>421</v>
      </c>
      <c r="O20">
        <f t="shared" si="2"/>
        <v>15.8</v>
      </c>
    </row>
    <row r="21" spans="3:15" x14ac:dyDescent="0.25">
      <c r="C21" s="4">
        <v>116.1</v>
      </c>
      <c r="D21" s="4">
        <v>70.099999999999994</v>
      </c>
      <c r="E21" s="4" t="s">
        <v>268</v>
      </c>
      <c r="F21">
        <v>16.04</v>
      </c>
      <c r="G21" s="12">
        <v>16.140999999999998</v>
      </c>
      <c r="H21" s="12">
        <v>14.569000000000001</v>
      </c>
      <c r="I21" s="12">
        <v>16.312999999999999</v>
      </c>
      <c r="J21" s="12">
        <v>15.544</v>
      </c>
      <c r="K21" s="12">
        <v>16.7</v>
      </c>
      <c r="L21" s="12">
        <f t="shared" si="0"/>
        <v>15.884500000000001</v>
      </c>
      <c r="M21">
        <f t="shared" si="1"/>
        <v>4.6985329226191468E-2</v>
      </c>
      <c r="N21" t="s">
        <v>422</v>
      </c>
      <c r="O21">
        <f t="shared" si="2"/>
        <v>15.9</v>
      </c>
    </row>
    <row r="22" spans="3:15" x14ac:dyDescent="0.25">
      <c r="C22" s="4">
        <v>241</v>
      </c>
      <c r="D22" s="4">
        <v>151.94999999999999</v>
      </c>
      <c r="E22" s="4" t="s">
        <v>315</v>
      </c>
      <c r="F22">
        <v>16.318999999999999</v>
      </c>
      <c r="G22" s="12">
        <v>16.425000000000001</v>
      </c>
      <c r="H22" s="12">
        <v>14.785</v>
      </c>
      <c r="I22" s="12">
        <v>16.597999999999999</v>
      </c>
      <c r="J22" s="12">
        <v>15.776</v>
      </c>
      <c r="K22" s="12">
        <v>16.988</v>
      </c>
      <c r="L22" s="12">
        <f t="shared" si="0"/>
        <v>16.148499999999999</v>
      </c>
      <c r="M22">
        <f t="shared" si="1"/>
        <v>4.804874366735612E-2</v>
      </c>
      <c r="N22" t="s">
        <v>423</v>
      </c>
      <c r="O22">
        <f t="shared" si="2"/>
        <v>16.100000000000001</v>
      </c>
    </row>
    <row r="23" spans="3:15" s="11" customFormat="1" x14ac:dyDescent="0.25">
      <c r="C23" s="4">
        <v>134.1</v>
      </c>
      <c r="D23" s="4">
        <v>116</v>
      </c>
      <c r="E23" s="4" t="s">
        <v>278</v>
      </c>
      <c r="F23">
        <v>16.579000000000001</v>
      </c>
      <c r="G23" s="12">
        <v>16.681999999999999</v>
      </c>
      <c r="H23" s="12">
        <v>14.981999999999999</v>
      </c>
      <c r="I23" s="12">
        <v>16.870999999999999</v>
      </c>
      <c r="J23" s="12">
        <v>15.989000000000001</v>
      </c>
      <c r="K23" s="12">
        <v>17.27</v>
      </c>
      <c r="L23" s="12">
        <f t="shared" si="0"/>
        <v>16.395499999999998</v>
      </c>
      <c r="M23">
        <f t="shared" si="1"/>
        <v>4.9323386376803911E-2</v>
      </c>
      <c r="N23" s="11" t="s">
        <v>424</v>
      </c>
      <c r="O23">
        <f t="shared" si="2"/>
        <v>16.399999999999999</v>
      </c>
    </row>
    <row r="24" spans="3:15" x14ac:dyDescent="0.25">
      <c r="C24" s="36">
        <v>122.027</v>
      </c>
      <c r="D24" s="36">
        <v>105</v>
      </c>
      <c r="E24" s="36" t="s">
        <v>348</v>
      </c>
      <c r="F24" s="37"/>
      <c r="G24" s="37"/>
      <c r="H24" s="37"/>
      <c r="I24" s="37"/>
      <c r="J24" s="37"/>
      <c r="K24" s="37"/>
      <c r="N24" t="s">
        <v>425</v>
      </c>
    </row>
    <row r="25" spans="3:15" x14ac:dyDescent="0.25">
      <c r="C25" s="5">
        <v>87.1</v>
      </c>
      <c r="D25" s="5">
        <v>70</v>
      </c>
      <c r="E25" s="5" t="s">
        <v>358</v>
      </c>
    </row>
    <row r="26" spans="3:15" s="11" customFormat="1" x14ac:dyDescent="0.25">
      <c r="C26" s="5">
        <v>182.2</v>
      </c>
      <c r="D26" s="5">
        <v>136.4</v>
      </c>
      <c r="E26" s="5" t="s">
        <v>359</v>
      </c>
      <c r="G26" s="35"/>
      <c r="H26" s="35"/>
      <c r="I26" s="35"/>
      <c r="J26" s="35"/>
    </row>
    <row r="28" spans="3:15" x14ac:dyDescent="0.25">
      <c r="K28" s="23" t="s">
        <v>378</v>
      </c>
    </row>
  </sheetData>
  <autoFilter ref="C3:K26">
    <sortState ref="C4:K26">
      <sortCondition ref="K3:K26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2017_10_13_RO_Anions_Sequence</vt:lpstr>
      <vt:lpstr>2017_10_13_RO_Anions_Quant</vt:lpstr>
      <vt:lpstr>2017_10_13_Anions_MIDs</vt:lpstr>
      <vt:lpstr>2017_10_17_RO_Anions_Sequence</vt:lpstr>
      <vt:lpstr>2017_10_17_RO_Anions_Quant</vt:lpstr>
      <vt:lpstr>2017_10_17_RO_Anions_MIDs</vt:lpstr>
      <vt:lpstr>2017_10_24_RO_Cations_Sequence</vt:lpstr>
      <vt:lpstr>2017_10_24_RO_Cation_Quant</vt:lpstr>
      <vt:lpstr>2017_10_24_RO_Cations_MIDs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Oseguera</dc:creator>
  <cp:lastModifiedBy>dmccloskey</cp:lastModifiedBy>
  <dcterms:created xsi:type="dcterms:W3CDTF">2018-02-06T21:19:28Z</dcterms:created>
  <dcterms:modified xsi:type="dcterms:W3CDTF">2018-02-12T19:16:51Z</dcterms:modified>
</cp:coreProperties>
</file>