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7100" yWindow="2580" windowWidth="35660" windowHeight="26660" tabRatio="500"/>
  </bookViews>
  <sheets>
    <sheet name="Transac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6" i="1" l="1"/>
  <c r="R47" i="1"/>
  <c r="R48" i="1"/>
  <c r="R49" i="1"/>
  <c r="R50" i="1"/>
  <c r="R51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41" i="1"/>
  <c r="R45" i="1"/>
  <c r="I41" i="1"/>
  <c r="T41" i="1"/>
  <c r="J41" i="1"/>
  <c r="U41" i="1"/>
  <c r="S41" i="1"/>
  <c r="P41" i="1"/>
  <c r="N41" i="1"/>
  <c r="K41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5" i="1"/>
  <c r="I62" i="1"/>
  <c r="J62" i="1"/>
  <c r="L62" i="1"/>
  <c r="P62" i="1"/>
  <c r="U62" i="1"/>
  <c r="S62" i="1"/>
  <c r="I63" i="1"/>
  <c r="J63" i="1"/>
  <c r="L63" i="1"/>
  <c r="P63" i="1"/>
  <c r="U63" i="1"/>
  <c r="S63" i="1"/>
  <c r="I64" i="1"/>
  <c r="J64" i="1"/>
  <c r="L64" i="1"/>
  <c r="P64" i="1"/>
  <c r="U64" i="1"/>
  <c r="S64" i="1"/>
  <c r="I65" i="1"/>
  <c r="J65" i="1"/>
  <c r="L65" i="1"/>
  <c r="P65" i="1"/>
  <c r="U65" i="1"/>
  <c r="S65" i="1"/>
  <c r="I66" i="1"/>
  <c r="J66" i="1"/>
  <c r="L66" i="1"/>
  <c r="P66" i="1"/>
  <c r="U66" i="1"/>
  <c r="S66" i="1"/>
  <c r="I67" i="1"/>
  <c r="J67" i="1"/>
  <c r="L67" i="1"/>
  <c r="P67" i="1"/>
  <c r="U67" i="1"/>
  <c r="S67" i="1"/>
  <c r="I68" i="1"/>
  <c r="J68" i="1"/>
  <c r="L68" i="1"/>
  <c r="P68" i="1"/>
  <c r="U68" i="1"/>
  <c r="S68" i="1"/>
  <c r="I69" i="1"/>
  <c r="J69" i="1"/>
  <c r="L69" i="1"/>
  <c r="P69" i="1"/>
  <c r="U69" i="1"/>
  <c r="S69" i="1"/>
  <c r="I70" i="1"/>
  <c r="J70" i="1"/>
  <c r="L70" i="1"/>
  <c r="P70" i="1"/>
  <c r="U70" i="1"/>
  <c r="S70" i="1"/>
  <c r="I71" i="1"/>
  <c r="J71" i="1"/>
  <c r="L71" i="1"/>
  <c r="P71" i="1"/>
  <c r="U71" i="1"/>
  <c r="S71" i="1"/>
  <c r="I72" i="1"/>
  <c r="J72" i="1"/>
  <c r="L72" i="1"/>
  <c r="P72" i="1"/>
  <c r="U72" i="1"/>
  <c r="S72" i="1"/>
  <c r="I73" i="1"/>
  <c r="J73" i="1"/>
  <c r="L73" i="1"/>
  <c r="P73" i="1"/>
  <c r="U73" i="1"/>
  <c r="S73" i="1"/>
  <c r="I74" i="1"/>
  <c r="J74" i="1"/>
  <c r="L74" i="1"/>
  <c r="P74" i="1"/>
  <c r="U74" i="1"/>
  <c r="S74" i="1"/>
  <c r="I75" i="1"/>
  <c r="J75" i="1"/>
  <c r="L75" i="1"/>
  <c r="P75" i="1"/>
  <c r="U75" i="1"/>
  <c r="S75" i="1"/>
  <c r="I76" i="1"/>
  <c r="J76" i="1"/>
  <c r="L76" i="1"/>
  <c r="P76" i="1"/>
  <c r="U76" i="1"/>
  <c r="S76" i="1"/>
  <c r="I77" i="1"/>
  <c r="J77" i="1"/>
  <c r="L77" i="1"/>
  <c r="P77" i="1"/>
  <c r="U77" i="1"/>
  <c r="S77" i="1"/>
  <c r="I78" i="1"/>
  <c r="J78" i="1"/>
  <c r="L78" i="1"/>
  <c r="P78" i="1"/>
  <c r="U78" i="1"/>
  <c r="S78" i="1"/>
  <c r="I79" i="1"/>
  <c r="J79" i="1"/>
  <c r="L79" i="1"/>
  <c r="P79" i="1"/>
  <c r="U79" i="1"/>
  <c r="S79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5" i="1"/>
  <c r="J56" i="1"/>
  <c r="U56" i="1"/>
  <c r="J57" i="1"/>
  <c r="U57" i="1"/>
  <c r="J58" i="1"/>
  <c r="U58" i="1"/>
  <c r="J59" i="1"/>
  <c r="U59" i="1"/>
  <c r="J60" i="1"/>
  <c r="U60" i="1"/>
  <c r="J61" i="1"/>
  <c r="U61" i="1"/>
  <c r="J46" i="1"/>
  <c r="U46" i="1"/>
  <c r="J47" i="1"/>
  <c r="U47" i="1"/>
  <c r="J48" i="1"/>
  <c r="U48" i="1"/>
  <c r="J49" i="1"/>
  <c r="U49" i="1"/>
  <c r="J50" i="1"/>
  <c r="U50" i="1"/>
  <c r="J51" i="1"/>
  <c r="U51" i="1"/>
  <c r="J52" i="1"/>
  <c r="U52" i="1"/>
  <c r="J53" i="1"/>
  <c r="U53" i="1"/>
  <c r="J54" i="1"/>
  <c r="U54" i="1"/>
  <c r="J55" i="1"/>
  <c r="U55" i="1"/>
  <c r="J45" i="1"/>
  <c r="U45" i="1"/>
  <c r="P45" i="1"/>
  <c r="S45" i="1"/>
  <c r="L46" i="1"/>
  <c r="P46" i="1"/>
  <c r="S46" i="1"/>
  <c r="L47" i="1"/>
  <c r="P47" i="1"/>
  <c r="S47" i="1"/>
  <c r="L48" i="1"/>
  <c r="P48" i="1"/>
  <c r="S48" i="1"/>
  <c r="L49" i="1"/>
  <c r="P49" i="1"/>
  <c r="S49" i="1"/>
  <c r="L50" i="1"/>
  <c r="P50" i="1"/>
  <c r="S50" i="1"/>
  <c r="L51" i="1"/>
  <c r="P51" i="1"/>
  <c r="S51" i="1"/>
  <c r="L52" i="1"/>
  <c r="P52" i="1"/>
  <c r="S52" i="1"/>
  <c r="L53" i="1"/>
  <c r="P53" i="1"/>
  <c r="S53" i="1"/>
  <c r="L54" i="1"/>
  <c r="P54" i="1"/>
  <c r="S54" i="1"/>
  <c r="L55" i="1"/>
  <c r="P55" i="1"/>
  <c r="S55" i="1"/>
  <c r="L56" i="1"/>
  <c r="P56" i="1"/>
  <c r="S56" i="1"/>
  <c r="L57" i="1"/>
  <c r="P57" i="1"/>
  <c r="S57" i="1"/>
  <c r="L58" i="1"/>
  <c r="P58" i="1"/>
  <c r="S58" i="1"/>
  <c r="L59" i="1"/>
  <c r="P59" i="1"/>
  <c r="S59" i="1"/>
  <c r="L60" i="1"/>
  <c r="P60" i="1"/>
  <c r="S60" i="1"/>
  <c r="L61" i="1"/>
  <c r="P61" i="1"/>
  <c r="S61" i="1"/>
</calcChain>
</file>

<file path=xl/sharedStrings.xml><?xml version="1.0" encoding="utf-8"?>
<sst xmlns="http://schemas.openxmlformats.org/spreadsheetml/2006/main" count="171" uniqueCount="75">
  <si>
    <t>Date</t>
  </si>
  <si>
    <t>Type</t>
  </si>
  <si>
    <t>Description</t>
  </si>
  <si>
    <t>Paid out</t>
  </si>
  <si>
    <t>Paid in</t>
  </si>
  <si>
    <t>Balance</t>
  </si>
  <si>
    <t>DD</t>
  </si>
  <si>
    <t xml:space="preserve"> </t>
  </si>
  <si>
    <t>VIS</t>
  </si>
  <si>
    <t xml:space="preserve">O2 </t>
  </si>
  <si>
    <t>BP</t>
  </si>
  <si>
    <t xml:space="preserve">SOLD BY GUARDWOK SWTRAINS MOBI </t>
  </si>
  <si>
    <t xml:space="preserve">SAINSBURYS S/MKTS ALTON </t>
  </si>
  <si>
    <t xml:space="preserve">INT'L 0033794652 KATTARE INTERNET S 5417531079 USD 39.00 @ 1.5157 </t>
  </si>
  <si>
    <t xml:space="preserve">TICKETOFFICESALE SWTRAINS ALTO </t>
  </si>
  <si>
    <t xml:space="preserve">O2 UK LTD </t>
  </si>
  <si>
    <t xml:space="preserve">SELFSERVE TICKET SWTRAINS ALTO </t>
  </si>
  <si>
    <t xml:space="preserve">THE OAKLEY STORE PORTSMOUTH </t>
  </si>
  <si>
    <t xml:space="preserve">HMRC VAT </t>
  </si>
  <si>
    <t xml:space="preserve">INT'L 0032136509 KATTARE INTERNET S 5417531079 USD 39.00 @ 1.4433 </t>
  </si>
  <si>
    <t>Account</t>
  </si>
  <si>
    <t>Nominal code</t>
  </si>
  <si>
    <t>Dept</t>
  </si>
  <si>
    <t>Ref</t>
  </si>
  <si>
    <t>Details</t>
  </si>
  <si>
    <t>Net</t>
  </si>
  <si>
    <t>Tax code</t>
  </si>
  <si>
    <t>VAT</t>
  </si>
  <si>
    <t>T9</t>
  </si>
  <si>
    <t>T0</t>
  </si>
  <si>
    <t>T1</t>
  </si>
  <si>
    <t>Mobile</t>
  </si>
  <si>
    <t>Broadband</t>
  </si>
  <si>
    <t>Subsistence</t>
  </si>
  <si>
    <t>Sage Transactions Import</t>
  </si>
  <si>
    <t>VAT codes</t>
  </si>
  <si>
    <t>T2</t>
  </si>
  <si>
    <t>Archetypes</t>
  </si>
  <si>
    <t>VAT rate</t>
  </si>
  <si>
    <t>Prototype row</t>
  </si>
  <si>
    <t>Bank Transactions</t>
  </si>
  <si>
    <t>Output to Sage</t>
  </si>
  <si>
    <t>training</t>
  </si>
  <si>
    <t>Training</t>
  </si>
  <si>
    <t>KATTARE</t>
  </si>
  <si>
    <t>ebooks</t>
  </si>
  <si>
    <t>Ebooks</t>
  </si>
  <si>
    <t>hardware</t>
  </si>
  <si>
    <t>Misc hardware</t>
  </si>
  <si>
    <t>subsist</t>
  </si>
  <si>
    <t>subsist0</t>
  </si>
  <si>
    <t>Train</t>
  </si>
  <si>
    <t>pay</t>
  </si>
  <si>
    <t>divi</t>
  </si>
  <si>
    <t>Wages</t>
  </si>
  <si>
    <t>Divi</t>
  </si>
  <si>
    <t>Clothing</t>
  </si>
  <si>
    <t>clothes</t>
  </si>
  <si>
    <t>subscription</t>
  </si>
  <si>
    <t>Subscription</t>
  </si>
  <si>
    <t>override</t>
  </si>
  <si>
    <t>Web hosting</t>
  </si>
  <si>
    <t>nnnn.nn</t>
  </si>
  <si>
    <t>FRED FLINTSTONE</t>
  </si>
  <si>
    <t>Instructions</t>
  </si>
  <si>
    <t>Paste bank transactions into the blue bit</t>
  </si>
  <si>
    <t>Remove any that you don't want to post this way</t>
  </si>
  <si>
    <t>Create archetypes matching the description in your transactions</t>
  </si>
  <si>
    <t>If you want to override or match inside the description, use the override</t>
  </si>
  <si>
    <t>You can type anything into the green to override as well</t>
  </si>
  <si>
    <t>Copy the green bit and paste-special, values and formats, into a new workbook</t>
  </si>
  <si>
    <t xml:space="preserve">Save the new workbook as .CSV and File/Import/Audit Trail Transactions into Sage </t>
  </si>
  <si>
    <t>EATING OUT</t>
  </si>
  <si>
    <t>SANDWICH SHOP</t>
  </si>
  <si>
    <t>Something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</si>
</sst>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scheme val="minor"/>
    </font>
    <font>
      <b/>
      <sz val="12"/>
      <color theme="0" tint="-0.249977111117893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  <font>
      <sz val="12"/>
      <color rgb="FF8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rgb="FFC4D79B"/>
      </right>
      <top style="thin">
        <color rgb="FFC4D79B"/>
      </top>
      <bottom style="thin">
        <color rgb="FFC4D79B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/>
      <top/>
      <bottom/>
      <diagonal/>
    </border>
    <border>
      <left/>
      <right/>
      <top style="thin">
        <color rgb="FFC4D79B"/>
      </top>
      <bottom style="thin">
        <color rgb="FFC4D79B"/>
      </bottom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5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applyFill="1"/>
    <xf numFmtId="2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2" fontId="0" fillId="0" borderId="0" xfId="0" applyNumberFormat="1" applyBorder="1"/>
    <xf numFmtId="0" fontId="0" fillId="2" borderId="7" xfId="0" applyFill="1" applyBorder="1"/>
    <xf numFmtId="14" fontId="0" fillId="2" borderId="7" xfId="0" applyNumberFormat="1" applyFill="1" applyBorder="1"/>
    <xf numFmtId="2" fontId="0" fillId="2" borderId="7" xfId="0" applyNumberFormat="1" applyFill="1" applyBorder="1"/>
    <xf numFmtId="0" fontId="0" fillId="0" borderId="0" xfId="0" applyAlignment="1">
      <alignment horizontal="right"/>
    </xf>
    <xf numFmtId="0" fontId="0" fillId="3" borderId="8" xfId="0" applyFill="1" applyBorder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4" borderId="9" xfId="0" applyFont="1" applyFill="1" applyBorder="1"/>
    <xf numFmtId="14" fontId="2" fillId="4" borderId="9" xfId="0" applyNumberFormat="1" applyFont="1" applyFill="1" applyBorder="1"/>
    <xf numFmtId="0" fontId="0" fillId="0" borderId="8" xfId="0" applyFill="1" applyBorder="1"/>
    <xf numFmtId="0" fontId="0" fillId="0" borderId="0" xfId="0" applyFill="1" applyAlignment="1">
      <alignment horizontal="right"/>
    </xf>
    <xf numFmtId="0" fontId="1" fillId="0" borderId="0" xfId="0" applyFont="1" applyFill="1"/>
    <xf numFmtId="0" fontId="0" fillId="5" borderId="10" xfId="0" applyFill="1" applyBorder="1"/>
    <xf numFmtId="15" fontId="0" fillId="5" borderId="10" xfId="0" applyNumberFormat="1" applyFill="1" applyBorder="1"/>
    <xf numFmtId="15" fontId="0" fillId="5" borderId="11" xfId="0" applyNumberForma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6" borderId="1" xfId="0" applyFill="1" applyBorder="1"/>
    <xf numFmtId="164" fontId="0" fillId="6" borderId="2" xfId="0" applyNumberFormat="1" applyFill="1" applyBorder="1"/>
    <xf numFmtId="0" fontId="0" fillId="6" borderId="3" xfId="0" applyFill="1" applyBorder="1"/>
    <xf numFmtId="164" fontId="0" fillId="6" borderId="4" xfId="0" applyNumberFormat="1" applyFill="1" applyBorder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4" fillId="0" borderId="0" xfId="0" applyFont="1" applyFill="1"/>
    <xf numFmtId="0" fontId="5" fillId="0" borderId="0" xfId="0" applyFont="1" applyFill="1" applyBorder="1"/>
    <xf numFmtId="0" fontId="0" fillId="5" borderId="12" xfId="0" applyFill="1" applyBorder="1"/>
    <xf numFmtId="14" fontId="5" fillId="0" borderId="0" xfId="0" applyNumberFormat="1" applyFont="1" applyFill="1" applyBorder="1"/>
    <xf numFmtId="2" fontId="5" fillId="0" borderId="0" xfId="0" applyNumberFormat="1" applyFont="1" applyFill="1" applyBorder="1"/>
    <xf numFmtId="0" fontId="0" fillId="0" borderId="13" xfId="0" applyFill="1" applyBorder="1"/>
    <xf numFmtId="0" fontId="6" fillId="0" borderId="0" xfId="0" applyFont="1"/>
    <xf numFmtId="2" fontId="2" fillId="4" borderId="14" xfId="0" applyNumberFormat="1" applyFont="1" applyFill="1" applyBorder="1"/>
    <xf numFmtId="0" fontId="1" fillId="0" borderId="0" xfId="0" applyFont="1" applyBorder="1"/>
    <xf numFmtId="0" fontId="0" fillId="7" borderId="8" xfId="0" applyFill="1" applyBorder="1"/>
    <xf numFmtId="0" fontId="1" fillId="0" borderId="5" xfId="0" applyFont="1" applyFill="1" applyBorder="1"/>
    <xf numFmtId="0" fontId="0" fillId="0" borderId="6" xfId="0" applyFill="1" applyBorder="1"/>
    <xf numFmtId="0" fontId="1" fillId="0" borderId="8" xfId="0" applyFont="1" applyFill="1" applyBorder="1"/>
    <xf numFmtId="0" fontId="0" fillId="5" borderId="10" xfId="0" applyFill="1" applyBorder="1" applyAlignment="1">
      <alignment horizontal="right"/>
    </xf>
    <xf numFmtId="0" fontId="0" fillId="5" borderId="0" xfId="0" applyFill="1"/>
    <xf numFmtId="0" fontId="5" fillId="7" borderId="0" xfId="0" applyFont="1" applyFill="1"/>
    <xf numFmtId="0" fontId="0" fillId="8" borderId="15" xfId="0" applyFill="1" applyBorder="1"/>
    <xf numFmtId="0" fontId="0" fillId="8" borderId="0" xfId="0" applyFill="1"/>
    <xf numFmtId="0" fontId="9" fillId="0" borderId="7" xfId="0" applyFont="1" applyFill="1" applyBorder="1"/>
    <xf numFmtId="0" fontId="10" fillId="2" borderId="7" xfId="0" applyFont="1" applyFill="1" applyBorder="1"/>
    <xf numFmtId="0" fontId="1" fillId="0" borderId="0" xfId="0" applyFont="1" applyAlignment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0"/>
  <sheetViews>
    <sheetView tabSelected="1" topLeftCell="A33" workbookViewId="0">
      <selection activeCell="R45" sqref="R45"/>
    </sheetView>
  </sheetViews>
  <sheetFormatPr baseColWidth="10" defaultRowHeight="15" x14ac:dyDescent="0"/>
  <cols>
    <col min="2" max="2" width="6.1640625" bestFit="1" customWidth="1"/>
    <col min="3" max="3" width="61.83203125" customWidth="1"/>
    <col min="4" max="4" width="8.1640625" bestFit="1" customWidth="1"/>
    <col min="5" max="5" width="6.83203125" bestFit="1" customWidth="1"/>
    <col min="7" max="7" width="2.6640625" style="3" customWidth="1"/>
    <col min="8" max="8" width="10.83203125" style="3"/>
    <col min="9" max="9" width="2.83203125" style="3" customWidth="1"/>
    <col min="10" max="10" width="2" customWidth="1"/>
    <col min="11" max="11" width="2.33203125" customWidth="1"/>
    <col min="12" max="12" width="5.1640625" bestFit="1" customWidth="1"/>
    <col min="13" max="13" width="8" style="1" bestFit="1" customWidth="1"/>
    <col min="14" max="14" width="7.6640625" customWidth="1"/>
    <col min="15" max="15" width="5.33203125" bestFit="1" customWidth="1"/>
    <col min="16" max="16" width="10.83203125" style="4" bestFit="1" customWidth="1"/>
    <col min="17" max="17" width="4" bestFit="1" customWidth="1"/>
    <col min="18" max="18" width="18.6640625" style="4" bestFit="1" customWidth="1"/>
    <col min="20" max="20" width="8.5" bestFit="1" customWidth="1"/>
    <col min="21" max="21" width="8.33203125" style="3" bestFit="1" customWidth="1"/>
    <col min="22" max="23" width="10.83203125" style="3"/>
  </cols>
  <sheetData>
    <row r="1" spans="1:24" ht="20">
      <c r="A1" s="40" t="s">
        <v>34</v>
      </c>
    </row>
    <row r="3" spans="1:24">
      <c r="A3" s="5" t="s">
        <v>64</v>
      </c>
      <c r="B3">
        <v>1</v>
      </c>
      <c r="C3" s="48" t="s">
        <v>65</v>
      </c>
      <c r="T3" s="44" t="s">
        <v>35</v>
      </c>
      <c r="U3" s="45"/>
    </row>
    <row r="4" spans="1:24">
      <c r="B4">
        <v>2</v>
      </c>
      <c r="C4" s="48" t="s">
        <v>66</v>
      </c>
      <c r="T4" s="28" t="s">
        <v>29</v>
      </c>
      <c r="U4" s="29">
        <v>0</v>
      </c>
    </row>
    <row r="5" spans="1:24">
      <c r="B5">
        <v>3</v>
      </c>
      <c r="C5" s="49" t="s">
        <v>67</v>
      </c>
      <c r="T5" s="28" t="s">
        <v>30</v>
      </c>
      <c r="U5" s="29">
        <v>0.2</v>
      </c>
    </row>
    <row r="6" spans="1:24">
      <c r="B6">
        <v>4</v>
      </c>
      <c r="C6" s="51" t="s">
        <v>68</v>
      </c>
      <c r="T6" s="28" t="s">
        <v>36</v>
      </c>
      <c r="U6" s="29"/>
    </row>
    <row r="7" spans="1:24">
      <c r="B7">
        <v>5</v>
      </c>
      <c r="C7" s="53" t="s">
        <v>69</v>
      </c>
      <c r="T7" s="30" t="s">
        <v>28</v>
      </c>
      <c r="U7" s="31">
        <v>0</v>
      </c>
    </row>
    <row r="8" spans="1:24">
      <c r="B8">
        <v>6</v>
      </c>
      <c r="C8" s="11" t="s">
        <v>70</v>
      </c>
    </row>
    <row r="9" spans="1:24">
      <c r="B9">
        <v>7</v>
      </c>
      <c r="C9" t="s">
        <v>71</v>
      </c>
    </row>
    <row r="11" spans="1:24">
      <c r="A11" s="46" t="s">
        <v>37</v>
      </c>
      <c r="B11" s="20"/>
      <c r="C11" s="46" t="s">
        <v>2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46" t="s">
        <v>21</v>
      </c>
      <c r="O11" s="20"/>
      <c r="P11" s="20"/>
      <c r="Q11" s="20"/>
      <c r="R11" s="46" t="s">
        <v>24</v>
      </c>
      <c r="S11" s="20"/>
      <c r="T11" s="46" t="s">
        <v>26</v>
      </c>
      <c r="U11"/>
      <c r="X11" s="3"/>
    </row>
    <row r="12" spans="1:24">
      <c r="A12" s="15"/>
      <c r="B12" s="15"/>
      <c r="C12" s="43" t="s">
        <v>18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43">
        <v>2202</v>
      </c>
      <c r="O12" s="15"/>
      <c r="P12" s="15"/>
      <c r="Q12" s="15"/>
      <c r="R12" s="43" t="s">
        <v>27</v>
      </c>
      <c r="S12" s="15"/>
      <c r="T12" s="43" t="s">
        <v>28</v>
      </c>
      <c r="U12"/>
      <c r="X12" s="3"/>
    </row>
    <row r="13" spans="1:24">
      <c r="A13" s="15"/>
      <c r="B13" s="15"/>
      <c r="C13" s="4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43"/>
      <c r="O13" s="15"/>
      <c r="P13" s="15"/>
      <c r="Q13" s="15"/>
      <c r="R13" s="43"/>
      <c r="S13" s="15"/>
      <c r="T13" s="43"/>
      <c r="U13"/>
      <c r="X13" s="3"/>
    </row>
    <row r="14" spans="1:24">
      <c r="A14" s="15"/>
      <c r="B14" s="15"/>
      <c r="C14" s="43" t="s">
        <v>9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43">
        <v>7502</v>
      </c>
      <c r="O14" s="15"/>
      <c r="P14" s="15"/>
      <c r="Q14" s="15"/>
      <c r="R14" s="43" t="s">
        <v>31</v>
      </c>
      <c r="S14" s="15"/>
      <c r="T14" s="43" t="s">
        <v>30</v>
      </c>
      <c r="U14"/>
      <c r="X14" s="3"/>
    </row>
    <row r="15" spans="1:24">
      <c r="A15" s="15"/>
      <c r="B15" s="15"/>
      <c r="C15" s="43" t="s">
        <v>15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43">
        <v>7503</v>
      </c>
      <c r="O15" s="15"/>
      <c r="P15" s="15"/>
      <c r="Q15" s="15"/>
      <c r="R15" s="43" t="s">
        <v>32</v>
      </c>
      <c r="S15" s="15"/>
      <c r="T15" s="43" t="s">
        <v>30</v>
      </c>
      <c r="U15"/>
      <c r="X15" s="3"/>
    </row>
    <row r="16" spans="1:24">
      <c r="A16" s="15"/>
      <c r="B16" s="15"/>
      <c r="C16" s="43" t="s">
        <v>14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43">
        <v>7400</v>
      </c>
      <c r="O16" s="15"/>
      <c r="P16" s="15"/>
      <c r="Q16" s="15"/>
      <c r="R16" s="43" t="s">
        <v>51</v>
      </c>
      <c r="S16" s="15"/>
      <c r="T16" s="43" t="s">
        <v>29</v>
      </c>
      <c r="U16"/>
      <c r="X16" s="3"/>
    </row>
    <row r="17" spans="1:24">
      <c r="A17" s="15"/>
      <c r="B17" s="15"/>
      <c r="C17" s="43" t="s">
        <v>16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43">
        <v>7400</v>
      </c>
      <c r="O17" s="15"/>
      <c r="P17" s="15"/>
      <c r="Q17" s="15"/>
      <c r="R17" s="43" t="s">
        <v>51</v>
      </c>
      <c r="S17" s="15"/>
      <c r="T17" s="43" t="s">
        <v>29</v>
      </c>
      <c r="U17"/>
      <c r="X17" s="3"/>
    </row>
    <row r="18" spans="1:24">
      <c r="A18" s="15"/>
      <c r="B18" s="15"/>
      <c r="C18" s="43" t="s">
        <v>11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43">
        <v>7400</v>
      </c>
      <c r="O18" s="15"/>
      <c r="P18" s="15"/>
      <c r="Q18" s="15"/>
      <c r="R18" s="43" t="s">
        <v>51</v>
      </c>
      <c r="S18" s="15"/>
      <c r="T18" s="43" t="s">
        <v>29</v>
      </c>
      <c r="U18"/>
      <c r="X18" s="3"/>
    </row>
    <row r="19" spans="1:24">
      <c r="A19" s="15"/>
      <c r="B19" s="15"/>
      <c r="C19" s="43" t="s">
        <v>44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43">
        <v>7503</v>
      </c>
      <c r="O19" s="15"/>
      <c r="P19" s="15"/>
      <c r="Q19" s="15"/>
      <c r="R19" s="43" t="s">
        <v>61</v>
      </c>
      <c r="S19" s="15"/>
      <c r="T19" s="43" t="s">
        <v>29</v>
      </c>
      <c r="U19"/>
      <c r="X19" s="3"/>
    </row>
    <row r="20" spans="1:24">
      <c r="A20" s="15"/>
      <c r="B20" s="15"/>
      <c r="C20" s="43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43"/>
      <c r="O20" s="15"/>
      <c r="P20" s="15"/>
      <c r="Q20" s="15"/>
      <c r="R20" s="43"/>
      <c r="S20" s="15"/>
      <c r="T20" s="43"/>
      <c r="U20"/>
      <c r="X20" s="3"/>
    </row>
    <row r="21" spans="1:24">
      <c r="A21" s="15"/>
      <c r="B21" s="15"/>
      <c r="C21" s="4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43"/>
      <c r="O21" s="15"/>
      <c r="P21" s="15"/>
      <c r="Q21" s="15"/>
      <c r="R21" s="43"/>
      <c r="S21" s="15"/>
      <c r="T21" s="43"/>
      <c r="U21"/>
      <c r="X21" s="3"/>
    </row>
    <row r="22" spans="1:24">
      <c r="A22" s="15"/>
      <c r="B22" s="15"/>
      <c r="C22" s="43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43"/>
      <c r="O22" s="15"/>
      <c r="P22" s="15"/>
      <c r="Q22" s="15"/>
      <c r="R22" s="43"/>
      <c r="S22" s="15"/>
      <c r="T22" s="43"/>
      <c r="U22"/>
      <c r="X22" s="3"/>
    </row>
    <row r="23" spans="1:24">
      <c r="A23" s="15"/>
      <c r="B23" s="15"/>
      <c r="C23" s="43" t="s">
        <v>42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43">
        <v>8203</v>
      </c>
      <c r="O23" s="15"/>
      <c r="P23" s="15"/>
      <c r="Q23" s="15"/>
      <c r="R23" s="43" t="s">
        <v>43</v>
      </c>
      <c r="S23" s="15"/>
      <c r="T23" s="43" t="s">
        <v>30</v>
      </c>
      <c r="U23"/>
      <c r="X23" s="3"/>
    </row>
    <row r="24" spans="1:24">
      <c r="A24" s="15"/>
      <c r="B24" s="15"/>
      <c r="C24" s="43" t="s">
        <v>49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43">
        <v>7406</v>
      </c>
      <c r="O24" s="15"/>
      <c r="P24" s="15"/>
      <c r="Q24" s="15"/>
      <c r="R24" s="43" t="s">
        <v>33</v>
      </c>
      <c r="S24" s="15"/>
      <c r="T24" s="43" t="s">
        <v>30</v>
      </c>
      <c r="U24"/>
      <c r="X24" s="3"/>
    </row>
    <row r="25" spans="1:24">
      <c r="A25" s="15"/>
      <c r="B25" s="15"/>
      <c r="C25" s="43" t="s">
        <v>50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43">
        <v>7406</v>
      </c>
      <c r="O25" s="15"/>
      <c r="P25" s="15"/>
      <c r="Q25" s="15"/>
      <c r="R25" s="43" t="s">
        <v>33</v>
      </c>
      <c r="S25" s="15"/>
      <c r="T25" s="43" t="s">
        <v>29</v>
      </c>
      <c r="U25"/>
      <c r="X25" s="3"/>
    </row>
    <row r="26" spans="1:24">
      <c r="A26" s="15"/>
      <c r="B26" s="15"/>
      <c r="C26" s="43" t="s">
        <v>45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43">
        <v>7505</v>
      </c>
      <c r="O26" s="15"/>
      <c r="P26" s="15"/>
      <c r="Q26" s="15"/>
      <c r="R26" s="43" t="s">
        <v>46</v>
      </c>
      <c r="S26" s="15"/>
      <c r="T26" s="43" t="s">
        <v>30</v>
      </c>
      <c r="U26"/>
      <c r="X26" s="3"/>
    </row>
    <row r="27" spans="1:24">
      <c r="A27" s="15"/>
      <c r="B27" s="15"/>
      <c r="C27" s="43" t="s">
        <v>47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43">
        <v>5005</v>
      </c>
      <c r="O27" s="15"/>
      <c r="P27" s="15"/>
      <c r="Q27" s="15"/>
      <c r="R27" s="43" t="s">
        <v>48</v>
      </c>
      <c r="S27" s="15"/>
      <c r="T27" s="43" t="s">
        <v>30</v>
      </c>
      <c r="U27"/>
      <c r="X27" s="3"/>
    </row>
    <row r="28" spans="1:24">
      <c r="A28" s="15"/>
      <c r="B28" s="15"/>
      <c r="C28" s="43" t="s">
        <v>58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43">
        <v>8201</v>
      </c>
      <c r="O28" s="15"/>
      <c r="P28" s="15"/>
      <c r="Q28" s="15"/>
      <c r="R28" s="43" t="s">
        <v>59</v>
      </c>
      <c r="S28" s="15"/>
      <c r="T28" s="43" t="s">
        <v>30</v>
      </c>
      <c r="U28"/>
      <c r="X28" s="3"/>
    </row>
    <row r="29" spans="1:24">
      <c r="A29" s="15"/>
      <c r="B29" s="15"/>
      <c r="C29" s="43" t="s">
        <v>52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43">
        <v>2220</v>
      </c>
      <c r="O29" s="15"/>
      <c r="P29" s="15"/>
      <c r="Q29" s="15"/>
      <c r="R29" s="43" t="s">
        <v>54</v>
      </c>
      <c r="S29" s="15"/>
      <c r="T29" s="43" t="s">
        <v>28</v>
      </c>
      <c r="U29"/>
      <c r="X29" s="3"/>
    </row>
    <row r="30" spans="1:24">
      <c r="A30" s="15"/>
      <c r="B30" s="15"/>
      <c r="C30" s="43" t="s">
        <v>53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43">
        <v>3005</v>
      </c>
      <c r="O30" s="15"/>
      <c r="P30" s="15"/>
      <c r="Q30" s="15"/>
      <c r="R30" s="43" t="s">
        <v>55</v>
      </c>
      <c r="S30" s="15"/>
      <c r="T30" s="43" t="s">
        <v>28</v>
      </c>
      <c r="U30"/>
      <c r="X30" s="3"/>
    </row>
    <row r="31" spans="1:24">
      <c r="A31" s="15"/>
      <c r="B31" s="15"/>
      <c r="C31" s="43" t="s">
        <v>57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43">
        <v>8202</v>
      </c>
      <c r="O31" s="15"/>
      <c r="P31" s="15"/>
      <c r="Q31" s="15"/>
      <c r="R31" s="43" t="s">
        <v>56</v>
      </c>
      <c r="S31" s="15"/>
      <c r="T31" s="43" t="s">
        <v>30</v>
      </c>
      <c r="U31"/>
      <c r="X31" s="3"/>
    </row>
    <row r="32" spans="1:24">
      <c r="A32" s="15"/>
      <c r="B32" s="15"/>
      <c r="C32" s="4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43"/>
      <c r="O32" s="15"/>
      <c r="P32" s="15"/>
      <c r="Q32" s="15"/>
      <c r="R32" s="43"/>
      <c r="S32" s="15"/>
      <c r="T32" s="43"/>
      <c r="U32"/>
      <c r="X32" s="3"/>
    </row>
    <row r="33" spans="1:26">
      <c r="A33" s="15"/>
      <c r="B33" s="15"/>
      <c r="C33" s="4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43"/>
      <c r="O33" s="15"/>
      <c r="P33" s="15"/>
      <c r="Q33" s="15"/>
      <c r="R33" s="43"/>
      <c r="S33" s="15"/>
      <c r="T33" s="43"/>
      <c r="U33"/>
      <c r="X33" s="3"/>
    </row>
    <row r="34" spans="1:26">
      <c r="A34" s="15"/>
      <c r="B34" s="15"/>
      <c r="C34" s="4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43"/>
      <c r="O34" s="15"/>
      <c r="P34" s="15"/>
      <c r="Q34" s="15"/>
      <c r="R34" s="43"/>
      <c r="S34" s="15"/>
      <c r="T34" s="43"/>
      <c r="U34"/>
      <c r="X34" s="3"/>
    </row>
    <row r="35" spans="1:26">
      <c r="A35" s="15"/>
      <c r="B35" s="15"/>
      <c r="C35" s="43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43"/>
      <c r="O35" s="15"/>
      <c r="P35" s="15"/>
      <c r="Q35" s="15"/>
      <c r="R35" s="43"/>
      <c r="S35" s="15"/>
      <c r="T35" s="43"/>
      <c r="U35"/>
      <c r="X35" s="3"/>
    </row>
    <row r="36" spans="1:26">
      <c r="A36" s="15"/>
      <c r="B36" s="15"/>
      <c r="C36" s="43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43"/>
      <c r="O36" s="15"/>
      <c r="P36" s="15"/>
      <c r="Q36" s="15"/>
      <c r="R36" s="43"/>
      <c r="S36" s="15"/>
      <c r="T36" s="43"/>
      <c r="U36"/>
      <c r="X36" s="3"/>
    </row>
    <row r="37" spans="1:26">
      <c r="A37" s="15"/>
      <c r="B37" s="15"/>
      <c r="C37" s="43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43"/>
      <c r="O37" s="15"/>
      <c r="P37" s="15"/>
      <c r="Q37" s="15"/>
      <c r="R37" s="43"/>
      <c r="S37" s="15"/>
      <c r="T37" s="43"/>
      <c r="U37"/>
      <c r="X37" s="3"/>
    </row>
    <row r="38" spans="1:26">
      <c r="A38" s="15"/>
      <c r="B38" s="15"/>
      <c r="C38" s="43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43"/>
      <c r="O38" s="15"/>
      <c r="P38" s="15"/>
      <c r="Q38" s="15"/>
      <c r="R38" s="43"/>
      <c r="S38" s="15"/>
      <c r="T38" s="43"/>
      <c r="U38"/>
      <c r="V38" s="27"/>
      <c r="W38" s="27"/>
      <c r="X38" s="27"/>
      <c r="Y38" s="8"/>
      <c r="Z38" s="8"/>
    </row>
    <row r="39" spans="1:26">
      <c r="A39" s="15"/>
      <c r="B39" s="15"/>
      <c r="C39" s="43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43"/>
      <c r="O39" s="15"/>
      <c r="P39" s="15"/>
      <c r="Q39" s="15"/>
      <c r="R39" s="43"/>
      <c r="S39" s="15"/>
      <c r="T39" s="43"/>
      <c r="U39"/>
      <c r="V39" s="27"/>
      <c r="W39" s="27"/>
      <c r="X39" s="27"/>
      <c r="Y39" s="8"/>
      <c r="Z39" s="8"/>
    </row>
    <row r="40" spans="1:26">
      <c r="R40" s="2"/>
      <c r="V40" s="27"/>
      <c r="W40" s="27"/>
      <c r="X40" s="8"/>
      <c r="Y40" s="8"/>
      <c r="Z40" s="8"/>
    </row>
    <row r="41" spans="1:26">
      <c r="A41" s="16"/>
      <c r="B41" s="16"/>
      <c r="C41" s="16"/>
      <c r="D41" s="16"/>
      <c r="E41" s="16"/>
      <c r="F41" s="17"/>
      <c r="G41" s="17"/>
      <c r="H41" s="17" t="s">
        <v>39</v>
      </c>
      <c r="I41" s="32" t="str">
        <f t="shared" ref="I41" si="0">IF(ISBLANK(H41),C41,"*"&amp;H41&amp;"*")</f>
        <v>*Prototype row*</v>
      </c>
      <c r="J41" s="32" t="e">
        <f>VLOOKUP($T41,$T$4:$U$7,2, FALSE)</f>
        <v>#N/A</v>
      </c>
      <c r="K41" s="52" t="e">
        <f>VLOOKUP($I41,$C$12:$T$39,16, FALSE)</f>
        <v>#N/A</v>
      </c>
      <c r="L41" s="11" t="s">
        <v>10</v>
      </c>
      <c r="M41" s="11">
        <v>1200</v>
      </c>
      <c r="N41" s="11" t="e">
        <f>VLOOKUP($I41,$C$12:$S$39,12,FALSE)</f>
        <v>#N/A</v>
      </c>
      <c r="O41" s="18"/>
      <c r="P41" s="19">
        <f>A41</f>
        <v>0</v>
      </c>
      <c r="Q41" s="18"/>
      <c r="R41" s="11" t="e">
        <f>K41</f>
        <v>#N/A</v>
      </c>
      <c r="S41" s="13" t="e">
        <f>D41-U41</f>
        <v>#N/A</v>
      </c>
      <c r="T41" s="11" t="e">
        <f>VLOOKUP(I41,$C$12:$T$39,18, FALSE)</f>
        <v>#N/A</v>
      </c>
      <c r="U41" s="41" t="e">
        <f>D41*J41/(J41+1)</f>
        <v>#N/A</v>
      </c>
      <c r="V41" s="27"/>
      <c r="W41" s="27"/>
      <c r="X41" s="27"/>
      <c r="Y41" s="8"/>
      <c r="Z41" s="8"/>
    </row>
    <row r="42" spans="1:26">
      <c r="A42" s="14"/>
      <c r="B42" s="14"/>
      <c r="C42" s="14"/>
      <c r="D42" s="14"/>
      <c r="E42" s="14"/>
      <c r="F42" s="14"/>
      <c r="G42" s="14"/>
      <c r="H42" s="21"/>
      <c r="I42" s="33"/>
      <c r="J42" s="32"/>
      <c r="K42" s="32"/>
      <c r="M42"/>
      <c r="P42" s="1"/>
      <c r="R42"/>
      <c r="S42" s="4"/>
      <c r="U42" s="4"/>
      <c r="V42" s="27"/>
      <c r="W42" s="27"/>
      <c r="X42" s="27"/>
      <c r="Y42" s="8"/>
      <c r="Z42" s="8"/>
    </row>
    <row r="43" spans="1:26">
      <c r="A43" s="26" t="s">
        <v>40</v>
      </c>
      <c r="B43" s="27"/>
      <c r="C43" s="27"/>
      <c r="D43" s="27"/>
      <c r="E43" s="27"/>
      <c r="F43" s="27"/>
      <c r="G43" s="27"/>
      <c r="I43" s="32"/>
      <c r="J43" s="32"/>
      <c r="K43" s="32"/>
      <c r="L43" s="54" t="s">
        <v>41</v>
      </c>
      <c r="M43" s="54"/>
      <c r="P43" s="1"/>
      <c r="R43"/>
      <c r="S43" s="4"/>
      <c r="U43" s="4"/>
      <c r="V43" s="27"/>
      <c r="W43" s="27"/>
      <c r="X43" s="27"/>
      <c r="Y43" s="8"/>
      <c r="Z43" s="8"/>
    </row>
    <row r="44" spans="1:26" s="5" customFormat="1">
      <c r="A44" s="26" t="s">
        <v>0</v>
      </c>
      <c r="B44" s="26" t="s">
        <v>1</v>
      </c>
      <c r="C44" s="26" t="s">
        <v>2</v>
      </c>
      <c r="D44" s="26" t="s">
        <v>3</v>
      </c>
      <c r="E44" s="26" t="s">
        <v>4</v>
      </c>
      <c r="F44" s="26" t="s">
        <v>5</v>
      </c>
      <c r="G44" s="26"/>
      <c r="H44" s="22" t="s">
        <v>60</v>
      </c>
      <c r="I44" s="34"/>
      <c r="J44" s="34" t="s">
        <v>38</v>
      </c>
      <c r="K44" s="34"/>
      <c r="L44" s="5" t="s">
        <v>1</v>
      </c>
      <c r="M44" s="5" t="s">
        <v>20</v>
      </c>
      <c r="N44" s="5" t="s">
        <v>21</v>
      </c>
      <c r="O44" s="5" t="s">
        <v>22</v>
      </c>
      <c r="P44" s="6" t="s">
        <v>0</v>
      </c>
      <c r="Q44" s="5" t="s">
        <v>23</v>
      </c>
      <c r="R44" s="5" t="s">
        <v>24</v>
      </c>
      <c r="S44" s="7" t="s">
        <v>25</v>
      </c>
      <c r="T44" s="5" t="s">
        <v>26</v>
      </c>
      <c r="U44" s="7" t="s">
        <v>27</v>
      </c>
      <c r="V44" s="26"/>
      <c r="W44" s="26"/>
      <c r="X44" s="26"/>
      <c r="Y44" s="42"/>
      <c r="Z44" s="42"/>
    </row>
    <row r="45" spans="1:26">
      <c r="A45" s="25">
        <v>41306</v>
      </c>
      <c r="B45" s="23" t="s">
        <v>6</v>
      </c>
      <c r="C45" s="23" t="s">
        <v>18</v>
      </c>
      <c r="D45" s="23">
        <v>3314.99</v>
      </c>
      <c r="E45" s="23" t="s">
        <v>7</v>
      </c>
      <c r="F45" s="47" t="s">
        <v>62</v>
      </c>
      <c r="G45" s="27"/>
      <c r="H45" s="50"/>
      <c r="I45" s="32" t="str">
        <f t="shared" ref="I45:I61" si="1">IF(ISBLANK(H45),C45,"*"&amp;H45&amp;"*")</f>
        <v xml:space="preserve">HMRC VAT </v>
      </c>
      <c r="J45" s="32">
        <f t="shared" ref="J45:J79" si="2">VLOOKUP($T45,$T$4:$U$7,2, FALSE)</f>
        <v>0</v>
      </c>
      <c r="K45" s="52" t="str">
        <f>VLOOKUP($I45,$C$12:$T$39,16, FALSE)</f>
        <v>VAT</v>
      </c>
      <c r="L45" s="11" t="s">
        <v>10</v>
      </c>
      <c r="M45" s="11">
        <v>1200</v>
      </c>
      <c r="N45" s="11">
        <f>VLOOKUP($I45,$C$12:$S$39,12,FALSE)</f>
        <v>2202</v>
      </c>
      <c r="O45" s="18"/>
      <c r="P45" s="19">
        <f t="shared" ref="P45:P61" si="3">A45</f>
        <v>41306</v>
      </c>
      <c r="Q45" s="18"/>
      <c r="R45" s="11" t="str">
        <f>K45</f>
        <v>VAT</v>
      </c>
      <c r="S45" s="13">
        <f t="shared" ref="S45:S61" si="4">D45-U45</f>
        <v>3314.99</v>
      </c>
      <c r="T45" s="11" t="str">
        <f>VLOOKUP(I45,$C$12:$T$39,18, FALSE)</f>
        <v>T9</v>
      </c>
      <c r="U45" s="41">
        <f t="shared" ref="U45:U61" si="5">D45*J45/(J45+1)</f>
        <v>0</v>
      </c>
      <c r="V45" s="27"/>
      <c r="W45" s="27"/>
      <c r="X45" s="27"/>
      <c r="Y45" s="8"/>
      <c r="Z45" s="8"/>
    </row>
    <row r="46" spans="1:26">
      <c r="A46" s="24">
        <v>41309</v>
      </c>
      <c r="B46" s="23" t="s">
        <v>10</v>
      </c>
      <c r="C46" s="23" t="s">
        <v>63</v>
      </c>
      <c r="D46" s="23">
        <v>736.08</v>
      </c>
      <c r="E46" s="23" t="s">
        <v>7</v>
      </c>
      <c r="F46" s="47" t="s">
        <v>62</v>
      </c>
      <c r="G46" s="39"/>
      <c r="H46" s="50" t="s">
        <v>52</v>
      </c>
      <c r="I46" s="32" t="str">
        <f t="shared" si="1"/>
        <v>*pay*</v>
      </c>
      <c r="J46" s="32">
        <f t="shared" si="2"/>
        <v>0</v>
      </c>
      <c r="K46" s="52" t="str">
        <f t="shared" ref="K46:K79" si="6">VLOOKUP($I46,$C$12:$T$39,16, FALSE)</f>
        <v>Wages</v>
      </c>
      <c r="L46" s="11" t="str">
        <f t="shared" ref="L46:L61" si="7">IF(ISNUMBER(D46),"BP","")</f>
        <v>BP</v>
      </c>
      <c r="M46" s="11">
        <v>1200</v>
      </c>
      <c r="N46" s="11">
        <f t="shared" ref="N46:N79" si="8">VLOOKUP($I46,$C$12:$S$39,12,FALSE)</f>
        <v>2220</v>
      </c>
      <c r="O46" s="11"/>
      <c r="P46" s="12">
        <f t="shared" si="3"/>
        <v>41309</v>
      </c>
      <c r="Q46" s="11"/>
      <c r="R46" s="11" t="str">
        <f t="shared" ref="R46:R79" si="9">K46</f>
        <v>Wages</v>
      </c>
      <c r="S46" s="13">
        <f t="shared" si="4"/>
        <v>736.08</v>
      </c>
      <c r="T46" s="11" t="str">
        <f t="shared" ref="T46:T79" si="10">VLOOKUP(I46,$C$12:$T$39,18, FALSE)</f>
        <v>T9</v>
      </c>
      <c r="U46" s="41">
        <f t="shared" si="5"/>
        <v>0</v>
      </c>
      <c r="V46" s="27"/>
      <c r="W46" s="27"/>
      <c r="X46" s="27"/>
      <c r="Y46" s="8"/>
      <c r="Z46" s="8"/>
    </row>
    <row r="47" spans="1:26">
      <c r="A47" s="24">
        <v>41309</v>
      </c>
      <c r="B47" s="23" t="s">
        <v>10</v>
      </c>
      <c r="C47" s="23" t="s">
        <v>63</v>
      </c>
      <c r="D47" s="23">
        <v>4005</v>
      </c>
      <c r="E47" s="23" t="s">
        <v>7</v>
      </c>
      <c r="F47" s="47" t="s">
        <v>62</v>
      </c>
      <c r="G47" s="39"/>
      <c r="H47" s="50" t="s">
        <v>53</v>
      </c>
      <c r="I47" s="32" t="str">
        <f t="shared" si="1"/>
        <v>*divi*</v>
      </c>
      <c r="J47" s="32">
        <f t="shared" si="2"/>
        <v>0</v>
      </c>
      <c r="K47" s="52" t="str">
        <f t="shared" si="6"/>
        <v>Divi</v>
      </c>
      <c r="L47" s="11" t="str">
        <f t="shared" si="7"/>
        <v>BP</v>
      </c>
      <c r="M47" s="11">
        <v>1200</v>
      </c>
      <c r="N47" s="11">
        <f t="shared" si="8"/>
        <v>3005</v>
      </c>
      <c r="O47" s="11"/>
      <c r="P47" s="12">
        <f t="shared" si="3"/>
        <v>41309</v>
      </c>
      <c r="Q47" s="11"/>
      <c r="R47" s="11" t="str">
        <f t="shared" si="9"/>
        <v>Divi</v>
      </c>
      <c r="S47" s="13">
        <f t="shared" si="4"/>
        <v>4005</v>
      </c>
      <c r="T47" s="11" t="str">
        <f t="shared" si="10"/>
        <v>T9</v>
      </c>
      <c r="U47" s="41">
        <f t="shared" si="5"/>
        <v>0</v>
      </c>
      <c r="V47" s="27"/>
      <c r="W47" s="27"/>
      <c r="X47" s="27"/>
      <c r="Y47" s="8"/>
      <c r="Z47" s="8"/>
    </row>
    <row r="48" spans="1:26">
      <c r="A48" s="24">
        <v>41309</v>
      </c>
      <c r="B48" s="23" t="s">
        <v>8</v>
      </c>
      <c r="C48" s="23" t="s">
        <v>17</v>
      </c>
      <c r="D48" s="23">
        <v>99.99</v>
      </c>
      <c r="E48" s="23" t="s">
        <v>7</v>
      </c>
      <c r="F48" s="47" t="s">
        <v>62</v>
      </c>
      <c r="G48" s="39"/>
      <c r="H48" s="50" t="s">
        <v>57</v>
      </c>
      <c r="I48" s="32" t="str">
        <f t="shared" si="1"/>
        <v>*clothes*</v>
      </c>
      <c r="J48" s="32">
        <f t="shared" si="2"/>
        <v>0.2</v>
      </c>
      <c r="K48" s="52" t="str">
        <f t="shared" si="6"/>
        <v>Clothing</v>
      </c>
      <c r="L48" s="11" t="str">
        <f t="shared" si="7"/>
        <v>BP</v>
      </c>
      <c r="M48" s="11">
        <v>1200</v>
      </c>
      <c r="N48" s="11">
        <f t="shared" si="8"/>
        <v>8202</v>
      </c>
      <c r="O48" s="11"/>
      <c r="P48" s="12">
        <f t="shared" si="3"/>
        <v>41309</v>
      </c>
      <c r="Q48" s="11"/>
      <c r="R48" s="11" t="str">
        <f t="shared" si="9"/>
        <v>Clothing</v>
      </c>
      <c r="S48" s="13">
        <f t="shared" si="4"/>
        <v>83.324999999999989</v>
      </c>
      <c r="T48" s="11" t="str">
        <f t="shared" si="10"/>
        <v>T1</v>
      </c>
      <c r="U48" s="41">
        <f t="shared" si="5"/>
        <v>16.665000000000003</v>
      </c>
      <c r="V48" s="27"/>
      <c r="W48" s="27"/>
      <c r="X48" s="27"/>
      <c r="Y48" s="8"/>
      <c r="Z48" s="8"/>
    </row>
    <row r="49" spans="1:26">
      <c r="A49" s="24">
        <v>41316</v>
      </c>
      <c r="B49" s="23" t="s">
        <v>8</v>
      </c>
      <c r="C49" s="23" t="s">
        <v>11</v>
      </c>
      <c r="D49" s="23">
        <v>20.5</v>
      </c>
      <c r="E49" s="23" t="s">
        <v>7</v>
      </c>
      <c r="F49" s="47" t="s">
        <v>62</v>
      </c>
      <c r="G49" s="27"/>
      <c r="H49" s="50"/>
      <c r="I49" s="32" t="str">
        <f t="shared" si="1"/>
        <v xml:space="preserve">SOLD BY GUARDWOK SWTRAINS MOBI </v>
      </c>
      <c r="J49" s="32">
        <f t="shared" si="2"/>
        <v>0</v>
      </c>
      <c r="K49" s="52" t="str">
        <f t="shared" si="6"/>
        <v>Train</v>
      </c>
      <c r="L49" s="11" t="str">
        <f t="shared" si="7"/>
        <v>BP</v>
      </c>
      <c r="M49" s="11">
        <v>1200</v>
      </c>
      <c r="N49" s="11">
        <f t="shared" si="8"/>
        <v>7400</v>
      </c>
      <c r="O49" s="11"/>
      <c r="P49" s="12">
        <f t="shared" si="3"/>
        <v>41316</v>
      </c>
      <c r="Q49" s="11"/>
      <c r="R49" s="11" t="str">
        <f t="shared" si="9"/>
        <v>Train</v>
      </c>
      <c r="S49" s="13">
        <f t="shared" si="4"/>
        <v>20.5</v>
      </c>
      <c r="T49" s="11" t="str">
        <f t="shared" si="10"/>
        <v>T0</v>
      </c>
      <c r="U49" s="41">
        <f t="shared" si="5"/>
        <v>0</v>
      </c>
      <c r="V49" s="27"/>
      <c r="W49" s="27"/>
      <c r="X49" s="27"/>
      <c r="Y49" s="8"/>
      <c r="Z49" s="8"/>
    </row>
    <row r="50" spans="1:26">
      <c r="A50" s="24">
        <v>41316</v>
      </c>
      <c r="B50" s="23" t="s">
        <v>8</v>
      </c>
      <c r="C50" s="23" t="s">
        <v>12</v>
      </c>
      <c r="D50" s="23">
        <v>6.65</v>
      </c>
      <c r="E50" s="23" t="s">
        <v>7</v>
      </c>
      <c r="F50" s="47" t="s">
        <v>62</v>
      </c>
      <c r="G50" s="39"/>
      <c r="H50" s="50" t="s">
        <v>47</v>
      </c>
      <c r="I50" s="32" t="str">
        <f t="shared" si="1"/>
        <v>*hardware*</v>
      </c>
      <c r="J50" s="32">
        <f t="shared" si="2"/>
        <v>0.2</v>
      </c>
      <c r="K50" s="52" t="str">
        <f t="shared" si="6"/>
        <v>Misc hardware</v>
      </c>
      <c r="L50" s="11" t="str">
        <f t="shared" si="7"/>
        <v>BP</v>
      </c>
      <c r="M50" s="11">
        <v>1200</v>
      </c>
      <c r="N50" s="11">
        <f t="shared" si="8"/>
        <v>5005</v>
      </c>
      <c r="O50" s="11"/>
      <c r="P50" s="12">
        <f t="shared" si="3"/>
        <v>41316</v>
      </c>
      <c r="Q50" s="11"/>
      <c r="R50" s="11" t="str">
        <f t="shared" si="9"/>
        <v>Misc hardware</v>
      </c>
      <c r="S50" s="13">
        <f t="shared" si="4"/>
        <v>5.541666666666667</v>
      </c>
      <c r="T50" s="11" t="str">
        <f t="shared" si="10"/>
        <v>T1</v>
      </c>
      <c r="U50" s="41">
        <f t="shared" si="5"/>
        <v>1.1083333333333334</v>
      </c>
      <c r="V50" s="27"/>
      <c r="W50" s="27"/>
      <c r="X50" s="27"/>
      <c r="Y50" s="8"/>
      <c r="Z50" s="8"/>
    </row>
    <row r="51" spans="1:26">
      <c r="A51" s="24">
        <v>41318</v>
      </c>
      <c r="B51" s="23" t="s">
        <v>8</v>
      </c>
      <c r="C51" s="23" t="s">
        <v>13</v>
      </c>
      <c r="D51" s="23">
        <v>25.73</v>
      </c>
      <c r="E51" s="23" t="s">
        <v>7</v>
      </c>
      <c r="F51" s="47" t="s">
        <v>62</v>
      </c>
      <c r="G51" s="39"/>
      <c r="H51" s="50" t="s">
        <v>44</v>
      </c>
      <c r="I51" s="32" t="str">
        <f t="shared" si="1"/>
        <v>*KATTARE*</v>
      </c>
      <c r="J51" s="32">
        <f t="shared" si="2"/>
        <v>0</v>
      </c>
      <c r="K51" s="52" t="str">
        <f t="shared" si="6"/>
        <v>Web hosting</v>
      </c>
      <c r="L51" s="11" t="str">
        <f t="shared" si="7"/>
        <v>BP</v>
      </c>
      <c r="M51" s="11">
        <v>1200</v>
      </c>
      <c r="N51" s="11">
        <f t="shared" si="8"/>
        <v>7503</v>
      </c>
      <c r="O51" s="11"/>
      <c r="P51" s="12">
        <f t="shared" si="3"/>
        <v>41318</v>
      </c>
      <c r="Q51" s="11"/>
      <c r="R51" s="11" t="str">
        <f t="shared" si="9"/>
        <v>Web hosting</v>
      </c>
      <c r="S51" s="13">
        <f t="shared" si="4"/>
        <v>25.73</v>
      </c>
      <c r="T51" s="11" t="str">
        <f t="shared" si="10"/>
        <v>T0</v>
      </c>
      <c r="U51" s="41">
        <f t="shared" si="5"/>
        <v>0</v>
      </c>
      <c r="V51" s="27"/>
      <c r="W51" s="27"/>
      <c r="X51" s="27"/>
      <c r="Y51" s="8"/>
      <c r="Z51" s="8"/>
    </row>
    <row r="52" spans="1:26">
      <c r="A52" s="24">
        <v>41325</v>
      </c>
      <c r="B52" s="23" t="s">
        <v>8</v>
      </c>
      <c r="C52" s="23" t="s">
        <v>14</v>
      </c>
      <c r="D52" s="23">
        <v>20.5</v>
      </c>
      <c r="E52" s="23" t="s">
        <v>7</v>
      </c>
      <c r="F52" s="47" t="s">
        <v>62</v>
      </c>
      <c r="G52" s="27"/>
      <c r="H52" s="50"/>
      <c r="I52" s="32" t="str">
        <f t="shared" si="1"/>
        <v xml:space="preserve">TICKETOFFICESALE SWTRAINS ALTO </v>
      </c>
      <c r="J52" s="32">
        <f t="shared" si="2"/>
        <v>0</v>
      </c>
      <c r="K52" s="52" t="str">
        <f t="shared" si="6"/>
        <v>Train</v>
      </c>
      <c r="L52" s="11" t="str">
        <f t="shared" si="7"/>
        <v>BP</v>
      </c>
      <c r="M52" s="11">
        <v>1200</v>
      </c>
      <c r="N52" s="11">
        <f t="shared" si="8"/>
        <v>7400</v>
      </c>
      <c r="O52" s="11"/>
      <c r="P52" s="12">
        <f t="shared" si="3"/>
        <v>41325</v>
      </c>
      <c r="Q52" s="11"/>
      <c r="R52" s="11" t="s">
        <v>74</v>
      </c>
      <c r="S52" s="13">
        <f t="shared" si="4"/>
        <v>20.5</v>
      </c>
      <c r="T52" s="11" t="str">
        <f t="shared" si="10"/>
        <v>T0</v>
      </c>
      <c r="U52" s="41">
        <f t="shared" si="5"/>
        <v>0</v>
      </c>
      <c r="V52" s="27"/>
      <c r="W52" s="27"/>
      <c r="X52" s="27"/>
      <c r="Y52" s="8"/>
      <c r="Z52" s="8"/>
    </row>
    <row r="53" spans="1:26">
      <c r="A53" s="24">
        <v>41326</v>
      </c>
      <c r="B53" s="23" t="s">
        <v>8</v>
      </c>
      <c r="C53" s="23" t="s">
        <v>11</v>
      </c>
      <c r="D53" s="23">
        <v>20.5</v>
      </c>
      <c r="E53" s="23" t="s">
        <v>7</v>
      </c>
      <c r="F53" s="47" t="s">
        <v>62</v>
      </c>
      <c r="G53" s="27"/>
      <c r="H53" s="50"/>
      <c r="I53" s="32" t="str">
        <f t="shared" si="1"/>
        <v xml:space="preserve">SOLD BY GUARDWOK SWTRAINS MOBI </v>
      </c>
      <c r="J53" s="32">
        <f t="shared" si="2"/>
        <v>0</v>
      </c>
      <c r="K53" s="52" t="str">
        <f t="shared" si="6"/>
        <v>Train</v>
      </c>
      <c r="L53" s="11" t="str">
        <f t="shared" si="7"/>
        <v>BP</v>
      </c>
      <c r="M53" s="11">
        <v>1200</v>
      </c>
      <c r="N53" s="11">
        <f t="shared" si="8"/>
        <v>7400</v>
      </c>
      <c r="O53" s="11"/>
      <c r="P53" s="12">
        <f t="shared" si="3"/>
        <v>41326</v>
      </c>
      <c r="Q53" s="11"/>
      <c r="R53" s="11" t="str">
        <f t="shared" si="9"/>
        <v>Train</v>
      </c>
      <c r="S53" s="13">
        <f t="shared" si="4"/>
        <v>20.5</v>
      </c>
      <c r="T53" s="11" t="str">
        <f t="shared" si="10"/>
        <v>T0</v>
      </c>
      <c r="U53" s="41">
        <f t="shared" si="5"/>
        <v>0</v>
      </c>
      <c r="V53" s="27"/>
      <c r="W53" s="27"/>
      <c r="X53" s="27"/>
      <c r="Y53" s="8"/>
      <c r="Z53" s="8"/>
    </row>
    <row r="54" spans="1:26">
      <c r="A54" s="24">
        <v>41327</v>
      </c>
      <c r="B54" s="23" t="s">
        <v>6</v>
      </c>
      <c r="C54" s="23" t="s">
        <v>15</v>
      </c>
      <c r="D54" s="23">
        <v>21.5</v>
      </c>
      <c r="E54" s="23" t="s">
        <v>7</v>
      </c>
      <c r="F54" s="47" t="s">
        <v>62</v>
      </c>
      <c r="G54" s="27"/>
      <c r="H54" s="50"/>
      <c r="I54" s="32" t="str">
        <f t="shared" si="1"/>
        <v xml:space="preserve">O2 UK LTD </v>
      </c>
      <c r="J54" s="32">
        <f t="shared" si="2"/>
        <v>0.2</v>
      </c>
      <c r="K54" s="52" t="str">
        <f t="shared" si="6"/>
        <v>Broadband</v>
      </c>
      <c r="L54" s="11" t="str">
        <f t="shared" si="7"/>
        <v>BP</v>
      </c>
      <c r="M54" s="11">
        <v>1200</v>
      </c>
      <c r="N54" s="11">
        <f t="shared" si="8"/>
        <v>7503</v>
      </c>
      <c r="O54" s="11"/>
      <c r="P54" s="12">
        <f t="shared" si="3"/>
        <v>41327</v>
      </c>
      <c r="Q54" s="11"/>
      <c r="R54" s="11" t="str">
        <f t="shared" si="9"/>
        <v>Broadband</v>
      </c>
      <c r="S54" s="13">
        <f t="shared" si="4"/>
        <v>17.916666666666668</v>
      </c>
      <c r="T54" s="11" t="str">
        <f t="shared" si="10"/>
        <v>T1</v>
      </c>
      <c r="U54" s="41">
        <f t="shared" si="5"/>
        <v>3.5833333333333335</v>
      </c>
      <c r="V54" s="27"/>
      <c r="W54" s="27"/>
      <c r="X54" s="27"/>
      <c r="Y54" s="8"/>
      <c r="Z54" s="8"/>
    </row>
    <row r="55" spans="1:26">
      <c r="A55" s="24">
        <v>41327</v>
      </c>
      <c r="B55" s="23" t="s">
        <v>8</v>
      </c>
      <c r="C55" s="23" t="s">
        <v>16</v>
      </c>
      <c r="D55" s="23">
        <v>20.5</v>
      </c>
      <c r="E55" s="23" t="s">
        <v>7</v>
      </c>
      <c r="F55" s="47" t="s">
        <v>62</v>
      </c>
      <c r="G55" s="27"/>
      <c r="H55" s="50"/>
      <c r="I55" s="32" t="str">
        <f t="shared" si="1"/>
        <v xml:space="preserve">SELFSERVE TICKET SWTRAINS ALTO </v>
      </c>
      <c r="J55" s="32">
        <f t="shared" si="2"/>
        <v>0</v>
      </c>
      <c r="K55" s="52" t="str">
        <f t="shared" si="6"/>
        <v>Train</v>
      </c>
      <c r="L55" s="11" t="str">
        <f t="shared" si="7"/>
        <v>BP</v>
      </c>
      <c r="M55" s="11">
        <v>1200</v>
      </c>
      <c r="N55" s="11">
        <f t="shared" si="8"/>
        <v>7400</v>
      </c>
      <c r="O55" s="11"/>
      <c r="P55" s="12">
        <f t="shared" si="3"/>
        <v>41327</v>
      </c>
      <c r="Q55" s="11"/>
      <c r="R55" s="11" t="str">
        <f t="shared" si="9"/>
        <v>Train</v>
      </c>
      <c r="S55" s="13">
        <f t="shared" si="4"/>
        <v>20.5</v>
      </c>
      <c r="T55" s="11" t="str">
        <f t="shared" si="10"/>
        <v>T0</v>
      </c>
      <c r="U55" s="41">
        <f t="shared" si="5"/>
        <v>0</v>
      </c>
      <c r="V55" s="27"/>
      <c r="W55" s="27"/>
      <c r="X55" s="27"/>
      <c r="Y55" s="8"/>
      <c r="Z55" s="8"/>
    </row>
    <row r="56" spans="1:26">
      <c r="A56" s="24">
        <v>41331</v>
      </c>
      <c r="B56" s="23" t="s">
        <v>8</v>
      </c>
      <c r="C56" s="23" t="s">
        <v>14</v>
      </c>
      <c r="D56" s="23">
        <v>75</v>
      </c>
      <c r="E56" s="23" t="s">
        <v>7</v>
      </c>
      <c r="F56" s="47" t="s">
        <v>62</v>
      </c>
      <c r="G56" s="27"/>
      <c r="H56" s="50"/>
      <c r="I56" s="32" t="str">
        <f t="shared" si="1"/>
        <v xml:space="preserve">TICKETOFFICESALE SWTRAINS ALTO </v>
      </c>
      <c r="J56" s="32">
        <f t="shared" si="2"/>
        <v>0</v>
      </c>
      <c r="K56" s="52" t="str">
        <f t="shared" si="6"/>
        <v>Train</v>
      </c>
      <c r="L56" s="11" t="str">
        <f t="shared" si="7"/>
        <v>BP</v>
      </c>
      <c r="M56" s="11">
        <v>1200</v>
      </c>
      <c r="N56" s="11">
        <f t="shared" si="8"/>
        <v>7400</v>
      </c>
      <c r="O56" s="11"/>
      <c r="P56" s="12">
        <f t="shared" si="3"/>
        <v>41331</v>
      </c>
      <c r="Q56" s="11"/>
      <c r="R56" s="11" t="str">
        <f t="shared" si="9"/>
        <v>Train</v>
      </c>
      <c r="S56" s="13">
        <f t="shared" si="4"/>
        <v>75</v>
      </c>
      <c r="T56" s="11" t="str">
        <f t="shared" si="10"/>
        <v>T0</v>
      </c>
      <c r="U56" s="41">
        <f t="shared" si="5"/>
        <v>0</v>
      </c>
      <c r="V56" s="27"/>
      <c r="W56" s="27"/>
      <c r="X56" s="27"/>
      <c r="Y56" s="8"/>
      <c r="Z56" s="8"/>
    </row>
    <row r="57" spans="1:26">
      <c r="A57" s="24">
        <v>41338</v>
      </c>
      <c r="B57" s="23" t="s">
        <v>6</v>
      </c>
      <c r="C57" s="23" t="s">
        <v>9</v>
      </c>
      <c r="D57" s="23">
        <v>15.5</v>
      </c>
      <c r="E57" s="23" t="s">
        <v>7</v>
      </c>
      <c r="F57" s="47" t="s">
        <v>62</v>
      </c>
      <c r="G57" s="27"/>
      <c r="H57" s="50"/>
      <c r="I57" s="32" t="str">
        <f t="shared" si="1"/>
        <v xml:space="preserve">O2 </v>
      </c>
      <c r="J57" s="32">
        <f t="shared" si="2"/>
        <v>0.2</v>
      </c>
      <c r="K57" s="52" t="str">
        <f t="shared" si="6"/>
        <v>Mobile</v>
      </c>
      <c r="L57" s="11" t="str">
        <f t="shared" si="7"/>
        <v>BP</v>
      </c>
      <c r="M57" s="11">
        <v>1200</v>
      </c>
      <c r="N57" s="11">
        <f t="shared" si="8"/>
        <v>7502</v>
      </c>
      <c r="O57" s="11"/>
      <c r="P57" s="12">
        <f t="shared" si="3"/>
        <v>41338</v>
      </c>
      <c r="Q57" s="11"/>
      <c r="R57" s="11" t="str">
        <f t="shared" si="9"/>
        <v>Mobile</v>
      </c>
      <c r="S57" s="13">
        <f t="shared" si="4"/>
        <v>12.916666666666666</v>
      </c>
      <c r="T57" s="11" t="str">
        <f t="shared" si="10"/>
        <v>T1</v>
      </c>
      <c r="U57" s="41">
        <f t="shared" si="5"/>
        <v>2.5833333333333335</v>
      </c>
      <c r="V57" s="27"/>
      <c r="W57" s="27"/>
      <c r="X57" s="27"/>
      <c r="Y57" s="8"/>
      <c r="Z57" s="8"/>
    </row>
    <row r="58" spans="1:26">
      <c r="A58" s="24">
        <v>41338</v>
      </c>
      <c r="B58" s="23" t="s">
        <v>8</v>
      </c>
      <c r="C58" s="23" t="s">
        <v>16</v>
      </c>
      <c r="D58" s="23">
        <v>75</v>
      </c>
      <c r="E58" s="23" t="s">
        <v>7</v>
      </c>
      <c r="F58" s="47" t="s">
        <v>62</v>
      </c>
      <c r="G58" s="27"/>
      <c r="H58" s="50"/>
      <c r="I58" s="32" t="str">
        <f t="shared" si="1"/>
        <v xml:space="preserve">SELFSERVE TICKET SWTRAINS ALTO </v>
      </c>
      <c r="J58" s="32">
        <f t="shared" si="2"/>
        <v>0</v>
      </c>
      <c r="K58" s="52" t="str">
        <f t="shared" si="6"/>
        <v>Train</v>
      </c>
      <c r="L58" s="11" t="str">
        <f t="shared" si="7"/>
        <v>BP</v>
      </c>
      <c r="M58" s="11">
        <v>1200</v>
      </c>
      <c r="N58" s="11">
        <f t="shared" si="8"/>
        <v>7400</v>
      </c>
      <c r="O58" s="11"/>
      <c r="P58" s="12">
        <f t="shared" si="3"/>
        <v>41338</v>
      </c>
      <c r="Q58" s="11"/>
      <c r="R58" s="11" t="str">
        <f t="shared" si="9"/>
        <v>Train</v>
      </c>
      <c r="S58" s="13">
        <f t="shared" si="4"/>
        <v>75</v>
      </c>
      <c r="T58" s="11" t="str">
        <f t="shared" si="10"/>
        <v>T0</v>
      </c>
      <c r="U58" s="41">
        <f t="shared" si="5"/>
        <v>0</v>
      </c>
      <c r="V58" s="27"/>
      <c r="W58" s="27"/>
      <c r="X58" s="27"/>
      <c r="Y58" s="8"/>
      <c r="Z58" s="8"/>
    </row>
    <row r="59" spans="1:26">
      <c r="A59" s="24">
        <v>41346</v>
      </c>
      <c r="B59" s="23" t="s">
        <v>8</v>
      </c>
      <c r="C59" s="23" t="s">
        <v>11</v>
      </c>
      <c r="D59" s="23">
        <v>75</v>
      </c>
      <c r="E59" s="23" t="s">
        <v>7</v>
      </c>
      <c r="F59" s="47" t="s">
        <v>62</v>
      </c>
      <c r="G59" s="27"/>
      <c r="H59" s="50"/>
      <c r="I59" s="32" t="str">
        <f t="shared" si="1"/>
        <v xml:space="preserve">SOLD BY GUARDWOK SWTRAINS MOBI </v>
      </c>
      <c r="J59" s="32">
        <f t="shared" si="2"/>
        <v>0</v>
      </c>
      <c r="K59" s="52" t="str">
        <f t="shared" si="6"/>
        <v>Train</v>
      </c>
      <c r="L59" s="11" t="str">
        <f t="shared" si="7"/>
        <v>BP</v>
      </c>
      <c r="M59" s="11">
        <v>1200</v>
      </c>
      <c r="N59" s="11">
        <f t="shared" si="8"/>
        <v>7400</v>
      </c>
      <c r="O59" s="11"/>
      <c r="P59" s="12">
        <f t="shared" si="3"/>
        <v>41346</v>
      </c>
      <c r="Q59" s="11"/>
      <c r="R59" s="11" t="str">
        <f t="shared" si="9"/>
        <v>Train</v>
      </c>
      <c r="S59" s="13">
        <f t="shared" si="4"/>
        <v>75</v>
      </c>
      <c r="T59" s="11" t="str">
        <f t="shared" si="10"/>
        <v>T0</v>
      </c>
      <c r="U59" s="41">
        <f t="shared" si="5"/>
        <v>0</v>
      </c>
      <c r="V59" s="27"/>
      <c r="W59" s="27"/>
      <c r="X59" s="27"/>
      <c r="Y59" s="8"/>
      <c r="Z59" s="8"/>
    </row>
    <row r="60" spans="1:26">
      <c r="A60" s="24">
        <v>41346</v>
      </c>
      <c r="B60" s="23" t="s">
        <v>8</v>
      </c>
      <c r="C60" s="23" t="s">
        <v>19</v>
      </c>
      <c r="D60" s="23">
        <v>27.02</v>
      </c>
      <c r="E60" s="23" t="s">
        <v>7</v>
      </c>
      <c r="F60" s="47" t="s">
        <v>62</v>
      </c>
      <c r="G60" s="39"/>
      <c r="H60" s="50" t="s">
        <v>44</v>
      </c>
      <c r="I60" s="32" t="str">
        <f t="shared" si="1"/>
        <v>*KATTARE*</v>
      </c>
      <c r="J60" s="32">
        <f t="shared" si="2"/>
        <v>0</v>
      </c>
      <c r="K60" s="52" t="str">
        <f t="shared" si="6"/>
        <v>Web hosting</v>
      </c>
      <c r="L60" s="11" t="str">
        <f t="shared" si="7"/>
        <v>BP</v>
      </c>
      <c r="M60" s="11">
        <v>1200</v>
      </c>
      <c r="N60" s="11">
        <f t="shared" si="8"/>
        <v>7503</v>
      </c>
      <c r="O60" s="11"/>
      <c r="P60" s="12">
        <f t="shared" si="3"/>
        <v>41346</v>
      </c>
      <c r="Q60" s="11"/>
      <c r="R60" s="11" t="str">
        <f t="shared" si="9"/>
        <v>Web hosting</v>
      </c>
      <c r="S60" s="13">
        <f t="shared" si="4"/>
        <v>27.02</v>
      </c>
      <c r="T60" s="11" t="str">
        <f t="shared" si="10"/>
        <v>T0</v>
      </c>
      <c r="U60" s="41">
        <f t="shared" si="5"/>
        <v>0</v>
      </c>
      <c r="V60" s="27"/>
      <c r="W60" s="27"/>
      <c r="X60" s="27"/>
      <c r="Y60" s="8"/>
      <c r="Z60" s="8"/>
    </row>
    <row r="61" spans="1:26">
      <c r="A61" s="24">
        <v>41353</v>
      </c>
      <c r="B61" s="23" t="s">
        <v>8</v>
      </c>
      <c r="C61" s="23" t="s">
        <v>11</v>
      </c>
      <c r="D61" s="23">
        <v>75</v>
      </c>
      <c r="E61" s="23" t="s">
        <v>7</v>
      </c>
      <c r="F61" s="47" t="s">
        <v>62</v>
      </c>
      <c r="G61" s="27"/>
      <c r="H61" s="50"/>
      <c r="I61" s="32" t="str">
        <f t="shared" si="1"/>
        <v xml:space="preserve">SOLD BY GUARDWOK SWTRAINS MOBI </v>
      </c>
      <c r="J61" s="32">
        <f t="shared" si="2"/>
        <v>0</v>
      </c>
      <c r="K61" s="52" t="str">
        <f t="shared" si="6"/>
        <v>Train</v>
      </c>
      <c r="L61" s="11" t="str">
        <f t="shared" si="7"/>
        <v>BP</v>
      </c>
      <c r="M61" s="11">
        <v>1200</v>
      </c>
      <c r="N61" s="11">
        <f t="shared" si="8"/>
        <v>7400</v>
      </c>
      <c r="O61" s="11"/>
      <c r="P61" s="12">
        <f t="shared" si="3"/>
        <v>41353</v>
      </c>
      <c r="Q61" s="11"/>
      <c r="R61" s="11" t="str">
        <f t="shared" si="9"/>
        <v>Train</v>
      </c>
      <c r="S61" s="13">
        <f t="shared" si="4"/>
        <v>75</v>
      </c>
      <c r="T61" s="11" t="str">
        <f t="shared" si="10"/>
        <v>T0</v>
      </c>
      <c r="U61" s="41">
        <f t="shared" si="5"/>
        <v>0</v>
      </c>
      <c r="V61" s="27"/>
      <c r="W61" s="27"/>
      <c r="X61" s="27"/>
      <c r="Y61" s="8"/>
      <c r="Z61" s="8"/>
    </row>
    <row r="62" spans="1:26">
      <c r="A62" s="24">
        <v>41354</v>
      </c>
      <c r="B62" s="23" t="s">
        <v>8</v>
      </c>
      <c r="C62" s="23" t="s">
        <v>72</v>
      </c>
      <c r="D62" s="23">
        <v>25.37</v>
      </c>
      <c r="E62" s="23"/>
      <c r="F62" s="23"/>
      <c r="G62" s="27"/>
      <c r="H62" s="50" t="s">
        <v>49</v>
      </c>
      <c r="I62" s="32" t="str">
        <f t="shared" ref="I62:I79" si="11">IF(ISBLANK(H62),C62,"*"&amp;H62&amp;"*")</f>
        <v>*subsist*</v>
      </c>
      <c r="J62" s="32">
        <f t="shared" si="2"/>
        <v>0.2</v>
      </c>
      <c r="K62" s="52" t="str">
        <f t="shared" si="6"/>
        <v>Subsistence</v>
      </c>
      <c r="L62" s="11" t="str">
        <f t="shared" ref="L62:L79" si="12">IF(ISNUMBER(D62),"BP","")</f>
        <v>BP</v>
      </c>
      <c r="M62" s="11">
        <v>1200</v>
      </c>
      <c r="N62" s="11">
        <f t="shared" si="8"/>
        <v>7406</v>
      </c>
      <c r="O62" s="11"/>
      <c r="P62" s="12">
        <f t="shared" ref="P62:P79" si="13">A62</f>
        <v>41354</v>
      </c>
      <c r="Q62" s="11"/>
      <c r="R62" s="11" t="str">
        <f t="shared" si="9"/>
        <v>Subsistence</v>
      </c>
      <c r="S62" s="13">
        <f t="shared" ref="S62:S79" si="14">D62-U62</f>
        <v>21.141666666666666</v>
      </c>
      <c r="T62" s="11" t="str">
        <f t="shared" si="10"/>
        <v>T1</v>
      </c>
      <c r="U62" s="41">
        <f t="shared" ref="U62:U79" si="15">D62*J62/(J62+1)</f>
        <v>4.2283333333333344</v>
      </c>
      <c r="V62" s="27"/>
      <c r="W62" s="27"/>
      <c r="X62" s="27"/>
      <c r="Y62" s="8"/>
      <c r="Z62" s="8"/>
    </row>
    <row r="63" spans="1:26">
      <c r="A63" s="24">
        <v>41355</v>
      </c>
      <c r="B63" s="23" t="s">
        <v>8</v>
      </c>
      <c r="C63" s="23" t="s">
        <v>73</v>
      </c>
      <c r="D63" s="23">
        <v>5.23</v>
      </c>
      <c r="E63" s="23"/>
      <c r="F63" s="23"/>
      <c r="G63" s="39"/>
      <c r="H63" s="50" t="s">
        <v>50</v>
      </c>
      <c r="I63" s="32" t="str">
        <f t="shared" si="11"/>
        <v>*subsist0*</v>
      </c>
      <c r="J63" s="32">
        <f t="shared" si="2"/>
        <v>0</v>
      </c>
      <c r="K63" s="52" t="str">
        <f t="shared" si="6"/>
        <v>Subsistence</v>
      </c>
      <c r="L63" s="11" t="str">
        <f t="shared" si="12"/>
        <v>BP</v>
      </c>
      <c r="M63" s="11">
        <v>1200</v>
      </c>
      <c r="N63" s="11">
        <f t="shared" si="8"/>
        <v>7406</v>
      </c>
      <c r="O63" s="11"/>
      <c r="P63" s="12">
        <f t="shared" si="13"/>
        <v>41355</v>
      </c>
      <c r="Q63" s="11"/>
      <c r="R63" s="11" t="str">
        <f t="shared" si="9"/>
        <v>Subsistence</v>
      </c>
      <c r="S63" s="13">
        <f t="shared" si="14"/>
        <v>5.23</v>
      </c>
      <c r="T63" s="11" t="str">
        <f t="shared" si="10"/>
        <v>T0</v>
      </c>
      <c r="U63" s="41">
        <f t="shared" si="15"/>
        <v>0</v>
      </c>
      <c r="V63" s="27"/>
      <c r="W63" s="27"/>
      <c r="X63" s="27"/>
      <c r="Y63" s="8"/>
      <c r="Z63" s="8"/>
    </row>
    <row r="64" spans="1:26">
      <c r="A64" s="23"/>
      <c r="B64" s="23"/>
      <c r="C64" s="23"/>
      <c r="D64" s="23"/>
      <c r="E64" s="23"/>
      <c r="F64" s="23"/>
      <c r="G64" s="27"/>
      <c r="H64" s="50"/>
      <c r="I64" s="32">
        <f t="shared" si="11"/>
        <v>0</v>
      </c>
      <c r="J64" s="32" t="e">
        <f t="shared" si="2"/>
        <v>#N/A</v>
      </c>
      <c r="K64" s="52" t="e">
        <f t="shared" si="6"/>
        <v>#N/A</v>
      </c>
      <c r="L64" s="11" t="str">
        <f t="shared" si="12"/>
        <v/>
      </c>
      <c r="M64" s="11">
        <v>1200</v>
      </c>
      <c r="N64" s="11" t="e">
        <f t="shared" si="8"/>
        <v>#N/A</v>
      </c>
      <c r="O64" s="11"/>
      <c r="P64" s="12">
        <f t="shared" si="13"/>
        <v>0</v>
      </c>
      <c r="Q64" s="11"/>
      <c r="R64" s="11" t="e">
        <f t="shared" si="9"/>
        <v>#N/A</v>
      </c>
      <c r="S64" s="13" t="e">
        <f t="shared" si="14"/>
        <v>#N/A</v>
      </c>
      <c r="T64" s="11" t="e">
        <f t="shared" si="10"/>
        <v>#N/A</v>
      </c>
      <c r="U64" s="41" t="e">
        <f t="shared" si="15"/>
        <v>#N/A</v>
      </c>
      <c r="V64" s="27"/>
      <c r="W64" s="27"/>
      <c r="X64" s="27"/>
      <c r="Y64" s="8"/>
      <c r="Z64" s="8"/>
    </row>
    <row r="65" spans="1:26">
      <c r="A65" s="23"/>
      <c r="B65" s="23"/>
      <c r="C65" s="23"/>
      <c r="D65" s="23"/>
      <c r="E65" s="23"/>
      <c r="F65" s="23"/>
      <c r="G65" s="27"/>
      <c r="H65" s="50"/>
      <c r="I65" s="32">
        <f t="shared" si="11"/>
        <v>0</v>
      </c>
      <c r="J65" s="32" t="e">
        <f t="shared" si="2"/>
        <v>#N/A</v>
      </c>
      <c r="K65" s="52" t="e">
        <f t="shared" si="6"/>
        <v>#N/A</v>
      </c>
      <c r="L65" s="11" t="str">
        <f t="shared" si="12"/>
        <v/>
      </c>
      <c r="M65" s="11">
        <v>1200</v>
      </c>
      <c r="N65" s="11" t="e">
        <f t="shared" si="8"/>
        <v>#N/A</v>
      </c>
      <c r="O65" s="11"/>
      <c r="P65" s="12">
        <f t="shared" si="13"/>
        <v>0</v>
      </c>
      <c r="Q65" s="11"/>
      <c r="R65" s="11" t="e">
        <f t="shared" si="9"/>
        <v>#N/A</v>
      </c>
      <c r="S65" s="13" t="e">
        <f t="shared" si="14"/>
        <v>#N/A</v>
      </c>
      <c r="T65" s="11" t="e">
        <f t="shared" si="10"/>
        <v>#N/A</v>
      </c>
      <c r="U65" s="41" t="e">
        <f t="shared" si="15"/>
        <v>#N/A</v>
      </c>
      <c r="V65" s="27"/>
      <c r="W65" s="27"/>
      <c r="X65" s="27"/>
      <c r="Y65" s="8"/>
      <c r="Z65" s="8"/>
    </row>
    <row r="66" spans="1:26">
      <c r="A66" s="24"/>
      <c r="B66" s="23"/>
      <c r="C66" s="23"/>
      <c r="D66" s="23"/>
      <c r="E66" s="23"/>
      <c r="F66" s="23"/>
      <c r="G66" s="39"/>
      <c r="H66" s="50"/>
      <c r="I66" s="32">
        <f t="shared" si="11"/>
        <v>0</v>
      </c>
      <c r="J66" s="32" t="e">
        <f t="shared" si="2"/>
        <v>#N/A</v>
      </c>
      <c r="K66" s="52" t="e">
        <f t="shared" si="6"/>
        <v>#N/A</v>
      </c>
      <c r="L66" s="11" t="str">
        <f t="shared" si="12"/>
        <v/>
      </c>
      <c r="M66" s="11">
        <v>1200</v>
      </c>
      <c r="N66" s="11" t="e">
        <f t="shared" si="8"/>
        <v>#N/A</v>
      </c>
      <c r="O66" s="11"/>
      <c r="P66" s="12">
        <f t="shared" si="13"/>
        <v>0</v>
      </c>
      <c r="Q66" s="11"/>
      <c r="R66" s="11" t="e">
        <f t="shared" si="9"/>
        <v>#N/A</v>
      </c>
      <c r="S66" s="13" t="e">
        <f t="shared" si="14"/>
        <v>#N/A</v>
      </c>
      <c r="T66" s="11" t="e">
        <f t="shared" si="10"/>
        <v>#N/A</v>
      </c>
      <c r="U66" s="41" t="e">
        <f t="shared" si="15"/>
        <v>#N/A</v>
      </c>
      <c r="V66" s="27"/>
      <c r="W66" s="27"/>
      <c r="X66" s="27"/>
      <c r="Y66" s="8"/>
      <c r="Z66" s="8"/>
    </row>
    <row r="67" spans="1:26">
      <c r="A67" s="24"/>
      <c r="B67" s="23"/>
      <c r="C67" s="23"/>
      <c r="D67" s="23"/>
      <c r="E67" s="23"/>
      <c r="F67" s="23"/>
      <c r="G67" s="27"/>
      <c r="H67" s="50"/>
      <c r="I67" s="32">
        <f t="shared" si="11"/>
        <v>0</v>
      </c>
      <c r="J67" s="32" t="e">
        <f t="shared" si="2"/>
        <v>#N/A</v>
      </c>
      <c r="K67" s="52" t="e">
        <f t="shared" si="6"/>
        <v>#N/A</v>
      </c>
      <c r="L67" s="11" t="str">
        <f t="shared" si="12"/>
        <v/>
      </c>
      <c r="M67" s="11">
        <v>1200</v>
      </c>
      <c r="N67" s="11" t="e">
        <f t="shared" si="8"/>
        <v>#N/A</v>
      </c>
      <c r="O67" s="11"/>
      <c r="P67" s="12">
        <f t="shared" si="13"/>
        <v>0</v>
      </c>
      <c r="Q67" s="11"/>
      <c r="R67" s="11" t="e">
        <f t="shared" si="9"/>
        <v>#N/A</v>
      </c>
      <c r="S67" s="13" t="e">
        <f t="shared" si="14"/>
        <v>#N/A</v>
      </c>
      <c r="T67" s="11" t="e">
        <f t="shared" si="10"/>
        <v>#N/A</v>
      </c>
      <c r="U67" s="41" t="e">
        <f t="shared" si="15"/>
        <v>#N/A</v>
      </c>
      <c r="V67" s="27"/>
      <c r="W67" s="27"/>
      <c r="X67" s="27"/>
      <c r="Y67" s="8"/>
      <c r="Z67" s="8"/>
    </row>
    <row r="68" spans="1:26">
      <c r="A68" s="24"/>
      <c r="B68" s="23"/>
      <c r="C68" s="23"/>
      <c r="D68" s="23"/>
      <c r="E68" s="23"/>
      <c r="F68" s="23"/>
      <c r="G68" s="27"/>
      <c r="H68" s="50"/>
      <c r="I68" s="32">
        <f t="shared" si="11"/>
        <v>0</v>
      </c>
      <c r="J68" s="32" t="e">
        <f t="shared" si="2"/>
        <v>#N/A</v>
      </c>
      <c r="K68" s="52" t="e">
        <f t="shared" si="6"/>
        <v>#N/A</v>
      </c>
      <c r="L68" s="11" t="str">
        <f t="shared" si="12"/>
        <v/>
      </c>
      <c r="M68" s="11">
        <v>1200</v>
      </c>
      <c r="N68" s="11" t="e">
        <f t="shared" si="8"/>
        <v>#N/A</v>
      </c>
      <c r="O68" s="11"/>
      <c r="P68" s="12">
        <f t="shared" si="13"/>
        <v>0</v>
      </c>
      <c r="Q68" s="11"/>
      <c r="R68" s="11" t="e">
        <f t="shared" si="9"/>
        <v>#N/A</v>
      </c>
      <c r="S68" s="13" t="e">
        <f t="shared" si="14"/>
        <v>#N/A</v>
      </c>
      <c r="T68" s="11" t="e">
        <f t="shared" si="10"/>
        <v>#N/A</v>
      </c>
      <c r="U68" s="41" t="e">
        <f t="shared" si="15"/>
        <v>#N/A</v>
      </c>
      <c r="V68" s="27"/>
      <c r="W68" s="27"/>
      <c r="X68" s="27"/>
      <c r="Y68" s="8"/>
      <c r="Z68" s="8"/>
    </row>
    <row r="69" spans="1:26">
      <c r="A69" s="24"/>
      <c r="B69" s="23"/>
      <c r="C69" s="23"/>
      <c r="D69" s="23"/>
      <c r="E69" s="23"/>
      <c r="F69" s="23"/>
      <c r="G69" s="27"/>
      <c r="H69" s="50"/>
      <c r="I69" s="32">
        <f t="shared" si="11"/>
        <v>0</v>
      </c>
      <c r="J69" s="32" t="e">
        <f t="shared" si="2"/>
        <v>#N/A</v>
      </c>
      <c r="K69" s="52" t="e">
        <f t="shared" si="6"/>
        <v>#N/A</v>
      </c>
      <c r="L69" s="11" t="str">
        <f t="shared" si="12"/>
        <v/>
      </c>
      <c r="M69" s="11">
        <v>1200</v>
      </c>
      <c r="N69" s="11" t="e">
        <f t="shared" si="8"/>
        <v>#N/A</v>
      </c>
      <c r="O69" s="11"/>
      <c r="P69" s="12">
        <f t="shared" si="13"/>
        <v>0</v>
      </c>
      <c r="Q69" s="11"/>
      <c r="R69" s="11" t="e">
        <f t="shared" si="9"/>
        <v>#N/A</v>
      </c>
      <c r="S69" s="13" t="e">
        <f t="shared" si="14"/>
        <v>#N/A</v>
      </c>
      <c r="T69" s="11" t="e">
        <f t="shared" si="10"/>
        <v>#N/A</v>
      </c>
      <c r="U69" s="41" t="e">
        <f t="shared" si="15"/>
        <v>#N/A</v>
      </c>
      <c r="V69" s="27"/>
      <c r="W69" s="27"/>
      <c r="X69" s="27"/>
      <c r="Y69" s="8"/>
      <c r="Z69" s="8"/>
    </row>
    <row r="70" spans="1:26">
      <c r="A70" s="24"/>
      <c r="B70" s="23"/>
      <c r="C70" s="23"/>
      <c r="D70" s="23"/>
      <c r="E70" s="23"/>
      <c r="F70" s="23"/>
      <c r="G70" s="27"/>
      <c r="H70" s="50"/>
      <c r="I70" s="32">
        <f t="shared" si="11"/>
        <v>0</v>
      </c>
      <c r="J70" s="32" t="e">
        <f t="shared" si="2"/>
        <v>#N/A</v>
      </c>
      <c r="K70" s="52" t="e">
        <f t="shared" si="6"/>
        <v>#N/A</v>
      </c>
      <c r="L70" s="11" t="str">
        <f t="shared" si="12"/>
        <v/>
      </c>
      <c r="M70" s="11">
        <v>1200</v>
      </c>
      <c r="N70" s="11" t="e">
        <f t="shared" si="8"/>
        <v>#N/A</v>
      </c>
      <c r="O70" s="11"/>
      <c r="P70" s="12">
        <f t="shared" si="13"/>
        <v>0</v>
      </c>
      <c r="Q70" s="11"/>
      <c r="R70" s="11" t="e">
        <f t="shared" si="9"/>
        <v>#N/A</v>
      </c>
      <c r="S70" s="13" t="e">
        <f t="shared" si="14"/>
        <v>#N/A</v>
      </c>
      <c r="T70" s="11" t="e">
        <f t="shared" si="10"/>
        <v>#N/A</v>
      </c>
      <c r="U70" s="41" t="e">
        <f t="shared" si="15"/>
        <v>#N/A</v>
      </c>
      <c r="V70" s="27"/>
      <c r="W70" s="27"/>
      <c r="X70" s="27"/>
      <c r="Y70" s="8"/>
      <c r="Z70" s="8"/>
    </row>
    <row r="71" spans="1:26">
      <c r="A71" s="23"/>
      <c r="B71" s="23"/>
      <c r="C71" s="23"/>
      <c r="D71" s="23"/>
      <c r="E71" s="23"/>
      <c r="F71" s="23"/>
      <c r="G71" s="27"/>
      <c r="H71" s="50"/>
      <c r="I71" s="32">
        <f t="shared" si="11"/>
        <v>0</v>
      </c>
      <c r="J71" s="32" t="e">
        <f t="shared" si="2"/>
        <v>#N/A</v>
      </c>
      <c r="K71" s="52" t="e">
        <f t="shared" si="6"/>
        <v>#N/A</v>
      </c>
      <c r="L71" s="11" t="str">
        <f t="shared" si="12"/>
        <v/>
      </c>
      <c r="M71" s="11">
        <v>1200</v>
      </c>
      <c r="N71" s="11" t="e">
        <f t="shared" si="8"/>
        <v>#N/A</v>
      </c>
      <c r="O71" s="11"/>
      <c r="P71" s="12">
        <f t="shared" si="13"/>
        <v>0</v>
      </c>
      <c r="Q71" s="11"/>
      <c r="R71" s="11" t="e">
        <f t="shared" si="9"/>
        <v>#N/A</v>
      </c>
      <c r="S71" s="13" t="e">
        <f t="shared" si="14"/>
        <v>#N/A</v>
      </c>
      <c r="T71" s="11" t="e">
        <f t="shared" si="10"/>
        <v>#N/A</v>
      </c>
      <c r="U71" s="41" t="e">
        <f t="shared" si="15"/>
        <v>#N/A</v>
      </c>
      <c r="V71" s="27"/>
      <c r="W71" s="27"/>
      <c r="X71" s="27"/>
      <c r="Y71" s="8"/>
      <c r="Z71" s="8"/>
    </row>
    <row r="72" spans="1:26">
      <c r="A72" s="23"/>
      <c r="B72" s="23"/>
      <c r="C72" s="23"/>
      <c r="D72" s="23"/>
      <c r="E72" s="23"/>
      <c r="F72" s="23"/>
      <c r="G72" s="27"/>
      <c r="H72" s="50"/>
      <c r="I72" s="32">
        <f t="shared" si="11"/>
        <v>0</v>
      </c>
      <c r="J72" s="32" t="e">
        <f t="shared" si="2"/>
        <v>#N/A</v>
      </c>
      <c r="K72" s="52" t="e">
        <f t="shared" si="6"/>
        <v>#N/A</v>
      </c>
      <c r="L72" s="11" t="str">
        <f t="shared" si="12"/>
        <v/>
      </c>
      <c r="M72" s="11">
        <v>1200</v>
      </c>
      <c r="N72" s="11" t="e">
        <f t="shared" si="8"/>
        <v>#N/A</v>
      </c>
      <c r="O72" s="11"/>
      <c r="P72" s="12">
        <f t="shared" si="13"/>
        <v>0</v>
      </c>
      <c r="Q72" s="11"/>
      <c r="R72" s="11" t="e">
        <f t="shared" si="9"/>
        <v>#N/A</v>
      </c>
      <c r="S72" s="13" t="e">
        <f t="shared" si="14"/>
        <v>#N/A</v>
      </c>
      <c r="T72" s="11" t="e">
        <f t="shared" si="10"/>
        <v>#N/A</v>
      </c>
      <c r="U72" s="41" t="e">
        <f t="shared" si="15"/>
        <v>#N/A</v>
      </c>
      <c r="V72" s="27"/>
      <c r="W72" s="27"/>
      <c r="X72" s="27"/>
      <c r="Y72" s="8"/>
      <c r="Z72" s="8"/>
    </row>
    <row r="73" spans="1:26">
      <c r="A73" s="23"/>
      <c r="B73" s="23"/>
      <c r="C73" s="23"/>
      <c r="D73" s="23"/>
      <c r="E73" s="23"/>
      <c r="F73" s="23"/>
      <c r="G73" s="27"/>
      <c r="H73" s="50"/>
      <c r="I73" s="32">
        <f t="shared" si="11"/>
        <v>0</v>
      </c>
      <c r="J73" s="32" t="e">
        <f t="shared" si="2"/>
        <v>#N/A</v>
      </c>
      <c r="K73" s="52" t="e">
        <f t="shared" si="6"/>
        <v>#N/A</v>
      </c>
      <c r="L73" s="11" t="str">
        <f t="shared" si="12"/>
        <v/>
      </c>
      <c r="M73" s="11">
        <v>1200</v>
      </c>
      <c r="N73" s="11" t="e">
        <f t="shared" si="8"/>
        <v>#N/A</v>
      </c>
      <c r="O73" s="11"/>
      <c r="P73" s="12">
        <f t="shared" si="13"/>
        <v>0</v>
      </c>
      <c r="Q73" s="11"/>
      <c r="R73" s="11" t="e">
        <f t="shared" si="9"/>
        <v>#N/A</v>
      </c>
      <c r="S73" s="13" t="e">
        <f t="shared" si="14"/>
        <v>#N/A</v>
      </c>
      <c r="T73" s="11" t="e">
        <f t="shared" si="10"/>
        <v>#N/A</v>
      </c>
      <c r="U73" s="41" t="e">
        <f t="shared" si="15"/>
        <v>#N/A</v>
      </c>
      <c r="V73" s="27"/>
      <c r="W73" s="27"/>
      <c r="X73" s="27"/>
      <c r="Y73" s="8"/>
      <c r="Z73" s="8"/>
    </row>
    <row r="74" spans="1:26">
      <c r="A74" s="23"/>
      <c r="B74" s="23"/>
      <c r="C74" s="23"/>
      <c r="D74" s="23"/>
      <c r="E74" s="23"/>
      <c r="F74" s="23"/>
      <c r="G74" s="27"/>
      <c r="H74" s="50"/>
      <c r="I74" s="32">
        <f t="shared" si="11"/>
        <v>0</v>
      </c>
      <c r="J74" s="32" t="e">
        <f t="shared" si="2"/>
        <v>#N/A</v>
      </c>
      <c r="K74" s="52" t="e">
        <f t="shared" si="6"/>
        <v>#N/A</v>
      </c>
      <c r="L74" s="11" t="str">
        <f t="shared" si="12"/>
        <v/>
      </c>
      <c r="M74" s="11">
        <v>1200</v>
      </c>
      <c r="N74" s="11" t="e">
        <f t="shared" si="8"/>
        <v>#N/A</v>
      </c>
      <c r="O74" s="11"/>
      <c r="P74" s="12">
        <f t="shared" si="13"/>
        <v>0</v>
      </c>
      <c r="Q74" s="11"/>
      <c r="R74" s="11" t="e">
        <f t="shared" si="9"/>
        <v>#N/A</v>
      </c>
      <c r="S74" s="13" t="e">
        <f t="shared" si="14"/>
        <v>#N/A</v>
      </c>
      <c r="T74" s="11" t="e">
        <f t="shared" si="10"/>
        <v>#N/A</v>
      </c>
      <c r="U74" s="41" t="e">
        <f t="shared" si="15"/>
        <v>#N/A</v>
      </c>
      <c r="V74" s="27"/>
      <c r="W74" s="27"/>
      <c r="X74" s="27"/>
      <c r="Y74" s="8"/>
      <c r="Z74" s="8"/>
    </row>
    <row r="75" spans="1:26">
      <c r="A75" s="24"/>
      <c r="B75" s="23"/>
      <c r="C75" s="23"/>
      <c r="D75" s="23"/>
      <c r="E75" s="23"/>
      <c r="F75" s="23"/>
      <c r="G75" s="27"/>
      <c r="H75" s="50"/>
      <c r="I75" s="32">
        <f t="shared" si="11"/>
        <v>0</v>
      </c>
      <c r="J75" s="32" t="e">
        <f t="shared" si="2"/>
        <v>#N/A</v>
      </c>
      <c r="K75" s="52" t="e">
        <f t="shared" si="6"/>
        <v>#N/A</v>
      </c>
      <c r="L75" s="11" t="str">
        <f t="shared" si="12"/>
        <v/>
      </c>
      <c r="M75" s="11">
        <v>1200</v>
      </c>
      <c r="N75" s="11" t="e">
        <f t="shared" si="8"/>
        <v>#N/A</v>
      </c>
      <c r="O75" s="11"/>
      <c r="P75" s="12">
        <f t="shared" si="13"/>
        <v>0</v>
      </c>
      <c r="Q75" s="11"/>
      <c r="R75" s="11" t="e">
        <f t="shared" si="9"/>
        <v>#N/A</v>
      </c>
      <c r="S75" s="13" t="e">
        <f t="shared" si="14"/>
        <v>#N/A</v>
      </c>
      <c r="T75" s="11" t="e">
        <f t="shared" si="10"/>
        <v>#N/A</v>
      </c>
      <c r="U75" s="41" t="e">
        <f t="shared" si="15"/>
        <v>#N/A</v>
      </c>
      <c r="V75" s="27"/>
      <c r="W75" s="27"/>
      <c r="X75" s="27"/>
      <c r="Y75" s="8"/>
      <c r="Z75" s="8"/>
    </row>
    <row r="76" spans="1:26">
      <c r="A76" s="24"/>
      <c r="B76" s="23"/>
      <c r="C76" s="23"/>
      <c r="D76" s="23"/>
      <c r="E76" s="23"/>
      <c r="F76" s="23"/>
      <c r="G76" s="39"/>
      <c r="H76" s="50"/>
      <c r="I76" s="32">
        <f t="shared" si="11"/>
        <v>0</v>
      </c>
      <c r="J76" s="32" t="e">
        <f t="shared" si="2"/>
        <v>#N/A</v>
      </c>
      <c r="K76" s="52" t="e">
        <f t="shared" si="6"/>
        <v>#N/A</v>
      </c>
      <c r="L76" s="11" t="str">
        <f t="shared" si="12"/>
        <v/>
      </c>
      <c r="M76" s="11">
        <v>1200</v>
      </c>
      <c r="N76" s="11" t="e">
        <f t="shared" si="8"/>
        <v>#N/A</v>
      </c>
      <c r="O76" s="11"/>
      <c r="P76" s="12">
        <f t="shared" si="13"/>
        <v>0</v>
      </c>
      <c r="Q76" s="11"/>
      <c r="R76" s="11" t="e">
        <f t="shared" si="9"/>
        <v>#N/A</v>
      </c>
      <c r="S76" s="13" t="e">
        <f t="shared" si="14"/>
        <v>#N/A</v>
      </c>
      <c r="T76" s="11" t="e">
        <f t="shared" si="10"/>
        <v>#N/A</v>
      </c>
      <c r="U76" s="41" t="e">
        <f t="shared" si="15"/>
        <v>#N/A</v>
      </c>
      <c r="V76" s="27"/>
      <c r="W76" s="27"/>
      <c r="X76" s="27"/>
      <c r="Y76" s="8"/>
      <c r="Z76" s="8"/>
    </row>
    <row r="77" spans="1:26">
      <c r="A77" s="24"/>
      <c r="B77" s="23"/>
      <c r="C77" s="23"/>
      <c r="D77" s="23"/>
      <c r="E77" s="23"/>
      <c r="F77" s="23"/>
      <c r="G77" s="27"/>
      <c r="H77" s="50"/>
      <c r="I77" s="32">
        <f t="shared" si="11"/>
        <v>0</v>
      </c>
      <c r="J77" s="32" t="e">
        <f t="shared" si="2"/>
        <v>#N/A</v>
      </c>
      <c r="K77" s="52" t="e">
        <f t="shared" si="6"/>
        <v>#N/A</v>
      </c>
      <c r="L77" s="11" t="str">
        <f t="shared" si="12"/>
        <v/>
      </c>
      <c r="M77" s="11">
        <v>1200</v>
      </c>
      <c r="N77" s="11" t="e">
        <f t="shared" si="8"/>
        <v>#N/A</v>
      </c>
      <c r="O77" s="11"/>
      <c r="P77" s="12">
        <f t="shared" si="13"/>
        <v>0</v>
      </c>
      <c r="Q77" s="11"/>
      <c r="R77" s="11" t="e">
        <f t="shared" si="9"/>
        <v>#N/A</v>
      </c>
      <c r="S77" s="13" t="e">
        <f t="shared" si="14"/>
        <v>#N/A</v>
      </c>
      <c r="T77" s="11" t="e">
        <f t="shared" si="10"/>
        <v>#N/A</v>
      </c>
      <c r="U77" s="41" t="e">
        <f t="shared" si="15"/>
        <v>#N/A</v>
      </c>
      <c r="V77" s="27"/>
      <c r="W77" s="27"/>
      <c r="X77" s="27"/>
      <c r="Y77" s="8"/>
      <c r="Z77" s="8"/>
    </row>
    <row r="78" spans="1:26">
      <c r="A78" s="23"/>
      <c r="B78" s="23"/>
      <c r="C78" s="23"/>
      <c r="D78" s="23"/>
      <c r="E78" s="23"/>
      <c r="F78" s="23"/>
      <c r="G78" s="27"/>
      <c r="H78" s="50"/>
      <c r="I78" s="32">
        <f t="shared" si="11"/>
        <v>0</v>
      </c>
      <c r="J78" s="32" t="e">
        <f t="shared" si="2"/>
        <v>#N/A</v>
      </c>
      <c r="K78" s="52" t="e">
        <f t="shared" si="6"/>
        <v>#N/A</v>
      </c>
      <c r="L78" s="11" t="str">
        <f t="shared" si="12"/>
        <v/>
      </c>
      <c r="M78" s="11">
        <v>1200</v>
      </c>
      <c r="N78" s="11" t="e">
        <f t="shared" si="8"/>
        <v>#N/A</v>
      </c>
      <c r="O78" s="11"/>
      <c r="P78" s="12">
        <f t="shared" si="13"/>
        <v>0</v>
      </c>
      <c r="Q78" s="11"/>
      <c r="R78" s="11" t="e">
        <f t="shared" si="9"/>
        <v>#N/A</v>
      </c>
      <c r="S78" s="13" t="e">
        <f t="shared" si="14"/>
        <v>#N/A</v>
      </c>
      <c r="T78" s="11" t="e">
        <f t="shared" si="10"/>
        <v>#N/A</v>
      </c>
      <c r="U78" s="41" t="e">
        <f t="shared" si="15"/>
        <v>#N/A</v>
      </c>
      <c r="V78" s="27"/>
      <c r="W78" s="27"/>
      <c r="X78" s="27"/>
      <c r="Y78" s="8"/>
      <c r="Z78" s="8"/>
    </row>
    <row r="79" spans="1:26">
      <c r="A79" s="36"/>
      <c r="B79" s="36"/>
      <c r="C79" s="36"/>
      <c r="D79" s="36"/>
      <c r="E79" s="36"/>
      <c r="F79" s="36"/>
      <c r="G79" s="27"/>
      <c r="H79" s="50"/>
      <c r="I79" s="32">
        <f t="shared" si="11"/>
        <v>0</v>
      </c>
      <c r="J79" s="32" t="e">
        <f t="shared" si="2"/>
        <v>#N/A</v>
      </c>
      <c r="K79" s="52" t="e">
        <f t="shared" si="6"/>
        <v>#N/A</v>
      </c>
      <c r="L79" s="11" t="str">
        <f t="shared" si="12"/>
        <v/>
      </c>
      <c r="M79" s="11">
        <v>1200</v>
      </c>
      <c r="N79" s="11" t="e">
        <f t="shared" si="8"/>
        <v>#N/A</v>
      </c>
      <c r="O79" s="11"/>
      <c r="P79" s="12">
        <f t="shared" si="13"/>
        <v>0</v>
      </c>
      <c r="Q79" s="11"/>
      <c r="R79" s="11" t="e">
        <f t="shared" si="9"/>
        <v>#N/A</v>
      </c>
      <c r="S79" s="13" t="e">
        <f t="shared" si="14"/>
        <v>#N/A</v>
      </c>
      <c r="T79" s="11" t="e">
        <f t="shared" si="10"/>
        <v>#N/A</v>
      </c>
      <c r="U79" s="41" t="e">
        <f t="shared" si="15"/>
        <v>#N/A</v>
      </c>
      <c r="V79" s="27"/>
      <c r="W79" s="27"/>
      <c r="X79" s="27"/>
      <c r="Y79" s="8"/>
      <c r="Z79" s="8"/>
    </row>
    <row r="80" spans="1:26" s="35" customFormat="1">
      <c r="O80" s="37"/>
      <c r="R80" s="38"/>
      <c r="T80" s="38"/>
    </row>
    <row r="81" spans="15:20" s="35" customFormat="1">
      <c r="O81" s="37"/>
      <c r="R81" s="38"/>
      <c r="T81" s="38"/>
    </row>
    <row r="82" spans="15:20" s="35" customFormat="1">
      <c r="O82" s="37"/>
      <c r="R82" s="38"/>
      <c r="T82" s="38"/>
    </row>
    <row r="83" spans="15:20" s="35" customFormat="1">
      <c r="O83" s="37"/>
      <c r="R83" s="38"/>
      <c r="T83" s="38"/>
    </row>
    <row r="84" spans="15:20" s="35" customFormat="1">
      <c r="O84" s="37"/>
      <c r="R84" s="38"/>
      <c r="T84" s="38"/>
    </row>
    <row r="85" spans="15:20" s="35" customFormat="1">
      <c r="O85" s="37"/>
      <c r="R85" s="38"/>
      <c r="T85" s="38"/>
    </row>
    <row r="86" spans="15:20" s="35" customFormat="1">
      <c r="O86" s="37"/>
      <c r="R86" s="38"/>
      <c r="T86" s="38"/>
    </row>
    <row r="87" spans="15:20" s="35" customFormat="1">
      <c r="O87" s="37"/>
      <c r="R87" s="38"/>
      <c r="T87" s="38"/>
    </row>
    <row r="88" spans="15:20" s="35" customFormat="1">
      <c r="O88" s="37"/>
      <c r="R88" s="38"/>
      <c r="T88" s="38"/>
    </row>
    <row r="89" spans="15:20" s="35" customFormat="1">
      <c r="O89" s="37"/>
      <c r="R89" s="38"/>
      <c r="T89" s="38"/>
    </row>
    <row r="90" spans="15:20" s="35" customFormat="1">
      <c r="O90" s="37"/>
      <c r="R90" s="38"/>
      <c r="T90" s="38"/>
    </row>
    <row r="91" spans="15:20" s="35" customFormat="1">
      <c r="O91" s="37"/>
      <c r="R91" s="38"/>
      <c r="T91" s="38"/>
    </row>
    <row r="92" spans="15:20" s="35" customFormat="1">
      <c r="O92" s="37"/>
      <c r="R92" s="38"/>
      <c r="T92" s="38"/>
    </row>
    <row r="93" spans="15:20" s="35" customFormat="1">
      <c r="O93" s="37"/>
      <c r="R93" s="38"/>
      <c r="T93" s="38"/>
    </row>
    <row r="94" spans="15:20" s="35" customFormat="1">
      <c r="O94" s="37"/>
      <c r="R94" s="38"/>
      <c r="T94" s="38"/>
    </row>
    <row r="95" spans="15:20" s="35" customFormat="1">
      <c r="O95" s="37"/>
      <c r="R95" s="38"/>
      <c r="T95" s="38"/>
    </row>
    <row r="96" spans="15:20" s="35" customFormat="1">
      <c r="O96" s="37"/>
      <c r="R96" s="38"/>
      <c r="T96" s="38"/>
    </row>
    <row r="97" spans="15:20" s="35" customFormat="1">
      <c r="O97" s="37"/>
      <c r="R97" s="38"/>
      <c r="T97" s="38"/>
    </row>
    <row r="98" spans="15:20" s="35" customFormat="1">
      <c r="O98" s="37"/>
      <c r="R98" s="38"/>
      <c r="T98" s="38"/>
    </row>
    <row r="99" spans="15:20" s="35" customFormat="1">
      <c r="O99" s="37"/>
      <c r="R99" s="38"/>
      <c r="T99" s="38"/>
    </row>
    <row r="100" spans="15:20" s="35" customFormat="1">
      <c r="O100" s="37"/>
      <c r="R100" s="38"/>
      <c r="T100" s="38"/>
    </row>
    <row r="101" spans="15:20" s="35" customFormat="1">
      <c r="O101" s="37"/>
      <c r="R101" s="38"/>
      <c r="T101" s="38"/>
    </row>
    <row r="102" spans="15:20" s="35" customFormat="1">
      <c r="O102" s="37"/>
      <c r="R102" s="38"/>
      <c r="T102" s="38"/>
    </row>
    <row r="103" spans="15:20" s="35" customFormat="1">
      <c r="O103" s="37"/>
      <c r="R103" s="38"/>
      <c r="T103" s="38"/>
    </row>
    <row r="104" spans="15:20" s="35" customFormat="1">
      <c r="O104" s="37"/>
      <c r="R104" s="38"/>
      <c r="T104" s="38"/>
    </row>
    <row r="105" spans="15:20" s="35" customFormat="1">
      <c r="O105" s="37"/>
      <c r="R105" s="38"/>
      <c r="T105" s="38"/>
    </row>
    <row r="106" spans="15:20" s="35" customFormat="1">
      <c r="O106" s="37"/>
      <c r="R106" s="38"/>
      <c r="T106" s="38"/>
    </row>
    <row r="107" spans="15:20" s="35" customFormat="1">
      <c r="O107" s="37"/>
      <c r="R107" s="38"/>
      <c r="T107" s="38"/>
    </row>
    <row r="108" spans="15:20" s="35" customFormat="1">
      <c r="O108" s="37"/>
      <c r="R108" s="38"/>
      <c r="T108" s="38"/>
    </row>
    <row r="109" spans="15:20" s="35" customFormat="1">
      <c r="O109" s="37"/>
      <c r="R109" s="38"/>
      <c r="T109" s="38"/>
    </row>
    <row r="110" spans="15:20" s="35" customFormat="1">
      <c r="O110" s="37"/>
      <c r="R110" s="38"/>
      <c r="T110" s="38"/>
    </row>
    <row r="111" spans="15:20" s="35" customFormat="1">
      <c r="O111" s="37"/>
      <c r="R111" s="38"/>
      <c r="T111" s="38"/>
    </row>
    <row r="112" spans="15:20" s="35" customFormat="1">
      <c r="O112" s="37"/>
      <c r="R112" s="38"/>
      <c r="T112" s="38"/>
    </row>
    <row r="113" spans="15:20" s="35" customFormat="1">
      <c r="O113" s="37"/>
      <c r="R113" s="38"/>
      <c r="T113" s="38"/>
    </row>
    <row r="114" spans="15:20" s="35" customFormat="1">
      <c r="O114" s="37"/>
      <c r="R114" s="38"/>
      <c r="T114" s="38"/>
    </row>
    <row r="115" spans="15:20" s="35" customFormat="1">
      <c r="O115" s="37"/>
      <c r="R115" s="38"/>
      <c r="T115" s="38"/>
    </row>
    <row r="116" spans="15:20" s="35" customFormat="1">
      <c r="O116" s="37"/>
      <c r="R116" s="38"/>
      <c r="T116" s="38"/>
    </row>
    <row r="117" spans="15:20" s="35" customFormat="1">
      <c r="O117" s="37"/>
      <c r="R117" s="38"/>
      <c r="T117" s="38"/>
    </row>
    <row r="118" spans="15:20" s="35" customFormat="1">
      <c r="O118" s="37"/>
      <c r="R118" s="38"/>
      <c r="T118" s="38"/>
    </row>
    <row r="119" spans="15:20" s="35" customFormat="1">
      <c r="O119" s="37"/>
      <c r="R119" s="38"/>
      <c r="T119" s="38"/>
    </row>
    <row r="120" spans="15:20" s="35" customFormat="1">
      <c r="O120" s="37"/>
      <c r="R120" s="38"/>
      <c r="T120" s="38"/>
    </row>
    <row r="121" spans="15:20" s="35" customFormat="1">
      <c r="O121" s="37"/>
      <c r="R121" s="38"/>
      <c r="T121" s="38"/>
    </row>
    <row r="122" spans="15:20" s="35" customFormat="1">
      <c r="O122" s="37"/>
      <c r="R122" s="38"/>
      <c r="T122" s="38"/>
    </row>
    <row r="123" spans="15:20" s="35" customFormat="1">
      <c r="O123" s="37"/>
      <c r="R123" s="38"/>
      <c r="T123" s="38"/>
    </row>
    <row r="124" spans="15:20" s="35" customFormat="1">
      <c r="O124" s="37"/>
      <c r="R124" s="38"/>
      <c r="T124" s="38"/>
    </row>
    <row r="125" spans="15:20" s="35" customFormat="1">
      <c r="O125" s="37"/>
      <c r="R125" s="38"/>
      <c r="T125" s="38"/>
    </row>
    <row r="126" spans="15:20" s="35" customFormat="1">
      <c r="O126" s="37"/>
      <c r="R126" s="38"/>
      <c r="T126" s="38"/>
    </row>
    <row r="127" spans="15:20" s="35" customFormat="1">
      <c r="O127" s="37"/>
      <c r="R127" s="38"/>
      <c r="T127" s="38"/>
    </row>
    <row r="128" spans="15:20" s="35" customFormat="1">
      <c r="O128" s="37"/>
      <c r="R128" s="38"/>
      <c r="T128" s="38"/>
    </row>
    <row r="129" spans="15:20" s="35" customFormat="1">
      <c r="O129" s="37"/>
      <c r="R129" s="38"/>
      <c r="T129" s="38"/>
    </row>
    <row r="130" spans="15:20" s="35" customFormat="1">
      <c r="O130" s="37"/>
      <c r="R130" s="38"/>
      <c r="T130" s="38"/>
    </row>
    <row r="131" spans="15:20" s="35" customFormat="1">
      <c r="O131" s="37"/>
      <c r="R131" s="38"/>
      <c r="T131" s="38"/>
    </row>
    <row r="132" spans="15:20" s="35" customFormat="1">
      <c r="O132" s="37"/>
      <c r="R132" s="38"/>
      <c r="T132" s="38"/>
    </row>
    <row r="133" spans="15:20" s="35" customFormat="1">
      <c r="O133" s="37"/>
      <c r="R133" s="38"/>
      <c r="T133" s="38"/>
    </row>
    <row r="134" spans="15:20" s="35" customFormat="1">
      <c r="O134" s="37"/>
      <c r="R134" s="38"/>
      <c r="T134" s="38"/>
    </row>
    <row r="135" spans="15:20" s="35" customFormat="1">
      <c r="O135" s="37"/>
      <c r="R135" s="38"/>
      <c r="T135" s="38"/>
    </row>
    <row r="136" spans="15:20" s="35" customFormat="1">
      <c r="O136" s="37"/>
      <c r="R136" s="38"/>
      <c r="T136" s="38"/>
    </row>
    <row r="137" spans="15:20" s="35" customFormat="1">
      <c r="O137" s="37"/>
      <c r="R137" s="38"/>
      <c r="T137" s="38"/>
    </row>
    <row r="138" spans="15:20" s="35" customFormat="1">
      <c r="O138" s="37"/>
      <c r="R138" s="38"/>
      <c r="T138" s="38"/>
    </row>
    <row r="139" spans="15:20" s="35" customFormat="1">
      <c r="O139" s="37"/>
      <c r="R139" s="38"/>
      <c r="T139" s="38"/>
    </row>
    <row r="140" spans="15:20" s="35" customFormat="1">
      <c r="O140" s="37"/>
      <c r="R140" s="38"/>
      <c r="T140" s="38"/>
    </row>
    <row r="141" spans="15:20" s="35" customFormat="1">
      <c r="O141" s="37"/>
      <c r="R141" s="38"/>
      <c r="T141" s="38"/>
    </row>
    <row r="142" spans="15:20" s="35" customFormat="1">
      <c r="O142" s="37"/>
      <c r="R142" s="38"/>
      <c r="T142" s="38"/>
    </row>
    <row r="143" spans="15:20" s="35" customFormat="1">
      <c r="O143" s="37"/>
      <c r="R143" s="38"/>
      <c r="T143" s="38"/>
    </row>
    <row r="144" spans="15:20" s="35" customFormat="1">
      <c r="O144" s="37"/>
      <c r="R144" s="38"/>
      <c r="T144" s="38"/>
    </row>
    <row r="145" spans="15:20" s="35" customFormat="1">
      <c r="O145" s="37"/>
      <c r="R145" s="38"/>
      <c r="T145" s="38"/>
    </row>
    <row r="146" spans="15:20" s="35" customFormat="1">
      <c r="O146" s="37"/>
      <c r="R146" s="38"/>
      <c r="T146" s="38"/>
    </row>
    <row r="147" spans="15:20" s="35" customFormat="1">
      <c r="O147" s="37"/>
      <c r="R147" s="38"/>
      <c r="T147" s="38"/>
    </row>
    <row r="148" spans="15:20" s="35" customFormat="1">
      <c r="O148" s="37"/>
      <c r="R148" s="38"/>
      <c r="T148" s="38"/>
    </row>
    <row r="149" spans="15:20" s="35" customFormat="1">
      <c r="O149" s="37"/>
      <c r="R149" s="38"/>
      <c r="T149" s="38"/>
    </row>
    <row r="150" spans="15:20" s="35" customFormat="1">
      <c r="O150" s="37"/>
      <c r="R150" s="38"/>
      <c r="T150" s="38"/>
    </row>
    <row r="151" spans="15:20" s="35" customFormat="1">
      <c r="O151" s="37"/>
      <c r="R151" s="38"/>
      <c r="T151" s="38"/>
    </row>
    <row r="152" spans="15:20" s="35" customFormat="1">
      <c r="O152" s="37"/>
      <c r="R152" s="38"/>
      <c r="T152" s="38"/>
    </row>
    <row r="153" spans="15:20" s="35" customFormat="1">
      <c r="O153" s="37"/>
      <c r="R153" s="38"/>
      <c r="T153" s="38"/>
    </row>
    <row r="154" spans="15:20" s="35" customFormat="1">
      <c r="O154" s="37"/>
      <c r="R154" s="38"/>
      <c r="T154" s="38"/>
    </row>
    <row r="155" spans="15:20" s="35" customFormat="1">
      <c r="O155" s="37"/>
      <c r="R155" s="38"/>
      <c r="T155" s="38"/>
    </row>
    <row r="156" spans="15:20" s="35" customFormat="1">
      <c r="O156" s="37"/>
      <c r="R156" s="38"/>
      <c r="T156" s="38"/>
    </row>
    <row r="157" spans="15:20" s="35" customFormat="1">
      <c r="O157" s="37"/>
      <c r="R157" s="38"/>
      <c r="T157" s="38"/>
    </row>
    <row r="158" spans="15:20" s="35" customFormat="1">
      <c r="O158" s="37"/>
      <c r="R158" s="38"/>
      <c r="T158" s="38"/>
    </row>
    <row r="159" spans="15:20" s="35" customFormat="1">
      <c r="O159" s="37"/>
      <c r="R159" s="38"/>
      <c r="T159" s="38"/>
    </row>
    <row r="160" spans="15:20" s="35" customFormat="1">
      <c r="O160" s="37"/>
      <c r="R160" s="38"/>
      <c r="T160" s="38"/>
    </row>
    <row r="161" spans="13:20" s="35" customFormat="1">
      <c r="O161" s="37"/>
      <c r="R161" s="38"/>
      <c r="T161" s="38"/>
    </row>
    <row r="162" spans="13:20" s="35" customFormat="1">
      <c r="O162" s="37"/>
      <c r="R162" s="38"/>
      <c r="T162" s="38"/>
    </row>
    <row r="163" spans="13:20" s="35" customFormat="1">
      <c r="O163" s="37"/>
      <c r="R163" s="38"/>
      <c r="T163" s="38"/>
    </row>
    <row r="164" spans="13:20" s="35" customFormat="1">
      <c r="O164" s="37"/>
      <c r="R164" s="38"/>
      <c r="T164" s="38"/>
    </row>
    <row r="165" spans="13:20" s="35" customFormat="1">
      <c r="O165" s="37"/>
      <c r="R165" s="38"/>
      <c r="T165" s="38"/>
    </row>
    <row r="166" spans="13:20" s="35" customFormat="1">
      <c r="O166" s="37"/>
      <c r="R166" s="38"/>
      <c r="T166" s="38"/>
    </row>
    <row r="167" spans="13:20" s="35" customFormat="1">
      <c r="O167" s="37"/>
      <c r="R167" s="38"/>
      <c r="T167" s="38"/>
    </row>
    <row r="168" spans="13:20" s="35" customFormat="1">
      <c r="O168" s="37"/>
      <c r="R168" s="38"/>
      <c r="T168" s="38"/>
    </row>
    <row r="169" spans="13:20" s="35" customFormat="1">
      <c r="O169" s="37"/>
      <c r="R169" s="38"/>
      <c r="T169" s="38"/>
    </row>
    <row r="170" spans="13:20" s="35" customFormat="1">
      <c r="O170" s="37"/>
      <c r="R170" s="38"/>
      <c r="T170" s="38"/>
    </row>
    <row r="171" spans="13:20" s="35" customFormat="1">
      <c r="O171" s="37"/>
      <c r="R171" s="38"/>
      <c r="T171" s="38"/>
    </row>
    <row r="172" spans="13:20" s="35" customFormat="1">
      <c r="O172" s="37"/>
      <c r="R172" s="38"/>
      <c r="T172" s="38"/>
    </row>
    <row r="173" spans="13:20" s="35" customFormat="1">
      <c r="O173" s="37"/>
      <c r="R173" s="38"/>
      <c r="T173" s="38"/>
    </row>
    <row r="174" spans="13:20" s="35" customFormat="1">
      <c r="M174" s="37"/>
      <c r="P174" s="38"/>
      <c r="R174" s="38"/>
    </row>
    <row r="175" spans="13:20" s="35" customFormat="1">
      <c r="M175" s="37"/>
      <c r="P175" s="38"/>
      <c r="R175" s="38"/>
    </row>
    <row r="176" spans="13:20" s="35" customFormat="1">
      <c r="M176" s="37"/>
      <c r="P176" s="38"/>
      <c r="R176" s="38"/>
    </row>
    <row r="177" spans="13:18" s="35" customFormat="1">
      <c r="M177" s="37"/>
      <c r="P177" s="38"/>
      <c r="R177" s="38"/>
    </row>
    <row r="178" spans="13:18" s="35" customFormat="1">
      <c r="M178" s="37"/>
      <c r="P178" s="38"/>
      <c r="R178" s="38"/>
    </row>
    <row r="179" spans="13:18" s="35" customFormat="1">
      <c r="M179" s="37"/>
      <c r="P179" s="38"/>
      <c r="R179" s="38"/>
    </row>
    <row r="180" spans="13:18" s="35" customFormat="1">
      <c r="M180" s="37"/>
      <c r="P180" s="38"/>
      <c r="R180" s="38"/>
    </row>
    <row r="181" spans="13:18" s="35" customFormat="1">
      <c r="M181" s="37"/>
      <c r="P181" s="38"/>
      <c r="R181" s="38"/>
    </row>
    <row r="182" spans="13:18" s="35" customFormat="1">
      <c r="M182" s="37"/>
      <c r="P182" s="38"/>
      <c r="R182" s="38"/>
    </row>
    <row r="183" spans="13:18" s="35" customFormat="1">
      <c r="M183" s="37"/>
      <c r="P183" s="38"/>
      <c r="R183" s="38"/>
    </row>
    <row r="184" spans="13:18" s="35" customFormat="1">
      <c r="M184" s="37"/>
      <c r="P184" s="38"/>
      <c r="R184" s="38"/>
    </row>
    <row r="185" spans="13:18" s="35" customFormat="1">
      <c r="M185" s="37"/>
      <c r="P185" s="38"/>
      <c r="R185" s="38"/>
    </row>
    <row r="186" spans="13:18" s="35" customFormat="1">
      <c r="M186" s="37"/>
      <c r="P186" s="38"/>
      <c r="R186" s="38"/>
    </row>
    <row r="187" spans="13:18" s="35" customFormat="1">
      <c r="M187" s="37"/>
      <c r="P187" s="38"/>
      <c r="R187" s="38"/>
    </row>
    <row r="188" spans="13:18" s="35" customFormat="1">
      <c r="M188" s="37"/>
      <c r="P188" s="38"/>
      <c r="R188" s="38"/>
    </row>
    <row r="189" spans="13:18" s="35" customFormat="1">
      <c r="M189" s="37"/>
      <c r="P189" s="38"/>
      <c r="R189" s="38"/>
    </row>
    <row r="190" spans="13:18" s="35" customFormat="1">
      <c r="M190" s="37"/>
      <c r="P190" s="38"/>
      <c r="R190" s="38"/>
    </row>
    <row r="191" spans="13:18" s="35" customFormat="1">
      <c r="M191" s="37"/>
      <c r="P191" s="38"/>
      <c r="R191" s="38"/>
    </row>
    <row r="192" spans="13:18" s="35" customFormat="1">
      <c r="M192" s="37"/>
      <c r="P192" s="38"/>
      <c r="R192" s="38"/>
    </row>
    <row r="193" spans="13:18" s="35" customFormat="1">
      <c r="M193" s="37"/>
      <c r="P193" s="38"/>
      <c r="R193" s="38"/>
    </row>
    <row r="194" spans="13:18" s="35" customFormat="1">
      <c r="M194" s="37"/>
      <c r="P194" s="38"/>
      <c r="R194" s="38"/>
    </row>
    <row r="195" spans="13:18" s="35" customFormat="1">
      <c r="M195" s="37"/>
      <c r="P195" s="38"/>
      <c r="R195" s="38"/>
    </row>
    <row r="196" spans="13:18" s="35" customFormat="1">
      <c r="M196" s="37"/>
      <c r="P196" s="38"/>
      <c r="R196" s="38"/>
    </row>
    <row r="197" spans="13:18" s="35" customFormat="1">
      <c r="M197" s="37"/>
      <c r="P197" s="38"/>
      <c r="R197" s="38"/>
    </row>
    <row r="198" spans="13:18" s="35" customFormat="1">
      <c r="M198" s="37"/>
      <c r="P198" s="38"/>
      <c r="R198" s="38"/>
    </row>
    <row r="199" spans="13:18" s="35" customFormat="1">
      <c r="M199" s="37"/>
      <c r="P199" s="38"/>
      <c r="R199" s="38"/>
    </row>
    <row r="200" spans="13:18" s="35" customFormat="1">
      <c r="M200" s="37"/>
      <c r="P200" s="38"/>
      <c r="R200" s="38"/>
    </row>
    <row r="201" spans="13:18" s="35" customFormat="1">
      <c r="M201" s="37"/>
      <c r="P201" s="38"/>
      <c r="R201" s="38"/>
    </row>
    <row r="202" spans="13:18" s="35" customFormat="1">
      <c r="M202" s="37"/>
      <c r="P202" s="38"/>
      <c r="R202" s="38"/>
    </row>
    <row r="203" spans="13:18" s="35" customFormat="1">
      <c r="M203" s="37"/>
      <c r="P203" s="38"/>
      <c r="R203" s="38"/>
    </row>
    <row r="204" spans="13:18" s="35" customFormat="1">
      <c r="M204" s="37"/>
      <c r="P204" s="38"/>
      <c r="R204" s="38"/>
    </row>
    <row r="205" spans="13:18" s="35" customFormat="1">
      <c r="M205" s="37"/>
      <c r="P205" s="38"/>
      <c r="R205" s="38"/>
    </row>
    <row r="206" spans="13:18" s="35" customFormat="1">
      <c r="M206" s="37"/>
      <c r="P206" s="38"/>
      <c r="R206" s="38"/>
    </row>
    <row r="207" spans="13:18" s="35" customFormat="1">
      <c r="M207" s="37"/>
      <c r="P207" s="38"/>
      <c r="R207" s="38"/>
    </row>
    <row r="208" spans="13:18" s="35" customFormat="1">
      <c r="M208" s="37"/>
      <c r="P208" s="38"/>
      <c r="R208" s="38"/>
    </row>
    <row r="209" spans="7:23" s="8" customFormat="1">
      <c r="G209" s="27"/>
      <c r="H209" s="27"/>
      <c r="I209" s="27"/>
      <c r="M209" s="9"/>
      <c r="P209" s="10"/>
      <c r="R209" s="10"/>
      <c r="U209" s="27"/>
      <c r="V209" s="27"/>
      <c r="W209" s="27"/>
    </row>
    <row r="210" spans="7:23" s="8" customFormat="1">
      <c r="G210" s="27"/>
      <c r="H210" s="27"/>
      <c r="I210" s="27"/>
      <c r="M210" s="9"/>
      <c r="P210" s="10"/>
      <c r="R210" s="10"/>
      <c r="U210" s="27"/>
      <c r="V210" s="27"/>
      <c r="W210" s="27"/>
    </row>
    <row r="211" spans="7:23" s="8" customFormat="1">
      <c r="G211" s="27"/>
      <c r="H211" s="27"/>
      <c r="I211" s="27"/>
      <c r="M211" s="9"/>
      <c r="P211" s="10"/>
      <c r="R211" s="10"/>
      <c r="U211" s="27"/>
      <c r="V211" s="27"/>
      <c r="W211" s="27"/>
    </row>
    <row r="212" spans="7:23" s="8" customFormat="1">
      <c r="G212" s="27"/>
      <c r="H212" s="27"/>
      <c r="I212" s="27"/>
      <c r="M212" s="9"/>
      <c r="P212" s="10"/>
      <c r="R212" s="10"/>
      <c r="U212" s="27"/>
      <c r="V212" s="27"/>
      <c r="W212" s="27"/>
    </row>
    <row r="213" spans="7:23" s="8" customFormat="1">
      <c r="G213" s="27"/>
      <c r="H213" s="27"/>
      <c r="I213" s="27"/>
      <c r="M213" s="9"/>
      <c r="P213" s="10"/>
      <c r="R213" s="10"/>
      <c r="U213" s="27"/>
      <c r="V213" s="27"/>
      <c r="W213" s="27"/>
    </row>
    <row r="214" spans="7:23" s="8" customFormat="1">
      <c r="G214" s="27"/>
      <c r="H214" s="27"/>
      <c r="I214" s="27"/>
      <c r="M214" s="9"/>
      <c r="P214" s="10"/>
      <c r="R214" s="10"/>
      <c r="U214" s="27"/>
      <c r="V214" s="27"/>
      <c r="W214" s="27"/>
    </row>
    <row r="215" spans="7:23" s="8" customFormat="1">
      <c r="G215" s="27"/>
      <c r="H215" s="27"/>
      <c r="I215" s="27"/>
      <c r="M215" s="9"/>
      <c r="P215" s="10"/>
      <c r="R215" s="10"/>
      <c r="U215" s="27"/>
      <c r="V215" s="27"/>
      <c r="W215" s="27"/>
    </row>
    <row r="216" spans="7:23" s="8" customFormat="1">
      <c r="G216" s="27"/>
      <c r="H216" s="27"/>
      <c r="I216" s="27"/>
      <c r="M216" s="9"/>
      <c r="P216" s="10"/>
      <c r="R216" s="10"/>
      <c r="U216" s="27"/>
      <c r="V216" s="27"/>
      <c r="W216" s="27"/>
    </row>
    <row r="217" spans="7:23" s="8" customFormat="1">
      <c r="G217" s="27"/>
      <c r="H217" s="27"/>
      <c r="I217" s="27"/>
      <c r="M217" s="9"/>
      <c r="P217" s="10"/>
      <c r="R217" s="10"/>
      <c r="U217" s="27"/>
      <c r="V217" s="27"/>
      <c r="W217" s="27"/>
    </row>
    <row r="218" spans="7:23" s="8" customFormat="1">
      <c r="G218" s="27"/>
      <c r="H218" s="27"/>
      <c r="I218" s="27"/>
      <c r="M218" s="9"/>
      <c r="P218" s="10"/>
      <c r="R218" s="10"/>
      <c r="U218" s="27"/>
      <c r="V218" s="27"/>
      <c r="W218" s="27"/>
    </row>
    <row r="219" spans="7:23" s="8" customFormat="1">
      <c r="G219" s="27"/>
      <c r="H219" s="27"/>
      <c r="I219" s="27"/>
      <c r="M219" s="9"/>
      <c r="P219" s="10"/>
      <c r="R219" s="10"/>
      <c r="U219" s="27"/>
      <c r="V219" s="27"/>
      <c r="W219" s="27"/>
    </row>
    <row r="220" spans="7:23" s="8" customFormat="1">
      <c r="G220" s="27"/>
      <c r="H220" s="27"/>
      <c r="I220" s="27"/>
      <c r="M220" s="9"/>
      <c r="P220" s="10"/>
      <c r="R220" s="10"/>
      <c r="U220" s="27"/>
      <c r="V220" s="27"/>
      <c r="W220" s="27"/>
    </row>
  </sheetData>
  <mergeCells count="1">
    <mergeCell ref="L43:M43"/>
  </mergeCells>
  <conditionalFormatting sqref="R45:R79">
    <cfRule type="expression" dxfId="5" priority="4">
      <formula>R45&lt;&gt;K45</formula>
    </cfRule>
  </conditionalFormatting>
  <conditionalFormatting sqref="R41">
    <cfRule type="expression" dxfId="3" priority="1">
      <formula>R41&lt;&gt;K41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Transactions.csv</vt:lpstr>
    </vt:vector>
  </TitlesOfParts>
  <Company>Oneeyedmen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McGregor</dc:creator>
  <cp:lastModifiedBy>Duncan McGregor</cp:lastModifiedBy>
  <dcterms:created xsi:type="dcterms:W3CDTF">2013-05-20T15:59:09Z</dcterms:created>
  <dcterms:modified xsi:type="dcterms:W3CDTF">2013-05-20T22:04:23Z</dcterms:modified>
</cp:coreProperties>
</file>