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State\LRF_2045\Report_table\final\"/>
    </mc:Choice>
  </mc:AlternateContent>
  <bookViews>
    <workbookView xWindow="-5580" yWindow="615" windowWidth="25320" windowHeight="12465" tabRatio="853"/>
  </bookViews>
  <sheets>
    <sheet name="List of Appendix Tables" sheetId="156" r:id="rId1"/>
    <sheet name="Table A-1" sheetId="31" r:id="rId2"/>
    <sheet name="Table A-2" sheetId="34" r:id="rId3"/>
    <sheet name="Table A-3" sheetId="208" r:id="rId4"/>
    <sheet name="Table A-4" sheetId="209" r:id="rId5"/>
    <sheet name="Table A-5" sheetId="210" r:id="rId6"/>
    <sheet name="Table A-6" sheetId="211" r:id="rId7"/>
    <sheet name="Table A-7" sheetId="86" r:id="rId8"/>
    <sheet name="Table A-8" sheetId="218" r:id="rId9"/>
    <sheet name="Table A-9" sheetId="219" r:id="rId10"/>
    <sheet name="Table A-10" sheetId="99" r:id="rId11"/>
    <sheet name="Table A-11" sheetId="91" r:id="rId12"/>
    <sheet name="Table A-12" sheetId="92" r:id="rId13"/>
    <sheet name="Table A-13" sheetId="93" r:id="rId14"/>
    <sheet name="Table A-14" sheetId="94" r:id="rId15"/>
    <sheet name="Table A-15" sheetId="95" r:id="rId16"/>
    <sheet name="Table A-16" sheetId="96" r:id="rId17"/>
    <sheet name="Table A-17" sheetId="97" r:id="rId18"/>
    <sheet name="Table A-18" sheetId="98" r:id="rId19"/>
    <sheet name="Table A-19" sheetId="103" r:id="rId20"/>
    <sheet name="Table A-20" sheetId="104" r:id="rId21"/>
    <sheet name="Table A-21" sheetId="102" r:id="rId22"/>
    <sheet name="Table A-22" sheetId="109" r:id="rId23"/>
    <sheet name="Table A-23" sheetId="110" r:id="rId24"/>
    <sheet name="Table A-24" sheetId="111" r:id="rId25"/>
    <sheet name="Table A-25" sheetId="112" r:id="rId26"/>
    <sheet name="Table A-26" sheetId="113" r:id="rId27"/>
    <sheet name="Table A-27" sheetId="118" r:id="rId28"/>
    <sheet name="Table A-28" sheetId="115" r:id="rId29"/>
    <sheet name="Table A-29" sheetId="235" r:id="rId30"/>
    <sheet name="Table A-30" sheetId="236" r:id="rId31"/>
    <sheet name="Table A-31" sheetId="237" r:id="rId32"/>
    <sheet name="Table A-32" sheetId="238" r:id="rId33"/>
    <sheet name="Table A-33" sheetId="239" r:id="rId34"/>
    <sheet name="Table A-34" sheetId="241" r:id="rId35"/>
    <sheet name="Table A-35" sheetId="242" r:id="rId36"/>
    <sheet name="Table A-36" sheetId="243" r:id="rId37"/>
    <sheet name="Table A-37" sheetId="244" r:id="rId38"/>
    <sheet name="Table A-38" sheetId="245" r:id="rId39"/>
    <sheet name="Table A-39" sheetId="246" r:id="rId40"/>
    <sheet name="Table A-40" sheetId="247" r:id="rId41"/>
    <sheet name="Table A-41" sheetId="248" r:id="rId42"/>
    <sheet name="Table A-42" sheetId="249" r:id="rId43"/>
    <sheet name="Table A-43" sheetId="250" r:id="rId44"/>
    <sheet name="Table A-44" sheetId="251" r:id="rId45"/>
    <sheet name="Table A-45" sheetId="252" r:id="rId46"/>
    <sheet name="Table A-46" sheetId="253" r:id="rId47"/>
    <sheet name="Table A-47" sheetId="254" r:id="rId48"/>
    <sheet name="Table A-48" sheetId="255" r:id="rId49"/>
    <sheet name="Table A-49" sheetId="257" r:id="rId50"/>
    <sheet name="Table A-50" sheetId="258" r:id="rId51"/>
    <sheet name="Table A-51" sheetId="259" r:id="rId52"/>
    <sheet name="Table A-52" sheetId="260" r:id="rId53"/>
    <sheet name="Table A-53" sheetId="261" r:id="rId54"/>
    <sheet name="Table A-54" sheetId="262" r:id="rId55"/>
    <sheet name="Table A-55" sheetId="151" r:id="rId56"/>
    <sheet name="Table A-56" sheetId="227" r:id="rId57"/>
    <sheet name="Table A-57" sheetId="228" r:id="rId58"/>
    <sheet name="Table A-58" sheetId="229" r:id="rId59"/>
    <sheet name="Table A-59" sheetId="59" r:id="rId60"/>
    <sheet name="Table A-60" sheetId="184" r:id="rId61"/>
    <sheet name="Table A-61" sheetId="226" r:id="rId62"/>
  </sheets>
  <externalReferences>
    <externalReference r:id="rId63"/>
    <externalReference r:id="rId64"/>
    <externalReference r:id="rId65"/>
    <externalReference r:id="rId66"/>
    <externalReference r:id="rId67"/>
    <externalReference r:id="rId68"/>
  </externalReferences>
  <definedNames>
    <definedName name="___________new10" localSheetId="49" hidden="1">{"'B-2 QSER Jun 98 4-27-98 cor'!$A$1:$F$57"}</definedName>
    <definedName name="___________new10" localSheetId="50" hidden="1">{"'B-2 QSER Jun 98 4-27-98 cor'!$A$1:$F$57"}</definedName>
    <definedName name="___________new10" localSheetId="51" hidden="1">{"'B-2 QSER Jun 98 4-27-98 cor'!$A$1:$F$57"}</definedName>
    <definedName name="___________new10" localSheetId="52" hidden="1">{"'B-2 QSER Jun 98 4-27-98 cor'!$A$1:$F$57"}</definedName>
    <definedName name="___________new10" localSheetId="53" hidden="1">{"'B-2 QSER Jun 98 4-27-98 cor'!$A$1:$F$57"}</definedName>
    <definedName name="___________new10" localSheetId="54" hidden="1">{"'B-2 QSER Jun 98 4-27-98 cor'!$A$1:$F$57"}</definedName>
    <definedName name="___________new10" hidden="1">{"'B-2 QSER Jun 98 4-27-98 cor'!$A$1:$F$57"}</definedName>
    <definedName name="___________new2" localSheetId="49" hidden="1">{"'B-2 QSER Jun 98 4-27-98 cor'!$A$1:$F$57"}</definedName>
    <definedName name="___________new2" localSheetId="50" hidden="1">{"'B-2 QSER Jun 98 4-27-98 cor'!$A$1:$F$57"}</definedName>
    <definedName name="___________new2" localSheetId="51" hidden="1">{"'B-2 QSER Jun 98 4-27-98 cor'!$A$1:$F$57"}</definedName>
    <definedName name="___________new2" localSheetId="52" hidden="1">{"'B-2 QSER Jun 98 4-27-98 cor'!$A$1:$F$57"}</definedName>
    <definedName name="___________new2" localSheetId="53" hidden="1">{"'B-2 QSER Jun 98 4-27-98 cor'!$A$1:$F$57"}</definedName>
    <definedName name="___________new2" localSheetId="54" hidden="1">{"'B-2 QSER Jun 98 4-27-98 cor'!$A$1:$F$57"}</definedName>
    <definedName name="___________new2" hidden="1">{"'B-2 QSER Jun 98 4-27-98 cor'!$A$1:$F$57"}</definedName>
    <definedName name="___________new5" localSheetId="49" hidden="1">{"'B-2 QSER Jun 98 4-27-98 cor'!$A$1:$F$57"}</definedName>
    <definedName name="___________new5" localSheetId="50" hidden="1">{"'B-2 QSER Jun 98 4-27-98 cor'!$A$1:$F$57"}</definedName>
    <definedName name="___________new5" localSheetId="51" hidden="1">{"'B-2 QSER Jun 98 4-27-98 cor'!$A$1:$F$57"}</definedName>
    <definedName name="___________new5" localSheetId="52" hidden="1">{"'B-2 QSER Jun 98 4-27-98 cor'!$A$1:$F$57"}</definedName>
    <definedName name="___________new5" localSheetId="53" hidden="1">{"'B-2 QSER Jun 98 4-27-98 cor'!$A$1:$F$57"}</definedName>
    <definedName name="___________new5" localSheetId="54" hidden="1">{"'B-2 QSER Jun 98 4-27-98 cor'!$A$1:$F$57"}</definedName>
    <definedName name="___________new5" hidden="1">{"'B-2 QSER Jun 98 4-27-98 cor'!$A$1:$F$57"}</definedName>
    <definedName name="___________old2" localSheetId="49" hidden="1">{"'B-2 QSER Jun 98 4-27-98 cor'!$A$1:$F$57"}</definedName>
    <definedName name="___________old2" localSheetId="50" hidden="1">{"'B-2 QSER Jun 98 4-27-98 cor'!$A$1:$F$57"}</definedName>
    <definedName name="___________old2" localSheetId="51" hidden="1">{"'B-2 QSER Jun 98 4-27-98 cor'!$A$1:$F$57"}</definedName>
    <definedName name="___________old2" localSheetId="52" hidden="1">{"'B-2 QSER Jun 98 4-27-98 cor'!$A$1:$F$57"}</definedName>
    <definedName name="___________old2" localSheetId="53" hidden="1">{"'B-2 QSER Jun 98 4-27-98 cor'!$A$1:$F$57"}</definedName>
    <definedName name="___________old2" localSheetId="54" hidden="1">{"'B-2 QSER Jun 98 4-27-98 cor'!$A$1:$F$57"}</definedName>
    <definedName name="___________old2" hidden="1">{"'B-2 QSER Jun 98 4-27-98 cor'!$A$1:$F$57"}</definedName>
    <definedName name="___________SC01">#REF!</definedName>
    <definedName name="__________new10" localSheetId="49" hidden="1">{"'B-2 QSER Jun 98 4-27-98 cor'!$A$1:$F$57"}</definedName>
    <definedName name="__________new10" localSheetId="50" hidden="1">{"'B-2 QSER Jun 98 4-27-98 cor'!$A$1:$F$57"}</definedName>
    <definedName name="__________new10" localSheetId="51" hidden="1">{"'B-2 QSER Jun 98 4-27-98 cor'!$A$1:$F$57"}</definedName>
    <definedName name="__________new10" localSheetId="52" hidden="1">{"'B-2 QSER Jun 98 4-27-98 cor'!$A$1:$F$57"}</definedName>
    <definedName name="__________new10" localSheetId="53" hidden="1">{"'B-2 QSER Jun 98 4-27-98 cor'!$A$1:$F$57"}</definedName>
    <definedName name="__________new10" localSheetId="54" hidden="1">{"'B-2 QSER Jun 98 4-27-98 cor'!$A$1:$F$57"}</definedName>
    <definedName name="__________new10" hidden="1">{"'B-2 QSER Jun 98 4-27-98 cor'!$A$1:$F$57"}</definedName>
    <definedName name="__________new2" localSheetId="49" hidden="1">{"'B-2 QSER Jun 98 4-27-98 cor'!$A$1:$F$57"}</definedName>
    <definedName name="__________new2" localSheetId="50" hidden="1">{"'B-2 QSER Jun 98 4-27-98 cor'!$A$1:$F$57"}</definedName>
    <definedName name="__________new2" localSheetId="51" hidden="1">{"'B-2 QSER Jun 98 4-27-98 cor'!$A$1:$F$57"}</definedName>
    <definedName name="__________new2" localSheetId="52" hidden="1">{"'B-2 QSER Jun 98 4-27-98 cor'!$A$1:$F$57"}</definedName>
    <definedName name="__________new2" localSheetId="53" hidden="1">{"'B-2 QSER Jun 98 4-27-98 cor'!$A$1:$F$57"}</definedName>
    <definedName name="__________new2" localSheetId="54" hidden="1">{"'B-2 QSER Jun 98 4-27-98 cor'!$A$1:$F$57"}</definedName>
    <definedName name="__________new2" hidden="1">{"'B-2 QSER Jun 98 4-27-98 cor'!$A$1:$F$57"}</definedName>
    <definedName name="__________new5" localSheetId="49" hidden="1">{"'B-2 QSER Jun 98 4-27-98 cor'!$A$1:$F$57"}</definedName>
    <definedName name="__________new5" localSheetId="50" hidden="1">{"'B-2 QSER Jun 98 4-27-98 cor'!$A$1:$F$57"}</definedName>
    <definedName name="__________new5" localSheetId="51" hidden="1">{"'B-2 QSER Jun 98 4-27-98 cor'!$A$1:$F$57"}</definedName>
    <definedName name="__________new5" localSheetId="52" hidden="1">{"'B-2 QSER Jun 98 4-27-98 cor'!$A$1:$F$57"}</definedName>
    <definedName name="__________new5" localSheetId="53" hidden="1">{"'B-2 QSER Jun 98 4-27-98 cor'!$A$1:$F$57"}</definedName>
    <definedName name="__________new5" localSheetId="54" hidden="1">{"'B-2 QSER Jun 98 4-27-98 cor'!$A$1:$F$57"}</definedName>
    <definedName name="__________new5" hidden="1">{"'B-2 QSER Jun 98 4-27-98 cor'!$A$1:$F$57"}</definedName>
    <definedName name="__________old2" localSheetId="49" hidden="1">{"'B-2 QSER Jun 98 4-27-98 cor'!$A$1:$F$57"}</definedName>
    <definedName name="__________old2" localSheetId="50" hidden="1">{"'B-2 QSER Jun 98 4-27-98 cor'!$A$1:$F$57"}</definedName>
    <definedName name="__________old2" localSheetId="51" hidden="1">{"'B-2 QSER Jun 98 4-27-98 cor'!$A$1:$F$57"}</definedName>
    <definedName name="__________old2" localSheetId="52" hidden="1">{"'B-2 QSER Jun 98 4-27-98 cor'!$A$1:$F$57"}</definedName>
    <definedName name="__________old2" localSheetId="53" hidden="1">{"'B-2 QSER Jun 98 4-27-98 cor'!$A$1:$F$57"}</definedName>
    <definedName name="__________old2" localSheetId="54" hidden="1">{"'B-2 QSER Jun 98 4-27-98 cor'!$A$1:$F$57"}</definedName>
    <definedName name="__________old2" hidden="1">{"'B-2 QSER Jun 98 4-27-98 cor'!$A$1:$F$57"}</definedName>
    <definedName name="__________SC01">#REF!</definedName>
    <definedName name="_________new10" localSheetId="49" hidden="1">{"'B-2 QSER Jun 98 4-27-98 cor'!$A$1:$F$57"}</definedName>
    <definedName name="_________new10" localSheetId="50" hidden="1">{"'B-2 QSER Jun 98 4-27-98 cor'!$A$1:$F$57"}</definedName>
    <definedName name="_________new10" localSheetId="51" hidden="1">{"'B-2 QSER Jun 98 4-27-98 cor'!$A$1:$F$57"}</definedName>
    <definedName name="_________new10" localSheetId="52" hidden="1">{"'B-2 QSER Jun 98 4-27-98 cor'!$A$1:$F$57"}</definedName>
    <definedName name="_________new10" localSheetId="53" hidden="1">{"'B-2 QSER Jun 98 4-27-98 cor'!$A$1:$F$57"}</definedName>
    <definedName name="_________new10" localSheetId="54" hidden="1">{"'B-2 QSER Jun 98 4-27-98 cor'!$A$1:$F$57"}</definedName>
    <definedName name="_________new10" hidden="1">{"'B-2 QSER Jun 98 4-27-98 cor'!$A$1:$F$57"}</definedName>
    <definedName name="_________new2" localSheetId="49" hidden="1">{"'B-2 QSER Jun 98 4-27-98 cor'!$A$1:$F$57"}</definedName>
    <definedName name="_________new2" localSheetId="50" hidden="1">{"'B-2 QSER Jun 98 4-27-98 cor'!$A$1:$F$57"}</definedName>
    <definedName name="_________new2" localSheetId="51" hidden="1">{"'B-2 QSER Jun 98 4-27-98 cor'!$A$1:$F$57"}</definedName>
    <definedName name="_________new2" localSheetId="52" hidden="1">{"'B-2 QSER Jun 98 4-27-98 cor'!$A$1:$F$57"}</definedName>
    <definedName name="_________new2" localSheetId="53" hidden="1">{"'B-2 QSER Jun 98 4-27-98 cor'!$A$1:$F$57"}</definedName>
    <definedName name="_________new2" localSheetId="54" hidden="1">{"'B-2 QSER Jun 98 4-27-98 cor'!$A$1:$F$57"}</definedName>
    <definedName name="_________new2" hidden="1">{"'B-2 QSER Jun 98 4-27-98 cor'!$A$1:$F$57"}</definedName>
    <definedName name="_________new5" localSheetId="49" hidden="1">{"'B-2 QSER Jun 98 4-27-98 cor'!$A$1:$F$57"}</definedName>
    <definedName name="_________new5" localSheetId="50" hidden="1">{"'B-2 QSER Jun 98 4-27-98 cor'!$A$1:$F$57"}</definedName>
    <definedName name="_________new5" localSheetId="51" hidden="1">{"'B-2 QSER Jun 98 4-27-98 cor'!$A$1:$F$57"}</definedName>
    <definedName name="_________new5" localSheetId="52" hidden="1">{"'B-2 QSER Jun 98 4-27-98 cor'!$A$1:$F$57"}</definedName>
    <definedName name="_________new5" localSheetId="53" hidden="1">{"'B-2 QSER Jun 98 4-27-98 cor'!$A$1:$F$57"}</definedName>
    <definedName name="_________new5" localSheetId="54" hidden="1">{"'B-2 QSER Jun 98 4-27-98 cor'!$A$1:$F$57"}</definedName>
    <definedName name="_________new5" hidden="1">{"'B-2 QSER Jun 98 4-27-98 cor'!$A$1:$F$57"}</definedName>
    <definedName name="_________old2" localSheetId="49" hidden="1">{"'B-2 QSER Jun 98 4-27-98 cor'!$A$1:$F$57"}</definedName>
    <definedName name="_________old2" localSheetId="50" hidden="1">{"'B-2 QSER Jun 98 4-27-98 cor'!$A$1:$F$57"}</definedName>
    <definedName name="_________old2" localSheetId="51" hidden="1">{"'B-2 QSER Jun 98 4-27-98 cor'!$A$1:$F$57"}</definedName>
    <definedName name="_________old2" localSheetId="52" hidden="1">{"'B-2 QSER Jun 98 4-27-98 cor'!$A$1:$F$57"}</definedName>
    <definedName name="_________old2" localSheetId="53" hidden="1">{"'B-2 QSER Jun 98 4-27-98 cor'!$A$1:$F$57"}</definedName>
    <definedName name="_________old2" localSheetId="54" hidden="1">{"'B-2 QSER Jun 98 4-27-98 cor'!$A$1:$F$57"}</definedName>
    <definedName name="_________old2" hidden="1">{"'B-2 QSER Jun 98 4-27-98 cor'!$A$1:$F$57"}</definedName>
    <definedName name="_________SC01">#REF!</definedName>
    <definedName name="________new10" localSheetId="49" hidden="1">{"'B-2 QSER Jun 98 4-27-98 cor'!$A$1:$F$57"}</definedName>
    <definedName name="________new10" localSheetId="50" hidden="1">{"'B-2 QSER Jun 98 4-27-98 cor'!$A$1:$F$57"}</definedName>
    <definedName name="________new10" localSheetId="51" hidden="1">{"'B-2 QSER Jun 98 4-27-98 cor'!$A$1:$F$57"}</definedName>
    <definedName name="________new10" localSheetId="52" hidden="1">{"'B-2 QSER Jun 98 4-27-98 cor'!$A$1:$F$57"}</definedName>
    <definedName name="________new10" localSheetId="53" hidden="1">{"'B-2 QSER Jun 98 4-27-98 cor'!$A$1:$F$57"}</definedName>
    <definedName name="________new10" localSheetId="54" hidden="1">{"'B-2 QSER Jun 98 4-27-98 cor'!$A$1:$F$57"}</definedName>
    <definedName name="________new10" hidden="1">{"'B-2 QSER Jun 98 4-27-98 cor'!$A$1:$F$57"}</definedName>
    <definedName name="________new2" localSheetId="49" hidden="1">{"'B-2 QSER Jun 98 4-27-98 cor'!$A$1:$F$57"}</definedName>
    <definedName name="________new2" localSheetId="50" hidden="1">{"'B-2 QSER Jun 98 4-27-98 cor'!$A$1:$F$57"}</definedName>
    <definedName name="________new2" localSheetId="51" hidden="1">{"'B-2 QSER Jun 98 4-27-98 cor'!$A$1:$F$57"}</definedName>
    <definedName name="________new2" localSheetId="52" hidden="1">{"'B-2 QSER Jun 98 4-27-98 cor'!$A$1:$F$57"}</definedName>
    <definedName name="________new2" localSheetId="53" hidden="1">{"'B-2 QSER Jun 98 4-27-98 cor'!$A$1:$F$57"}</definedName>
    <definedName name="________new2" localSheetId="54" hidden="1">{"'B-2 QSER Jun 98 4-27-98 cor'!$A$1:$F$57"}</definedName>
    <definedName name="________new2" hidden="1">{"'B-2 QSER Jun 98 4-27-98 cor'!$A$1:$F$57"}</definedName>
    <definedName name="________new5" localSheetId="49" hidden="1">{"'B-2 QSER Jun 98 4-27-98 cor'!$A$1:$F$57"}</definedName>
    <definedName name="________new5" localSheetId="50" hidden="1">{"'B-2 QSER Jun 98 4-27-98 cor'!$A$1:$F$57"}</definedName>
    <definedName name="________new5" localSheetId="51" hidden="1">{"'B-2 QSER Jun 98 4-27-98 cor'!$A$1:$F$57"}</definedName>
    <definedName name="________new5" localSheetId="52" hidden="1">{"'B-2 QSER Jun 98 4-27-98 cor'!$A$1:$F$57"}</definedName>
    <definedName name="________new5" localSheetId="53" hidden="1">{"'B-2 QSER Jun 98 4-27-98 cor'!$A$1:$F$57"}</definedName>
    <definedName name="________new5" localSheetId="54" hidden="1">{"'B-2 QSER Jun 98 4-27-98 cor'!$A$1:$F$57"}</definedName>
    <definedName name="________new5" hidden="1">{"'B-2 QSER Jun 98 4-27-98 cor'!$A$1:$F$57"}</definedName>
    <definedName name="________old2" localSheetId="49" hidden="1">{"'B-2 QSER Jun 98 4-27-98 cor'!$A$1:$F$57"}</definedName>
    <definedName name="________old2" localSheetId="50" hidden="1">{"'B-2 QSER Jun 98 4-27-98 cor'!$A$1:$F$57"}</definedName>
    <definedName name="________old2" localSheetId="51" hidden="1">{"'B-2 QSER Jun 98 4-27-98 cor'!$A$1:$F$57"}</definedName>
    <definedName name="________old2" localSheetId="52" hidden="1">{"'B-2 QSER Jun 98 4-27-98 cor'!$A$1:$F$57"}</definedName>
    <definedName name="________old2" localSheetId="53" hidden="1">{"'B-2 QSER Jun 98 4-27-98 cor'!$A$1:$F$57"}</definedName>
    <definedName name="________old2" localSheetId="54" hidden="1">{"'B-2 QSER Jun 98 4-27-98 cor'!$A$1:$F$57"}</definedName>
    <definedName name="________old2" hidden="1">{"'B-2 QSER Jun 98 4-27-98 cor'!$A$1:$F$57"}</definedName>
    <definedName name="________SC01">#REF!</definedName>
    <definedName name="_______new10" localSheetId="49" hidden="1">{"'B-2 QSER Jun 98 4-27-98 cor'!$A$1:$F$57"}</definedName>
    <definedName name="_______new10" localSheetId="50" hidden="1">{"'B-2 QSER Jun 98 4-27-98 cor'!$A$1:$F$57"}</definedName>
    <definedName name="_______new10" localSheetId="51" hidden="1">{"'B-2 QSER Jun 98 4-27-98 cor'!$A$1:$F$57"}</definedName>
    <definedName name="_______new10" localSheetId="52" hidden="1">{"'B-2 QSER Jun 98 4-27-98 cor'!$A$1:$F$57"}</definedName>
    <definedName name="_______new10" localSheetId="53" hidden="1">{"'B-2 QSER Jun 98 4-27-98 cor'!$A$1:$F$57"}</definedName>
    <definedName name="_______new10" localSheetId="54" hidden="1">{"'B-2 QSER Jun 98 4-27-98 cor'!$A$1:$F$57"}</definedName>
    <definedName name="_______new10" hidden="1">{"'B-2 QSER Jun 98 4-27-98 cor'!$A$1:$F$57"}</definedName>
    <definedName name="_______new2" localSheetId="49" hidden="1">{"'B-2 QSER Jun 98 4-27-98 cor'!$A$1:$F$57"}</definedName>
    <definedName name="_______new2" localSheetId="50" hidden="1">{"'B-2 QSER Jun 98 4-27-98 cor'!$A$1:$F$57"}</definedName>
    <definedName name="_______new2" localSheetId="51" hidden="1">{"'B-2 QSER Jun 98 4-27-98 cor'!$A$1:$F$57"}</definedName>
    <definedName name="_______new2" localSheetId="52" hidden="1">{"'B-2 QSER Jun 98 4-27-98 cor'!$A$1:$F$57"}</definedName>
    <definedName name="_______new2" localSheetId="53" hidden="1">{"'B-2 QSER Jun 98 4-27-98 cor'!$A$1:$F$57"}</definedName>
    <definedName name="_______new2" localSheetId="54" hidden="1">{"'B-2 QSER Jun 98 4-27-98 cor'!$A$1:$F$57"}</definedName>
    <definedName name="_______new2" hidden="1">{"'B-2 QSER Jun 98 4-27-98 cor'!$A$1:$F$57"}</definedName>
    <definedName name="_______new5" localSheetId="49" hidden="1">{"'B-2 QSER Jun 98 4-27-98 cor'!$A$1:$F$57"}</definedName>
    <definedName name="_______new5" localSheetId="50" hidden="1">{"'B-2 QSER Jun 98 4-27-98 cor'!$A$1:$F$57"}</definedName>
    <definedName name="_______new5" localSheetId="51" hidden="1">{"'B-2 QSER Jun 98 4-27-98 cor'!$A$1:$F$57"}</definedName>
    <definedName name="_______new5" localSheetId="52" hidden="1">{"'B-2 QSER Jun 98 4-27-98 cor'!$A$1:$F$57"}</definedName>
    <definedName name="_______new5" localSheetId="53" hidden="1">{"'B-2 QSER Jun 98 4-27-98 cor'!$A$1:$F$57"}</definedName>
    <definedName name="_______new5" localSheetId="54" hidden="1">{"'B-2 QSER Jun 98 4-27-98 cor'!$A$1:$F$57"}</definedName>
    <definedName name="_______new5" hidden="1">{"'B-2 QSER Jun 98 4-27-98 cor'!$A$1:$F$57"}</definedName>
    <definedName name="_______old2" localSheetId="49" hidden="1">{"'B-2 QSER Jun 98 4-27-98 cor'!$A$1:$F$57"}</definedName>
    <definedName name="_______old2" localSheetId="50" hidden="1">{"'B-2 QSER Jun 98 4-27-98 cor'!$A$1:$F$57"}</definedName>
    <definedName name="_______old2" localSheetId="51" hidden="1">{"'B-2 QSER Jun 98 4-27-98 cor'!$A$1:$F$57"}</definedName>
    <definedName name="_______old2" localSheetId="52" hidden="1">{"'B-2 QSER Jun 98 4-27-98 cor'!$A$1:$F$57"}</definedName>
    <definedName name="_______old2" localSheetId="53" hidden="1">{"'B-2 QSER Jun 98 4-27-98 cor'!$A$1:$F$57"}</definedName>
    <definedName name="_______old2" localSheetId="54" hidden="1">{"'B-2 QSER Jun 98 4-27-98 cor'!$A$1:$F$57"}</definedName>
    <definedName name="_______old2" hidden="1">{"'B-2 QSER Jun 98 4-27-98 cor'!$A$1:$F$57"}</definedName>
    <definedName name="_______SC01">#REF!</definedName>
    <definedName name="______new10" localSheetId="49" hidden="1">{"'B-2 QSER Jun 98 4-27-98 cor'!$A$1:$F$57"}</definedName>
    <definedName name="______new10" localSheetId="50" hidden="1">{"'B-2 QSER Jun 98 4-27-98 cor'!$A$1:$F$57"}</definedName>
    <definedName name="______new10" localSheetId="51" hidden="1">{"'B-2 QSER Jun 98 4-27-98 cor'!$A$1:$F$57"}</definedName>
    <definedName name="______new10" localSheetId="52" hidden="1">{"'B-2 QSER Jun 98 4-27-98 cor'!$A$1:$F$57"}</definedName>
    <definedName name="______new10" localSheetId="53" hidden="1">{"'B-2 QSER Jun 98 4-27-98 cor'!$A$1:$F$57"}</definedName>
    <definedName name="______new10" localSheetId="54" hidden="1">{"'B-2 QSER Jun 98 4-27-98 cor'!$A$1:$F$57"}</definedName>
    <definedName name="______new10" hidden="1">{"'B-2 QSER Jun 98 4-27-98 cor'!$A$1:$F$57"}</definedName>
    <definedName name="______new2" localSheetId="49" hidden="1">{"'B-2 QSER Jun 98 4-27-98 cor'!$A$1:$F$57"}</definedName>
    <definedName name="______new2" localSheetId="50" hidden="1">{"'B-2 QSER Jun 98 4-27-98 cor'!$A$1:$F$57"}</definedName>
    <definedName name="______new2" localSheetId="51" hidden="1">{"'B-2 QSER Jun 98 4-27-98 cor'!$A$1:$F$57"}</definedName>
    <definedName name="______new2" localSheetId="52" hidden="1">{"'B-2 QSER Jun 98 4-27-98 cor'!$A$1:$F$57"}</definedName>
    <definedName name="______new2" localSheetId="53" hidden="1">{"'B-2 QSER Jun 98 4-27-98 cor'!$A$1:$F$57"}</definedName>
    <definedName name="______new2" localSheetId="54" hidden="1">{"'B-2 QSER Jun 98 4-27-98 cor'!$A$1:$F$57"}</definedName>
    <definedName name="______new2" hidden="1">{"'B-2 QSER Jun 98 4-27-98 cor'!$A$1:$F$57"}</definedName>
    <definedName name="______new5" localSheetId="49" hidden="1">{"'B-2 QSER Jun 98 4-27-98 cor'!$A$1:$F$57"}</definedName>
    <definedName name="______new5" localSheetId="50" hidden="1">{"'B-2 QSER Jun 98 4-27-98 cor'!$A$1:$F$57"}</definedName>
    <definedName name="______new5" localSheetId="51" hidden="1">{"'B-2 QSER Jun 98 4-27-98 cor'!$A$1:$F$57"}</definedName>
    <definedName name="______new5" localSheetId="52" hidden="1">{"'B-2 QSER Jun 98 4-27-98 cor'!$A$1:$F$57"}</definedName>
    <definedName name="______new5" localSheetId="53" hidden="1">{"'B-2 QSER Jun 98 4-27-98 cor'!$A$1:$F$57"}</definedName>
    <definedName name="______new5" localSheetId="54" hidden="1">{"'B-2 QSER Jun 98 4-27-98 cor'!$A$1:$F$57"}</definedName>
    <definedName name="______new5" hidden="1">{"'B-2 QSER Jun 98 4-27-98 cor'!$A$1:$F$57"}</definedName>
    <definedName name="______old2" localSheetId="49" hidden="1">{"'B-2 QSER Jun 98 4-27-98 cor'!$A$1:$F$57"}</definedName>
    <definedName name="______old2" localSheetId="50" hidden="1">{"'B-2 QSER Jun 98 4-27-98 cor'!$A$1:$F$57"}</definedName>
    <definedName name="______old2" localSheetId="51" hidden="1">{"'B-2 QSER Jun 98 4-27-98 cor'!$A$1:$F$57"}</definedName>
    <definedName name="______old2" localSheetId="52" hidden="1">{"'B-2 QSER Jun 98 4-27-98 cor'!$A$1:$F$57"}</definedName>
    <definedName name="______old2" localSheetId="53" hidden="1">{"'B-2 QSER Jun 98 4-27-98 cor'!$A$1:$F$57"}</definedName>
    <definedName name="______old2" localSheetId="54" hidden="1">{"'B-2 QSER Jun 98 4-27-98 cor'!$A$1:$F$57"}</definedName>
    <definedName name="______old2" hidden="1">{"'B-2 QSER Jun 98 4-27-98 cor'!$A$1:$F$57"}</definedName>
    <definedName name="______SC01">#REF!</definedName>
    <definedName name="_____new10" localSheetId="49" hidden="1">{"'B-2 QSER Jun 98 4-27-98 cor'!$A$1:$F$57"}</definedName>
    <definedName name="_____new10" localSheetId="50" hidden="1">{"'B-2 QSER Jun 98 4-27-98 cor'!$A$1:$F$57"}</definedName>
    <definedName name="_____new10" localSheetId="51" hidden="1">{"'B-2 QSER Jun 98 4-27-98 cor'!$A$1:$F$57"}</definedName>
    <definedName name="_____new10" localSheetId="52" hidden="1">{"'B-2 QSER Jun 98 4-27-98 cor'!$A$1:$F$57"}</definedName>
    <definedName name="_____new10" localSheetId="53" hidden="1">{"'B-2 QSER Jun 98 4-27-98 cor'!$A$1:$F$57"}</definedName>
    <definedName name="_____new10" localSheetId="54" hidden="1">{"'B-2 QSER Jun 98 4-27-98 cor'!$A$1:$F$57"}</definedName>
    <definedName name="_____new10" hidden="1">{"'B-2 QSER Jun 98 4-27-98 cor'!$A$1:$F$57"}</definedName>
    <definedName name="_____new2" localSheetId="49" hidden="1">{"'B-2 QSER Jun 98 4-27-98 cor'!$A$1:$F$57"}</definedName>
    <definedName name="_____new2" localSheetId="50" hidden="1">{"'B-2 QSER Jun 98 4-27-98 cor'!$A$1:$F$57"}</definedName>
    <definedName name="_____new2" localSheetId="51" hidden="1">{"'B-2 QSER Jun 98 4-27-98 cor'!$A$1:$F$57"}</definedName>
    <definedName name="_____new2" localSheetId="52" hidden="1">{"'B-2 QSER Jun 98 4-27-98 cor'!$A$1:$F$57"}</definedName>
    <definedName name="_____new2" localSheetId="53" hidden="1">{"'B-2 QSER Jun 98 4-27-98 cor'!$A$1:$F$57"}</definedName>
    <definedName name="_____new2" localSheetId="54" hidden="1">{"'B-2 QSER Jun 98 4-27-98 cor'!$A$1:$F$57"}</definedName>
    <definedName name="_____new2" hidden="1">{"'B-2 QSER Jun 98 4-27-98 cor'!$A$1:$F$57"}</definedName>
    <definedName name="_____new5" localSheetId="49" hidden="1">{"'B-2 QSER Jun 98 4-27-98 cor'!$A$1:$F$57"}</definedName>
    <definedName name="_____new5" localSheetId="50" hidden="1">{"'B-2 QSER Jun 98 4-27-98 cor'!$A$1:$F$57"}</definedName>
    <definedName name="_____new5" localSheetId="51" hidden="1">{"'B-2 QSER Jun 98 4-27-98 cor'!$A$1:$F$57"}</definedName>
    <definedName name="_____new5" localSheetId="52" hidden="1">{"'B-2 QSER Jun 98 4-27-98 cor'!$A$1:$F$57"}</definedName>
    <definedName name="_____new5" localSheetId="53" hidden="1">{"'B-2 QSER Jun 98 4-27-98 cor'!$A$1:$F$57"}</definedName>
    <definedName name="_____new5" localSheetId="54" hidden="1">{"'B-2 QSER Jun 98 4-27-98 cor'!$A$1:$F$57"}</definedName>
    <definedName name="_____new5" hidden="1">{"'B-2 QSER Jun 98 4-27-98 cor'!$A$1:$F$57"}</definedName>
    <definedName name="_____old2" localSheetId="49" hidden="1">{"'B-2 QSER Jun 98 4-27-98 cor'!$A$1:$F$57"}</definedName>
    <definedName name="_____old2" localSheetId="50" hidden="1">{"'B-2 QSER Jun 98 4-27-98 cor'!$A$1:$F$57"}</definedName>
    <definedName name="_____old2" localSheetId="51" hidden="1">{"'B-2 QSER Jun 98 4-27-98 cor'!$A$1:$F$57"}</definedName>
    <definedName name="_____old2" localSheetId="52" hidden="1">{"'B-2 QSER Jun 98 4-27-98 cor'!$A$1:$F$57"}</definedName>
    <definedName name="_____old2" localSheetId="53" hidden="1">{"'B-2 QSER Jun 98 4-27-98 cor'!$A$1:$F$57"}</definedName>
    <definedName name="_____old2" localSheetId="54" hidden="1">{"'B-2 QSER Jun 98 4-27-98 cor'!$A$1:$F$57"}</definedName>
    <definedName name="_____old2" hidden="1">{"'B-2 QSER Jun 98 4-27-98 cor'!$A$1:$F$57"}</definedName>
    <definedName name="_____SC01">#REF!</definedName>
    <definedName name="____new10" localSheetId="49" hidden="1">{"'B-2 QSER Jun 98 4-27-98 cor'!$A$1:$F$57"}</definedName>
    <definedName name="____new10" localSheetId="50" hidden="1">{"'B-2 QSER Jun 98 4-27-98 cor'!$A$1:$F$57"}</definedName>
    <definedName name="____new10" localSheetId="51" hidden="1">{"'B-2 QSER Jun 98 4-27-98 cor'!$A$1:$F$57"}</definedName>
    <definedName name="____new10" localSheetId="52" hidden="1">{"'B-2 QSER Jun 98 4-27-98 cor'!$A$1:$F$57"}</definedName>
    <definedName name="____new10" localSheetId="53" hidden="1">{"'B-2 QSER Jun 98 4-27-98 cor'!$A$1:$F$57"}</definedName>
    <definedName name="____new10" localSheetId="54" hidden="1">{"'B-2 QSER Jun 98 4-27-98 cor'!$A$1:$F$57"}</definedName>
    <definedName name="____new10" hidden="1">{"'B-2 QSER Jun 98 4-27-98 cor'!$A$1:$F$57"}</definedName>
    <definedName name="____new2" localSheetId="49" hidden="1">{"'B-2 QSER Jun 98 4-27-98 cor'!$A$1:$F$57"}</definedName>
    <definedName name="____new2" localSheetId="50" hidden="1">{"'B-2 QSER Jun 98 4-27-98 cor'!$A$1:$F$57"}</definedName>
    <definedName name="____new2" localSheetId="51" hidden="1">{"'B-2 QSER Jun 98 4-27-98 cor'!$A$1:$F$57"}</definedName>
    <definedName name="____new2" localSheetId="52" hidden="1">{"'B-2 QSER Jun 98 4-27-98 cor'!$A$1:$F$57"}</definedName>
    <definedName name="____new2" localSheetId="53" hidden="1">{"'B-2 QSER Jun 98 4-27-98 cor'!$A$1:$F$57"}</definedName>
    <definedName name="____new2" localSheetId="54" hidden="1">{"'B-2 QSER Jun 98 4-27-98 cor'!$A$1:$F$57"}</definedName>
    <definedName name="____new2" hidden="1">{"'B-2 QSER Jun 98 4-27-98 cor'!$A$1:$F$57"}</definedName>
    <definedName name="____new5" localSheetId="49" hidden="1">{"'B-2 QSER Jun 98 4-27-98 cor'!$A$1:$F$57"}</definedName>
    <definedName name="____new5" localSheetId="50" hidden="1">{"'B-2 QSER Jun 98 4-27-98 cor'!$A$1:$F$57"}</definedName>
    <definedName name="____new5" localSheetId="51" hidden="1">{"'B-2 QSER Jun 98 4-27-98 cor'!$A$1:$F$57"}</definedName>
    <definedName name="____new5" localSheetId="52" hidden="1">{"'B-2 QSER Jun 98 4-27-98 cor'!$A$1:$F$57"}</definedName>
    <definedName name="____new5" localSheetId="53" hidden="1">{"'B-2 QSER Jun 98 4-27-98 cor'!$A$1:$F$57"}</definedName>
    <definedName name="____new5" localSheetId="54" hidden="1">{"'B-2 QSER Jun 98 4-27-98 cor'!$A$1:$F$57"}</definedName>
    <definedName name="____new5" hidden="1">{"'B-2 QSER Jun 98 4-27-98 cor'!$A$1:$F$57"}</definedName>
    <definedName name="____old2" localSheetId="49" hidden="1">{"'B-2 QSER Jun 98 4-27-98 cor'!$A$1:$F$57"}</definedName>
    <definedName name="____old2" localSheetId="50" hidden="1">{"'B-2 QSER Jun 98 4-27-98 cor'!$A$1:$F$57"}</definedName>
    <definedName name="____old2" localSheetId="51" hidden="1">{"'B-2 QSER Jun 98 4-27-98 cor'!$A$1:$F$57"}</definedName>
    <definedName name="____old2" localSheetId="52" hidden="1">{"'B-2 QSER Jun 98 4-27-98 cor'!$A$1:$F$57"}</definedName>
    <definedName name="____old2" localSheetId="53" hidden="1">{"'B-2 QSER Jun 98 4-27-98 cor'!$A$1:$F$57"}</definedName>
    <definedName name="____old2" localSheetId="54" hidden="1">{"'B-2 QSER Jun 98 4-27-98 cor'!$A$1:$F$57"}</definedName>
    <definedName name="____old2" hidden="1">{"'B-2 QSER Jun 98 4-27-98 cor'!$A$1:$F$57"}</definedName>
    <definedName name="____SC01">#REF!</definedName>
    <definedName name="___new10" localSheetId="49" hidden="1">{"'B-2 QSER Jun 98 4-27-98 cor'!$A$1:$F$57"}</definedName>
    <definedName name="___new10" localSheetId="50" hidden="1">{"'B-2 QSER Jun 98 4-27-98 cor'!$A$1:$F$57"}</definedName>
    <definedName name="___new10" localSheetId="51" hidden="1">{"'B-2 QSER Jun 98 4-27-98 cor'!$A$1:$F$57"}</definedName>
    <definedName name="___new10" localSheetId="52" hidden="1">{"'B-2 QSER Jun 98 4-27-98 cor'!$A$1:$F$57"}</definedName>
    <definedName name="___new10" localSheetId="53" hidden="1">{"'B-2 QSER Jun 98 4-27-98 cor'!$A$1:$F$57"}</definedName>
    <definedName name="___new10" localSheetId="54" hidden="1">{"'B-2 QSER Jun 98 4-27-98 cor'!$A$1:$F$57"}</definedName>
    <definedName name="___new10" hidden="1">{"'B-2 QSER Jun 98 4-27-98 cor'!$A$1:$F$57"}</definedName>
    <definedName name="___new2" localSheetId="49" hidden="1">{"'B-2 QSER Jun 98 4-27-98 cor'!$A$1:$F$57"}</definedName>
    <definedName name="___new2" localSheetId="50" hidden="1">{"'B-2 QSER Jun 98 4-27-98 cor'!$A$1:$F$57"}</definedName>
    <definedName name="___new2" localSheetId="51" hidden="1">{"'B-2 QSER Jun 98 4-27-98 cor'!$A$1:$F$57"}</definedName>
    <definedName name="___new2" localSheetId="52" hidden="1">{"'B-2 QSER Jun 98 4-27-98 cor'!$A$1:$F$57"}</definedName>
    <definedName name="___new2" localSheetId="53" hidden="1">{"'B-2 QSER Jun 98 4-27-98 cor'!$A$1:$F$57"}</definedName>
    <definedName name="___new2" localSheetId="54" hidden="1">{"'B-2 QSER Jun 98 4-27-98 cor'!$A$1:$F$57"}</definedName>
    <definedName name="___new2" hidden="1">{"'B-2 QSER Jun 98 4-27-98 cor'!$A$1:$F$57"}</definedName>
    <definedName name="___new5" localSheetId="49" hidden="1">{"'B-2 QSER Jun 98 4-27-98 cor'!$A$1:$F$57"}</definedName>
    <definedName name="___new5" localSheetId="50" hidden="1">{"'B-2 QSER Jun 98 4-27-98 cor'!$A$1:$F$57"}</definedName>
    <definedName name="___new5" localSheetId="51" hidden="1">{"'B-2 QSER Jun 98 4-27-98 cor'!$A$1:$F$57"}</definedName>
    <definedName name="___new5" localSheetId="52" hidden="1">{"'B-2 QSER Jun 98 4-27-98 cor'!$A$1:$F$57"}</definedName>
    <definedName name="___new5" localSheetId="53" hidden="1">{"'B-2 QSER Jun 98 4-27-98 cor'!$A$1:$F$57"}</definedName>
    <definedName name="___new5" localSheetId="54" hidden="1">{"'B-2 QSER Jun 98 4-27-98 cor'!$A$1:$F$57"}</definedName>
    <definedName name="___new5" hidden="1">{"'B-2 QSER Jun 98 4-27-98 cor'!$A$1:$F$57"}</definedName>
    <definedName name="___old2" localSheetId="49" hidden="1">{"'B-2 QSER Jun 98 4-27-98 cor'!$A$1:$F$57"}</definedName>
    <definedName name="___old2" localSheetId="50" hidden="1">{"'B-2 QSER Jun 98 4-27-98 cor'!$A$1:$F$57"}</definedName>
    <definedName name="___old2" localSheetId="51" hidden="1">{"'B-2 QSER Jun 98 4-27-98 cor'!$A$1:$F$57"}</definedName>
    <definedName name="___old2" localSheetId="52" hidden="1">{"'B-2 QSER Jun 98 4-27-98 cor'!$A$1:$F$57"}</definedName>
    <definedName name="___old2" localSheetId="53" hidden="1">{"'B-2 QSER Jun 98 4-27-98 cor'!$A$1:$F$57"}</definedName>
    <definedName name="___old2" localSheetId="54" hidden="1">{"'B-2 QSER Jun 98 4-27-98 cor'!$A$1:$F$57"}</definedName>
    <definedName name="___old2" hidden="1">{"'B-2 QSER Jun 98 4-27-98 cor'!$A$1:$F$57"}</definedName>
    <definedName name="___SC01">#REF!</definedName>
    <definedName name="__123Graph_A" hidden="1">[1]Calcs!#REF!</definedName>
    <definedName name="__123Graph_B" hidden="1">[1]Calcs!#REF!</definedName>
    <definedName name="__123Graph_C" hidden="1">[1]Calcs!#REF!</definedName>
    <definedName name="__C">#REF!</definedName>
    <definedName name="__new10" localSheetId="49" hidden="1">{"'B-2 QSER Jun 98 4-27-98 cor'!$A$1:$F$57"}</definedName>
    <definedName name="__new10" localSheetId="50" hidden="1">{"'B-2 QSER Jun 98 4-27-98 cor'!$A$1:$F$57"}</definedName>
    <definedName name="__new10" localSheetId="51" hidden="1">{"'B-2 QSER Jun 98 4-27-98 cor'!$A$1:$F$57"}</definedName>
    <definedName name="__new10" localSheetId="52" hidden="1">{"'B-2 QSER Jun 98 4-27-98 cor'!$A$1:$F$57"}</definedName>
    <definedName name="__new10" localSheetId="53" hidden="1">{"'B-2 QSER Jun 98 4-27-98 cor'!$A$1:$F$57"}</definedName>
    <definedName name="__new10" localSheetId="54" hidden="1">{"'B-2 QSER Jun 98 4-27-98 cor'!$A$1:$F$57"}</definedName>
    <definedName name="__new10" hidden="1">{"'B-2 QSER Jun 98 4-27-98 cor'!$A$1:$F$57"}</definedName>
    <definedName name="__new2" localSheetId="49" hidden="1">{"'B-2 QSER Jun 98 4-27-98 cor'!$A$1:$F$57"}</definedName>
    <definedName name="__new2" localSheetId="50" hidden="1">{"'B-2 QSER Jun 98 4-27-98 cor'!$A$1:$F$57"}</definedName>
    <definedName name="__new2" localSheetId="51" hidden="1">{"'B-2 QSER Jun 98 4-27-98 cor'!$A$1:$F$57"}</definedName>
    <definedName name="__new2" localSheetId="52" hidden="1">{"'B-2 QSER Jun 98 4-27-98 cor'!$A$1:$F$57"}</definedName>
    <definedName name="__new2" localSheetId="53" hidden="1">{"'B-2 QSER Jun 98 4-27-98 cor'!$A$1:$F$57"}</definedName>
    <definedName name="__new2" localSheetId="54" hidden="1">{"'B-2 QSER Jun 98 4-27-98 cor'!$A$1:$F$57"}</definedName>
    <definedName name="__new2" hidden="1">{"'B-2 QSER Jun 98 4-27-98 cor'!$A$1:$F$57"}</definedName>
    <definedName name="__new5" localSheetId="49" hidden="1">{"'B-2 QSER Jun 98 4-27-98 cor'!$A$1:$F$57"}</definedName>
    <definedName name="__new5" localSheetId="50" hidden="1">{"'B-2 QSER Jun 98 4-27-98 cor'!$A$1:$F$57"}</definedName>
    <definedName name="__new5" localSheetId="51" hidden="1">{"'B-2 QSER Jun 98 4-27-98 cor'!$A$1:$F$57"}</definedName>
    <definedName name="__new5" localSheetId="52" hidden="1">{"'B-2 QSER Jun 98 4-27-98 cor'!$A$1:$F$57"}</definedName>
    <definedName name="__new5" localSheetId="53" hidden="1">{"'B-2 QSER Jun 98 4-27-98 cor'!$A$1:$F$57"}</definedName>
    <definedName name="__new5" localSheetId="54" hidden="1">{"'B-2 QSER Jun 98 4-27-98 cor'!$A$1:$F$57"}</definedName>
    <definedName name="__new5" hidden="1">{"'B-2 QSER Jun 98 4-27-98 cor'!$A$1:$F$57"}</definedName>
    <definedName name="__old2" localSheetId="49" hidden="1">{"'B-2 QSER Jun 98 4-27-98 cor'!$A$1:$F$57"}</definedName>
    <definedName name="__old2" localSheetId="50" hidden="1">{"'B-2 QSER Jun 98 4-27-98 cor'!$A$1:$F$57"}</definedName>
    <definedName name="__old2" localSheetId="51" hidden="1">{"'B-2 QSER Jun 98 4-27-98 cor'!$A$1:$F$57"}</definedName>
    <definedName name="__old2" localSheetId="52" hidden="1">{"'B-2 QSER Jun 98 4-27-98 cor'!$A$1:$F$57"}</definedName>
    <definedName name="__old2" localSheetId="53" hidden="1">{"'B-2 QSER Jun 98 4-27-98 cor'!$A$1:$F$57"}</definedName>
    <definedName name="__old2" localSheetId="54" hidden="1">{"'B-2 QSER Jun 98 4-27-98 cor'!$A$1:$F$57"}</definedName>
    <definedName name="__old2" hidden="1">{"'B-2 QSER Jun 98 4-27-98 cor'!$A$1:$F$57"}</definedName>
    <definedName name="__SC01">#REF!</definedName>
    <definedName name="_C">#REF!</definedName>
    <definedName name="_Fill" hidden="1">[2]totals!#REF!</definedName>
    <definedName name="_Fill1" hidden="1">[2]totals!#REF!</definedName>
    <definedName name="_xlnm._FilterDatabase" hidden="1">#REF!</definedName>
    <definedName name="_Key1" hidden="1">'[3]100in04'!#REF!</definedName>
    <definedName name="_new10" localSheetId="49" hidden="1">{"'B-2 QSER Jun 98 4-27-98 cor'!$A$1:$F$57"}</definedName>
    <definedName name="_new10" localSheetId="50" hidden="1">{"'B-2 QSER Jun 98 4-27-98 cor'!$A$1:$F$57"}</definedName>
    <definedName name="_new10" localSheetId="51" hidden="1">{"'B-2 QSER Jun 98 4-27-98 cor'!$A$1:$F$57"}</definedName>
    <definedName name="_new10" localSheetId="52" hidden="1">{"'B-2 QSER Jun 98 4-27-98 cor'!$A$1:$F$57"}</definedName>
    <definedName name="_new10" localSheetId="53" hidden="1">{"'B-2 QSER Jun 98 4-27-98 cor'!$A$1:$F$57"}</definedName>
    <definedName name="_new10" localSheetId="54" hidden="1">{"'B-2 QSER Jun 98 4-27-98 cor'!$A$1:$F$57"}</definedName>
    <definedName name="_new10" hidden="1">{"'B-2 QSER Jun 98 4-27-98 cor'!$A$1:$F$57"}</definedName>
    <definedName name="_new2" localSheetId="49" hidden="1">{"'B-2 QSER Jun 98 4-27-98 cor'!$A$1:$F$57"}</definedName>
    <definedName name="_new2" localSheetId="50" hidden="1">{"'B-2 QSER Jun 98 4-27-98 cor'!$A$1:$F$57"}</definedName>
    <definedName name="_new2" localSheetId="51" hidden="1">{"'B-2 QSER Jun 98 4-27-98 cor'!$A$1:$F$57"}</definedName>
    <definedName name="_new2" localSheetId="52" hidden="1">{"'B-2 QSER Jun 98 4-27-98 cor'!$A$1:$F$57"}</definedName>
    <definedName name="_new2" localSheetId="53" hidden="1">{"'B-2 QSER Jun 98 4-27-98 cor'!$A$1:$F$57"}</definedName>
    <definedName name="_new2" localSheetId="54" hidden="1">{"'B-2 QSER Jun 98 4-27-98 cor'!$A$1:$F$57"}</definedName>
    <definedName name="_new2" hidden="1">{"'B-2 QSER Jun 98 4-27-98 cor'!$A$1:$F$57"}</definedName>
    <definedName name="_new5" localSheetId="49" hidden="1">{"'B-2 QSER Jun 98 4-27-98 cor'!$A$1:$F$57"}</definedName>
    <definedName name="_new5" localSheetId="50" hidden="1">{"'B-2 QSER Jun 98 4-27-98 cor'!$A$1:$F$57"}</definedName>
    <definedName name="_new5" localSheetId="51" hidden="1">{"'B-2 QSER Jun 98 4-27-98 cor'!$A$1:$F$57"}</definedName>
    <definedName name="_new5" localSheetId="52" hidden="1">{"'B-2 QSER Jun 98 4-27-98 cor'!$A$1:$F$57"}</definedName>
    <definedName name="_new5" localSheetId="53" hidden="1">{"'B-2 QSER Jun 98 4-27-98 cor'!$A$1:$F$57"}</definedName>
    <definedName name="_new5" localSheetId="54" hidden="1">{"'B-2 QSER Jun 98 4-27-98 cor'!$A$1:$F$57"}</definedName>
    <definedName name="_new5" hidden="1">{"'B-2 QSER Jun 98 4-27-98 cor'!$A$1:$F$57"}</definedName>
    <definedName name="_old2" localSheetId="49" hidden="1">{"'B-2 QSER Jun 98 4-27-98 cor'!$A$1:$F$57"}</definedName>
    <definedName name="_old2" localSheetId="50" hidden="1">{"'B-2 QSER Jun 98 4-27-98 cor'!$A$1:$F$57"}</definedName>
    <definedName name="_old2" localSheetId="51" hidden="1">{"'B-2 QSER Jun 98 4-27-98 cor'!$A$1:$F$57"}</definedName>
    <definedName name="_old2" localSheetId="52" hidden="1">{"'B-2 QSER Jun 98 4-27-98 cor'!$A$1:$F$57"}</definedName>
    <definedName name="_old2" localSheetId="53" hidden="1">{"'B-2 QSER Jun 98 4-27-98 cor'!$A$1:$F$57"}</definedName>
    <definedName name="_old2" localSheetId="54" hidden="1">{"'B-2 QSER Jun 98 4-27-98 cor'!$A$1:$F$57"}</definedName>
    <definedName name="_old2" hidden="1">{"'B-2 QSER Jun 98 4-27-98 cor'!$A$1:$F$57"}</definedName>
    <definedName name="_Order1" hidden="1">255</definedName>
    <definedName name="_Order2" hidden="1">0</definedName>
    <definedName name="_SC01">#REF!</definedName>
    <definedName name="A">#REF!</definedName>
    <definedName name="aazz" localSheetId="49" hidden="1">{"'DB97  6-2-98 77-96 analytics'!$A$1:$F$32"}</definedName>
    <definedName name="aazz" localSheetId="50" hidden="1">{"'DB97  6-2-98 77-96 analytics'!$A$1:$F$32"}</definedName>
    <definedName name="aazz" localSheetId="51" hidden="1">{"'DB97  6-2-98 77-96 analytics'!$A$1:$F$32"}</definedName>
    <definedName name="aazz" localSheetId="52" hidden="1">{"'DB97  6-2-98 77-96 analytics'!$A$1:$F$32"}</definedName>
    <definedName name="aazz" localSheetId="53" hidden="1">{"'DB97  6-2-98 77-96 analytics'!$A$1:$F$32"}</definedName>
    <definedName name="aazz" localSheetId="54" hidden="1">{"'DB97  6-2-98 77-96 analytics'!$A$1:$F$32"}</definedName>
    <definedName name="aazz" hidden="1">{"'DB97  6-2-98 77-96 analytics'!$A$1:$F$32"}</definedName>
    <definedName name="ab" localSheetId="49" hidden="1">{"'B-2 QSER Jun 98 4-27-98 cor'!$A$1:$F$57"}</definedName>
    <definedName name="ab" localSheetId="50" hidden="1">{"'B-2 QSER Jun 98 4-27-98 cor'!$A$1:$F$57"}</definedName>
    <definedName name="ab" localSheetId="51" hidden="1">{"'B-2 QSER Jun 98 4-27-98 cor'!$A$1:$F$57"}</definedName>
    <definedName name="ab" localSheetId="52" hidden="1">{"'B-2 QSER Jun 98 4-27-98 cor'!$A$1:$F$57"}</definedName>
    <definedName name="ab" localSheetId="53" hidden="1">{"'B-2 QSER Jun 98 4-27-98 cor'!$A$1:$F$57"}</definedName>
    <definedName name="ab" localSheetId="54" hidden="1">{"'B-2 QSER Jun 98 4-27-98 cor'!$A$1:$F$57"}</definedName>
    <definedName name="ab" hidden="1">{"'B-2 QSER Jun 98 4-27-98 cor'!$A$1:$F$57"}</definedName>
    <definedName name="acct010">#REF!</definedName>
    <definedName name="acct020">#REF!</definedName>
    <definedName name="acct030">#REF!</definedName>
    <definedName name="acct033">#REF!</definedName>
    <definedName name="acct035">#REF!</definedName>
    <definedName name="acct040">#REF!</definedName>
    <definedName name="acct041">#REF!</definedName>
    <definedName name="acct050">#REF!</definedName>
    <definedName name="acct060">#REF!</definedName>
    <definedName name="acct070">#REF!</definedName>
    <definedName name="acct073">#REF!</definedName>
    <definedName name="acct075">#REF!</definedName>
    <definedName name="acct077">#REF!</definedName>
    <definedName name="acct080">#REF!</definedName>
    <definedName name="acct090">#REF!</definedName>
    <definedName name="acct100">#REF!</definedName>
    <definedName name="acct120">#REF!</definedName>
    <definedName name="acct130">#REF!</definedName>
    <definedName name="acct140">#REF!</definedName>
    <definedName name="acct150">#REF!</definedName>
    <definedName name="acct160">#REF!</definedName>
    <definedName name="acct165">#REF!</definedName>
    <definedName name="acct166">#REF!</definedName>
    <definedName name="acct167">#REF!</definedName>
    <definedName name="acct170">#REF!</definedName>
    <definedName name="acct175">#REF!</definedName>
    <definedName name="acct180">#REF!</definedName>
    <definedName name="acct181">#REF!</definedName>
    <definedName name="acct184">#REF!</definedName>
    <definedName name="acct185">#REF!</definedName>
    <definedName name="acct190">#REF!</definedName>
    <definedName name="acct196">#REF!</definedName>
    <definedName name="acct197">#REF!</definedName>
    <definedName name="acct198">#REF!</definedName>
    <definedName name="acct200">#REF!</definedName>
    <definedName name="acct210">#REF!</definedName>
    <definedName name="acct220">#REF!</definedName>
    <definedName name="acct225">#REF!</definedName>
    <definedName name="acct226">#REF!</definedName>
    <definedName name="acct230">#REF!</definedName>
    <definedName name="acct240">#REF!</definedName>
    <definedName name="acct250">#REF!</definedName>
    <definedName name="acct260">#REF!</definedName>
    <definedName name="acct265">#REF!</definedName>
    <definedName name="acct270">#REF!</definedName>
    <definedName name="acct280">#REF!</definedName>
    <definedName name="acct290">#REF!</definedName>
    <definedName name="acct300">#REF!</definedName>
    <definedName name="acct310">#REF!</definedName>
    <definedName name="acct340">#REF!</definedName>
    <definedName name="acct350">#REF!</definedName>
    <definedName name="acct370">#REF!</definedName>
    <definedName name="acct380">#REF!</definedName>
    <definedName name="acct390">#REF!</definedName>
    <definedName name="B">#REF!</definedName>
    <definedName name="BLANK_INS">#REF!</definedName>
    <definedName name="BOLD_SET">#REF!</definedName>
    <definedName name="CCC">'[4]DATA-enter data here first'!$B$73</definedName>
    <definedName name="Census_Tract_Density_Query">#REF!</definedName>
    <definedName name="CO_1_15">#REF!</definedName>
    <definedName name="CO_2_15">#REF!</definedName>
    <definedName name="CO_4_15">#REF!</definedName>
    <definedName name="CO_6_15">#REF!</definedName>
    <definedName name="COL_SET">#REF!</definedName>
    <definedName name="CTY_EST2002_01_15">#REF!</definedName>
    <definedName name="D">#REF!</definedName>
    <definedName name="DATA_MOVE">#REF!</definedName>
    <definedName name="_xlnm.Database">#REF!</definedName>
    <definedName name="dc" localSheetId="49" hidden="1">{"'B-2 QSER Jun 98 4-27-98 cor'!$A$1:$F$57"}</definedName>
    <definedName name="dc" localSheetId="50" hidden="1">{"'B-2 QSER Jun 98 4-27-98 cor'!$A$1:$F$57"}</definedName>
    <definedName name="dc" localSheetId="51" hidden="1">{"'B-2 QSER Jun 98 4-27-98 cor'!$A$1:$F$57"}</definedName>
    <definedName name="dc" localSheetId="52" hidden="1">{"'B-2 QSER Jun 98 4-27-98 cor'!$A$1:$F$57"}</definedName>
    <definedName name="dc" localSheetId="53" hidden="1">{"'B-2 QSER Jun 98 4-27-98 cor'!$A$1:$F$57"}</definedName>
    <definedName name="dc" localSheetId="54" hidden="1">{"'B-2 QSER Jun 98 4-27-98 cor'!$A$1:$F$57"}</definedName>
    <definedName name="dc" hidden="1">{"'B-2 QSER Jun 98 4-27-98 cor'!$A$1:$F$57"}</definedName>
    <definedName name="DM">#REF!</definedName>
    <definedName name="E">#REF!</definedName>
    <definedName name="expByMMAs">#REF!</definedName>
    <definedName name="F">#REF!</definedName>
    <definedName name="ffs" hidden="1">[2]totals!#REF!</definedName>
    <definedName name="FieldName_Query">#REF!</definedName>
    <definedName name="FILE_RET">#REF!</definedName>
    <definedName name="Footnotes">#REF!</definedName>
    <definedName name="G">#REF!</definedName>
    <definedName name="H">#REF!</definedName>
    <definedName name="H3_H4_H5_H12byStateCounty">#REF!</definedName>
    <definedName name="Header">#REF!</definedName>
    <definedName name="HTML_CodePage" hidden="1">1252</definedName>
    <definedName name="HTML_Control" localSheetId="49" hidden="1">{"'DB97  6-2-98 77-96 analytics'!$A$1:$F$32"}</definedName>
    <definedName name="HTML_Control" localSheetId="50" hidden="1">{"'DB97  6-2-98 77-96 analytics'!$A$1:$F$32"}</definedName>
    <definedName name="HTML_Control" localSheetId="51" hidden="1">{"'DB97  6-2-98 77-96 analytics'!$A$1:$F$32"}</definedName>
    <definedName name="HTML_Control" localSheetId="52" hidden="1">{"'DB97  6-2-98 77-96 analytics'!$A$1:$F$32"}</definedName>
    <definedName name="HTML_Control" localSheetId="53" hidden="1">{"'DB97  6-2-98 77-96 analytics'!$A$1:$F$32"}</definedName>
    <definedName name="HTML_Control" localSheetId="54" hidden="1">{"'DB97  6-2-98 77-96 analytics'!$A$1:$F$32"}</definedName>
    <definedName name="HTML_Control" hidden="1">{"'DB97  6-2-98 77-96 analytics'!$A$1:$F$32"}</definedName>
    <definedName name="HTML_Control1" localSheetId="49" hidden="1">{"'B-2 QSER Jun 98 4-27-98 cor'!$A$1:$F$57"}</definedName>
    <definedName name="HTML_Control1" localSheetId="50" hidden="1">{"'B-2 QSER Jun 98 4-27-98 cor'!$A$1:$F$57"}</definedName>
    <definedName name="HTML_Control1" localSheetId="51" hidden="1">{"'B-2 QSER Jun 98 4-27-98 cor'!$A$1:$F$57"}</definedName>
    <definedName name="HTML_Control1" localSheetId="52" hidden="1">{"'B-2 QSER Jun 98 4-27-98 cor'!$A$1:$F$57"}</definedName>
    <definedName name="HTML_Control1" localSheetId="53" hidden="1">{"'B-2 QSER Jun 98 4-27-98 cor'!$A$1:$F$57"}</definedName>
    <definedName name="HTML_Control1" localSheetId="54" hidden="1">{"'B-2 QSER Jun 98 4-27-98 cor'!$A$1:$F$57"}</definedName>
    <definedName name="HTML_Control1" hidden="1">{"'B-2 QSER Jun 98 4-27-98 cor'!$A$1:$F$57"}</definedName>
    <definedName name="HTML_Control2" localSheetId="49" hidden="1">{"'B-2 QSER Jun 98 4-27-98 cor'!$A$1:$F$57"}</definedName>
    <definedName name="HTML_Control2" localSheetId="50" hidden="1">{"'B-2 QSER Jun 98 4-27-98 cor'!$A$1:$F$57"}</definedName>
    <definedName name="HTML_Control2" localSheetId="51" hidden="1">{"'B-2 QSER Jun 98 4-27-98 cor'!$A$1:$F$57"}</definedName>
    <definedName name="HTML_Control2" localSheetId="52" hidden="1">{"'B-2 QSER Jun 98 4-27-98 cor'!$A$1:$F$57"}</definedName>
    <definedName name="HTML_Control2" localSheetId="53" hidden="1">{"'B-2 QSER Jun 98 4-27-98 cor'!$A$1:$F$57"}</definedName>
    <definedName name="HTML_Control2" localSheetId="54" hidden="1">{"'B-2 QSER Jun 98 4-27-98 cor'!$A$1:$F$57"}</definedName>
    <definedName name="HTML_Control2" hidden="1">{"'B-2 QSER Jun 98 4-27-98 cor'!$A$1:$F$57"}</definedName>
    <definedName name="HTML_Control5" localSheetId="49" hidden="1">{"'B-2 QSER Jun 98 4-27-98 cor'!$A$1:$F$57"}</definedName>
    <definedName name="HTML_Control5" localSheetId="50" hidden="1">{"'B-2 QSER Jun 98 4-27-98 cor'!$A$1:$F$57"}</definedName>
    <definedName name="HTML_Control5" localSheetId="51" hidden="1">{"'B-2 QSER Jun 98 4-27-98 cor'!$A$1:$F$57"}</definedName>
    <definedName name="HTML_Control5" localSheetId="52" hidden="1">{"'B-2 QSER Jun 98 4-27-98 cor'!$A$1:$F$57"}</definedName>
    <definedName name="HTML_Control5" localSheetId="53" hidden="1">{"'B-2 QSER Jun 98 4-27-98 cor'!$A$1:$F$57"}</definedName>
    <definedName name="HTML_Control5" localSheetId="54" hidden="1">{"'B-2 QSER Jun 98 4-27-98 cor'!$A$1:$F$57"}</definedName>
    <definedName name="HTML_Control5" hidden="1">{"'B-2 QSER Jun 98 4-27-98 cor'!$A$1:$F$57"}</definedName>
    <definedName name="HTML_Description" hidden="1">"[in millions of dollars, index numbers 1992=100, and percent]"</definedName>
    <definedName name="HTML_Email" hidden="1">"mblewitt@dbedt.hawaii.gov"</definedName>
    <definedName name="HTML_Header" hidden="1">"DB97  6-2-98 77-96 analytics"</definedName>
    <definedName name="HTML_LastUpdate" hidden="1">"6/2/98"</definedName>
    <definedName name="HTML_LineAfter" hidden="1">FALSE</definedName>
    <definedName name="HTML_LineBefore" hidden="1">FALSE</definedName>
    <definedName name="HTML_Name" hidden="1">"mary blewitt"</definedName>
    <definedName name="HTML_OBDlg2" hidden="1">TRUE</definedName>
    <definedName name="HTML_OBDlg4" hidden="1">TRUE</definedName>
    <definedName name="HTML_OS" hidden="1">0</definedName>
    <definedName name="HTML_PathFile" hidden="1">"E:\98work\MyHTML.htm"</definedName>
    <definedName name="HTML_Title" hidden="1">"US Dept of Commerce, BEA, GSP, By Industry 1977-96"</definedName>
    <definedName name="HU_EST_4_15">#REF!</definedName>
    <definedName name="I">#REF!</definedName>
    <definedName name="Indent0">'[5]92PW06NW'!$A$9,'[5]92PW06NW'!#REF!</definedName>
    <definedName name="Indent3">'[5]92PW06NW'!$A$34,'[5]92PW06NW'!$A$35,'[5]92PW06NW'!$A$36,'[5]92PW06NW'!#REF!,'[5]92PW06NW'!#REF!,'[5]92PW06NW'!#REF!,'[5]92PW06NW'!#REF!</definedName>
    <definedName name="Indent6" localSheetId="49">'[5]92PW06NW'!#REF!,'[5]92PW06NW'!#REF!,'[5]92PW06NW'!#REF!,'[5]92PW06NW'!#REF!,'[5]92PW06NW'!#REF!,'[5]92PW06NW'!#REF!,'[5]92PW06NW'!#REF!,'[5]92PW06NW'!#REF!,'[5]92PW06NW'!#REF!,'[5]92PW06NW'!#REF!,'[5]92PW06NW'!#REF!,'[5]92PW06NW'!#REF!,'[5]92PW06NW'!#REF!,'[5]92PW06NW'!#REF!,'[5]92PW06NW'!#REF!,'[5]92PW06NW'!#REF!,'[5]92PW06NW'!#REF!,'[5]92PW06NW'!#REF!</definedName>
    <definedName name="Indent6" localSheetId="50">'[5]92PW06NW'!#REF!,'[5]92PW06NW'!#REF!,'[5]92PW06NW'!#REF!,'[5]92PW06NW'!#REF!,'[5]92PW06NW'!#REF!,'[5]92PW06NW'!#REF!,'[5]92PW06NW'!#REF!,'[5]92PW06NW'!#REF!,'[5]92PW06NW'!#REF!,'[5]92PW06NW'!#REF!,'[5]92PW06NW'!#REF!,'[5]92PW06NW'!#REF!,'[5]92PW06NW'!#REF!,'[5]92PW06NW'!#REF!,'[5]92PW06NW'!#REF!,'[5]92PW06NW'!#REF!,'[5]92PW06NW'!#REF!,'[5]92PW06NW'!#REF!</definedName>
    <definedName name="Indent6" localSheetId="51">'[5]92PW06NW'!#REF!,'[5]92PW06NW'!#REF!,'[5]92PW06NW'!#REF!,'[5]92PW06NW'!#REF!,'[5]92PW06NW'!#REF!,'[5]92PW06NW'!#REF!,'[5]92PW06NW'!#REF!,'[5]92PW06NW'!#REF!,'[5]92PW06NW'!#REF!,'[5]92PW06NW'!#REF!,'[5]92PW06NW'!#REF!,'[5]92PW06NW'!#REF!,'[5]92PW06NW'!#REF!,'[5]92PW06NW'!#REF!,'[5]92PW06NW'!#REF!,'[5]92PW06NW'!#REF!,'[5]92PW06NW'!#REF!,'[5]92PW06NW'!#REF!</definedName>
    <definedName name="Indent6" localSheetId="52">'[5]92PW06NW'!#REF!,'[5]92PW06NW'!#REF!,'[5]92PW06NW'!#REF!,'[5]92PW06NW'!#REF!,'[5]92PW06NW'!#REF!,'[5]92PW06NW'!#REF!,'[5]92PW06NW'!#REF!,'[5]92PW06NW'!#REF!,'[5]92PW06NW'!#REF!,'[5]92PW06NW'!#REF!,'[5]92PW06NW'!#REF!,'[5]92PW06NW'!#REF!,'[5]92PW06NW'!#REF!,'[5]92PW06NW'!#REF!,'[5]92PW06NW'!#REF!,'[5]92PW06NW'!#REF!,'[5]92PW06NW'!#REF!,'[5]92PW06NW'!#REF!</definedName>
    <definedName name="Indent6" localSheetId="53">'[5]92PW06NW'!#REF!,'[5]92PW06NW'!#REF!,'[5]92PW06NW'!#REF!,'[5]92PW06NW'!#REF!,'[5]92PW06NW'!#REF!,'[5]92PW06NW'!#REF!,'[5]92PW06NW'!#REF!,'[5]92PW06NW'!#REF!,'[5]92PW06NW'!#REF!,'[5]92PW06NW'!#REF!,'[5]92PW06NW'!#REF!,'[5]92PW06NW'!#REF!,'[5]92PW06NW'!#REF!,'[5]92PW06NW'!#REF!,'[5]92PW06NW'!#REF!,'[5]92PW06NW'!#REF!,'[5]92PW06NW'!#REF!,'[5]92PW06NW'!#REF!</definedName>
    <definedName name="Indent6" localSheetId="54">'[5]92PW06NW'!#REF!,'[5]92PW06NW'!#REF!,'[5]92PW06NW'!#REF!,'[5]92PW06NW'!#REF!,'[5]92PW06NW'!#REF!,'[5]92PW06NW'!#REF!,'[5]92PW06NW'!#REF!,'[5]92PW06NW'!#REF!,'[5]92PW06NW'!#REF!,'[5]92PW06NW'!#REF!,'[5]92PW06NW'!#REF!,'[5]92PW06NW'!#REF!,'[5]92PW06NW'!#REF!,'[5]92PW06NW'!#REF!,'[5]92PW06NW'!#REF!,'[5]92PW06NW'!#REF!,'[5]92PW06NW'!#REF!,'[5]92PW06NW'!#REF!</definedName>
    <definedName name="Indent6">'[5]92PW06NW'!#REF!,'[5]92PW06NW'!#REF!,'[5]92PW06NW'!#REF!,'[5]92PW06NW'!#REF!,'[5]92PW06NW'!#REF!,'[5]92PW06NW'!#REF!,'[5]92PW06NW'!#REF!,'[5]92PW06NW'!#REF!,'[5]92PW06NW'!#REF!,'[5]92PW06NW'!#REF!,'[5]92PW06NW'!#REF!,'[5]92PW06NW'!#REF!,'[5]92PW06NW'!#REF!,'[5]92PW06NW'!#REF!,'[5]92PW06NW'!#REF!,'[5]92PW06NW'!#REF!,'[5]92PW06NW'!#REF!,'[5]92PW06NW'!#REF!</definedName>
    <definedName name="Indent9">'[5]92PW06NW'!#REF!,'[5]92PW06NW'!#REF!,'[5]92PW06NW'!#REF!,'[5]92PW06NW'!#REF!,'[5]92PW06NW'!#REF!,'[5]92PW06NW'!#REF!,'[5]92PW06NW'!#REF!,'[5]92PW06NW'!#REF!,'[5]92PW06NW'!#REF!,'[5]92PW06NW'!#REF!,'[5]92PW06NW'!#REF!,'[5]92PW06NW'!#REF!</definedName>
    <definedName name="LETTERS">#REF!</definedName>
    <definedName name="LINE_DRAW">#REF!</definedName>
    <definedName name="new" localSheetId="49" hidden="1">{"'B-2 QSER Jun 98 4-27-98 cor'!$A$1:$F$57"}</definedName>
    <definedName name="new" localSheetId="50" hidden="1">{"'B-2 QSER Jun 98 4-27-98 cor'!$A$1:$F$57"}</definedName>
    <definedName name="new" localSheetId="51" hidden="1">{"'B-2 QSER Jun 98 4-27-98 cor'!$A$1:$F$57"}</definedName>
    <definedName name="new" localSheetId="52" hidden="1">{"'B-2 QSER Jun 98 4-27-98 cor'!$A$1:$F$57"}</definedName>
    <definedName name="new" localSheetId="53" hidden="1">{"'B-2 QSER Jun 98 4-27-98 cor'!$A$1:$F$57"}</definedName>
    <definedName name="new" localSheetId="54" hidden="1">{"'B-2 QSER Jun 98 4-27-98 cor'!$A$1:$F$57"}</definedName>
    <definedName name="new" hidden="1">{"'B-2 QSER Jun 98 4-27-98 cor'!$A$1:$F$57"}</definedName>
    <definedName name="NEWD">[6]T24!#REF!</definedName>
    <definedName name="newoldnew" localSheetId="49" hidden="1">{"'B-2 QSER Jun 98 4-27-98 cor'!$A$1:$F$57"}</definedName>
    <definedName name="newoldnew" localSheetId="50" hidden="1">{"'B-2 QSER Jun 98 4-27-98 cor'!$A$1:$F$57"}</definedName>
    <definedName name="newoldnew" localSheetId="51" hidden="1">{"'B-2 QSER Jun 98 4-27-98 cor'!$A$1:$F$57"}</definedName>
    <definedName name="newoldnew" localSheetId="52" hidden="1">{"'B-2 QSER Jun 98 4-27-98 cor'!$A$1:$F$57"}</definedName>
    <definedName name="newoldnew" localSheetId="53" hidden="1">{"'B-2 QSER Jun 98 4-27-98 cor'!$A$1:$F$57"}</definedName>
    <definedName name="newoldnew" localSheetId="54" hidden="1">{"'B-2 QSER Jun 98 4-27-98 cor'!$A$1:$F$57"}</definedName>
    <definedName name="newoldnew" hidden="1">{"'B-2 QSER Jun 98 4-27-98 cor'!$A$1:$F$57"}</definedName>
    <definedName name="no" localSheetId="49" hidden="1">{"'B-2 QSER Jun 98 4-27-98 cor'!$A$1:$F$57"}</definedName>
    <definedName name="no" localSheetId="50" hidden="1">{"'B-2 QSER Jun 98 4-27-98 cor'!$A$1:$F$57"}</definedName>
    <definedName name="no" localSheetId="51" hidden="1">{"'B-2 QSER Jun 98 4-27-98 cor'!$A$1:$F$57"}</definedName>
    <definedName name="no" localSheetId="52" hidden="1">{"'B-2 QSER Jun 98 4-27-98 cor'!$A$1:$F$57"}</definedName>
    <definedName name="no" localSheetId="53" hidden="1">{"'B-2 QSER Jun 98 4-27-98 cor'!$A$1:$F$57"}</definedName>
    <definedName name="no" localSheetId="54" hidden="1">{"'B-2 QSER Jun 98 4-27-98 cor'!$A$1:$F$57"}</definedName>
    <definedName name="no" hidden="1">{"'B-2 QSER Jun 98 4-27-98 cor'!$A$1:$F$57"}</definedName>
    <definedName name="P31_P32_P33byStateCounty">#REF!</definedName>
    <definedName name="PARSE_COL">#REF!</definedName>
    <definedName name="PARSE_TAB">#REF!</definedName>
    <definedName name="PCT10byStateCounty">#REF!</definedName>
    <definedName name="PCT12byStateCountyFemale">#REF!</definedName>
    <definedName name="PCT12byStateCountyMale">#REF!</definedName>
    <definedName name="PCT16byStateCounty">#REF!</definedName>
    <definedName name="PCT8byStateCounty">#REF!</definedName>
    <definedName name="_xlnm.Print_Area" localSheetId="0">'List of Appendix Tables'!$A$1:$B$63</definedName>
    <definedName name="_xlnm.Print_Area" localSheetId="1">'Table A-1'!$A$1:$F$43</definedName>
    <definedName name="_xlnm.Print_Area" localSheetId="27">'Table A-27'!$A$1:$H$104</definedName>
    <definedName name="_xlnm.Print_Area" localSheetId="28">'Table A-28'!$A$1:$H$104</definedName>
    <definedName name="_xlnm.Print_Area" localSheetId="60">'Table A-60'!$A$1:$E$46</definedName>
    <definedName name="_xlnm.Print_Area" localSheetId="61">'Table A-61'!$A$1:$G$25</definedName>
    <definedName name="_xlnm.Print_Area">#REF!</definedName>
    <definedName name="PRINT_AREA_MI">#REF!</definedName>
    <definedName name="PRINT_IT">#REF!</definedName>
    <definedName name="_xlnm.Recorder">#REF!</definedName>
    <definedName name="SC01RES">#REF!</definedName>
    <definedName name="SC02_15">#REF!</definedName>
    <definedName name="SHEET_INS">#REF!</definedName>
    <definedName name="SMS_print">#REF!</definedName>
    <definedName name="spanners">'[5]92PW06NW'!#REF!</definedName>
    <definedName name="Stubs">#REF!</definedName>
    <definedName name="Subtitle">#REF!</definedName>
    <definedName name="supp01a1">#REF!</definedName>
    <definedName name="supp01a2">#REF!</definedName>
    <definedName name="supp01a3">#REF!</definedName>
    <definedName name="supp01a4">#REF!</definedName>
    <definedName name="supp01a5">#REF!</definedName>
    <definedName name="supp01b1">#REF!</definedName>
    <definedName name="supp01c1">#REF!</definedName>
    <definedName name="supp01c2">#REF!</definedName>
    <definedName name="supp01d1">#REF!</definedName>
    <definedName name="supp01d2">#REF!</definedName>
    <definedName name="supp01d3">#REF!</definedName>
    <definedName name="supp01f1a">#REF!</definedName>
    <definedName name="supp01f1b">#REF!</definedName>
    <definedName name="supp01f1c">#REF!</definedName>
    <definedName name="supp01G">#REF!</definedName>
    <definedName name="supp01g1">#REF!</definedName>
    <definedName name="supp01h1">#REF!</definedName>
    <definedName name="supp01h2">#REF!</definedName>
    <definedName name="supp01i1a">#REF!</definedName>
    <definedName name="supp01i1b">#REF!</definedName>
    <definedName name="supp01i1c">#REF!</definedName>
    <definedName name="supp01i2">#REF!</definedName>
    <definedName name="supp01i3">#REF!</definedName>
    <definedName name="supp01i4">#REF!</definedName>
    <definedName name="supp01i5">#REF!</definedName>
    <definedName name="supp01i6">#REF!</definedName>
    <definedName name="supp01i7">#REF!</definedName>
    <definedName name="supp01i8">#REF!</definedName>
    <definedName name="T_26">[6]T24!#REF!</definedName>
    <definedName name="TAB_PROC">#REF!</definedName>
    <definedName name="Table">#REF!</definedName>
    <definedName name="TABLE01">#REF!</definedName>
    <definedName name="TABLE1_15">#REF!</definedName>
    <definedName name="Table1_16">#REF!</definedName>
    <definedName name="Table1_17">#REF!</definedName>
    <definedName name="TABLE2_15">#REF!</definedName>
    <definedName name="TABLE2_15_FIXED">#REF!</definedName>
    <definedName name="TABLE3_15">#REF!</definedName>
    <definedName name="TABLE4_15">#REF!</definedName>
    <definedName name="TableBody">#REF!</definedName>
    <definedName name="TEMP2">#REF!</definedName>
    <definedName name="Title">#REF!</definedName>
    <definedName name="Title_extraction_query">#REF!</definedName>
    <definedName name="totals">'[5]92PW06NW'!#REF!,'[5]92PW06NW'!#REF!,'[5]92PW06NW'!#REF!</definedName>
    <definedName name="X">#REF!</definedName>
  </definedNames>
  <calcPr calcId="171027"/>
</workbook>
</file>

<file path=xl/calcChain.xml><?xml version="1.0" encoding="utf-8"?>
<calcChain xmlns="http://schemas.openxmlformats.org/spreadsheetml/2006/main">
  <c r="H9" i="226" l="1"/>
  <c r="H22" i="226" s="1"/>
  <c r="G9" i="226"/>
  <c r="G22" i="226" s="1"/>
  <c r="F9" i="226"/>
  <c r="F22" i="226" s="1"/>
  <c r="E9" i="226"/>
  <c r="E22" i="226" s="1"/>
  <c r="D9" i="226"/>
  <c r="D22" i="226" s="1"/>
  <c r="C9" i="226"/>
  <c r="C22" i="226" s="1"/>
  <c r="H8" i="226"/>
  <c r="H21" i="226" s="1"/>
  <c r="G8" i="226"/>
  <c r="G21" i="226" s="1"/>
  <c r="F8" i="226"/>
  <c r="F21" i="226" s="1"/>
  <c r="E8" i="226"/>
  <c r="E21" i="226" s="1"/>
  <c r="D8" i="226"/>
  <c r="D21" i="226" s="1"/>
  <c r="C8" i="226"/>
  <c r="C21" i="226" s="1"/>
  <c r="H7" i="226"/>
  <c r="H20" i="226" s="1"/>
  <c r="G7" i="226"/>
  <c r="G20" i="226" s="1"/>
  <c r="F7" i="226"/>
  <c r="F20" i="226" s="1"/>
  <c r="E7" i="226"/>
  <c r="E20" i="226" s="1"/>
  <c r="D7" i="226"/>
  <c r="D20" i="226" s="1"/>
  <c r="C7" i="226"/>
  <c r="C20" i="226" s="1"/>
  <c r="H6" i="226"/>
  <c r="H19" i="226" s="1"/>
  <c r="G6" i="226"/>
  <c r="G19" i="226" s="1"/>
  <c r="F6" i="226"/>
  <c r="F19" i="226" s="1"/>
  <c r="E6" i="226"/>
  <c r="E19" i="226" s="1"/>
  <c r="D6" i="226"/>
  <c r="D19" i="226" s="1"/>
  <c r="C6" i="226"/>
  <c r="C19" i="226" s="1"/>
  <c r="H5" i="226"/>
  <c r="G5" i="226"/>
  <c r="F5" i="226"/>
  <c r="E5" i="226"/>
  <c r="D5" i="226"/>
  <c r="C5" i="226"/>
  <c r="D18" i="226" l="1"/>
  <c r="C18" i="226"/>
  <c r="E18" i="226"/>
  <c r="F18" i="226"/>
  <c r="H18" i="226"/>
  <c r="G18" i="226"/>
  <c r="B7" i="34"/>
  <c r="B8" i="34" s="1"/>
  <c r="I7" i="34" l="1"/>
  <c r="H7" i="34"/>
  <c r="G7" i="34"/>
  <c r="F7" i="34"/>
  <c r="E7" i="34"/>
  <c r="D7" i="34"/>
  <c r="C7" i="34"/>
  <c r="I29" i="211" l="1"/>
  <c r="H29" i="211"/>
  <c r="G29" i="211"/>
  <c r="F29" i="211"/>
  <c r="E29" i="211"/>
  <c r="D29" i="211"/>
  <c r="C29" i="211"/>
  <c r="I27" i="211"/>
  <c r="H27" i="211"/>
  <c r="G27" i="211"/>
  <c r="F27" i="211"/>
  <c r="E27" i="211"/>
  <c r="D27" i="211"/>
  <c r="C27" i="211"/>
  <c r="I26" i="211"/>
  <c r="H26" i="211"/>
  <c r="G26" i="211"/>
  <c r="F26" i="211"/>
  <c r="E26" i="211"/>
  <c r="D26" i="211"/>
  <c r="C26" i="211"/>
  <c r="I25" i="211"/>
  <c r="H25" i="211"/>
  <c r="G25" i="211"/>
  <c r="F25" i="211"/>
  <c r="E25" i="211"/>
  <c r="D25" i="211"/>
  <c r="C25" i="211"/>
  <c r="I24" i="211"/>
  <c r="H24" i="211"/>
  <c r="G24" i="211"/>
  <c r="F24" i="211"/>
  <c r="E24" i="211"/>
  <c r="D24" i="211"/>
  <c r="C24" i="211"/>
  <c r="I23" i="211"/>
  <c r="H23" i="211"/>
  <c r="G23" i="211"/>
  <c r="F23" i="211"/>
  <c r="E23" i="211"/>
  <c r="D23" i="211"/>
  <c r="C23" i="211"/>
  <c r="I22" i="211"/>
  <c r="H22" i="211"/>
  <c r="G22" i="211"/>
  <c r="F22" i="211"/>
  <c r="E22" i="211"/>
  <c r="D22" i="211"/>
  <c r="C22" i="211"/>
  <c r="I21" i="211"/>
  <c r="H21" i="211"/>
  <c r="G21" i="211"/>
  <c r="F21" i="211"/>
  <c r="E21" i="211"/>
  <c r="D21" i="211"/>
  <c r="C21" i="211"/>
  <c r="I20" i="211"/>
  <c r="H20" i="211"/>
  <c r="G20" i="211"/>
  <c r="F20" i="211"/>
  <c r="E20" i="211"/>
  <c r="D20" i="211"/>
  <c r="C20" i="211"/>
  <c r="I19" i="211"/>
  <c r="H19" i="211"/>
  <c r="G19" i="211"/>
  <c r="F19" i="211"/>
  <c r="E19" i="211"/>
  <c r="D19" i="211"/>
  <c r="C19" i="211"/>
  <c r="I29" i="210"/>
  <c r="H29" i="210"/>
  <c r="G29" i="210"/>
  <c r="F29" i="210"/>
  <c r="E29" i="210"/>
  <c r="D29" i="210"/>
  <c r="C29" i="210"/>
  <c r="I27" i="210"/>
  <c r="H27" i="210"/>
  <c r="G27" i="210"/>
  <c r="F27" i="210"/>
  <c r="E27" i="210"/>
  <c r="D27" i="210"/>
  <c r="C27" i="210"/>
  <c r="I26" i="210"/>
  <c r="H26" i="210"/>
  <c r="G26" i="210"/>
  <c r="F26" i="210"/>
  <c r="E26" i="210"/>
  <c r="D26" i="210"/>
  <c r="C26" i="210"/>
  <c r="I25" i="210"/>
  <c r="H25" i="210"/>
  <c r="G25" i="210"/>
  <c r="F25" i="210"/>
  <c r="E25" i="210"/>
  <c r="D25" i="210"/>
  <c r="C25" i="210"/>
  <c r="I24" i="210"/>
  <c r="H24" i="210"/>
  <c r="G24" i="210"/>
  <c r="F24" i="210"/>
  <c r="E24" i="210"/>
  <c r="D24" i="210"/>
  <c r="C24" i="210"/>
  <c r="I23" i="210"/>
  <c r="H23" i="210"/>
  <c r="G23" i="210"/>
  <c r="F23" i="210"/>
  <c r="E23" i="210"/>
  <c r="D23" i="210"/>
  <c r="C23" i="210"/>
  <c r="I22" i="210"/>
  <c r="H22" i="210"/>
  <c r="G22" i="210"/>
  <c r="F22" i="210"/>
  <c r="E22" i="210"/>
  <c r="D22" i="210"/>
  <c r="C22" i="210"/>
  <c r="I21" i="210"/>
  <c r="H21" i="210"/>
  <c r="G21" i="210"/>
  <c r="F21" i="210"/>
  <c r="E21" i="210"/>
  <c r="D21" i="210"/>
  <c r="C21" i="210"/>
  <c r="I20" i="210"/>
  <c r="H20" i="210"/>
  <c r="G20" i="210"/>
  <c r="F20" i="210"/>
  <c r="E20" i="210"/>
  <c r="D20" i="210"/>
  <c r="C20" i="210"/>
  <c r="I19" i="210"/>
  <c r="H19" i="210"/>
  <c r="G19" i="210"/>
  <c r="F19" i="210"/>
  <c r="E19" i="210"/>
  <c r="D19" i="210"/>
  <c r="C19" i="210"/>
  <c r="I29" i="209"/>
  <c r="H29" i="209"/>
  <c r="G29" i="209"/>
  <c r="F29" i="209"/>
  <c r="E29" i="209"/>
  <c r="D29" i="209"/>
  <c r="C29" i="209"/>
  <c r="I27" i="209"/>
  <c r="H27" i="209"/>
  <c r="G27" i="209"/>
  <c r="F27" i="209"/>
  <c r="E27" i="209"/>
  <c r="D27" i="209"/>
  <c r="C27" i="209"/>
  <c r="I26" i="209"/>
  <c r="H26" i="209"/>
  <c r="G26" i="209"/>
  <c r="F26" i="209"/>
  <c r="E26" i="209"/>
  <c r="D26" i="209"/>
  <c r="C26" i="209"/>
  <c r="I25" i="209"/>
  <c r="H25" i="209"/>
  <c r="G25" i="209"/>
  <c r="F25" i="209"/>
  <c r="E25" i="209"/>
  <c r="D25" i="209"/>
  <c r="C25" i="209"/>
  <c r="I24" i="209"/>
  <c r="H24" i="209"/>
  <c r="G24" i="209"/>
  <c r="F24" i="209"/>
  <c r="E24" i="209"/>
  <c r="D24" i="209"/>
  <c r="C24" i="209"/>
  <c r="I23" i="209"/>
  <c r="H23" i="209"/>
  <c r="G23" i="209"/>
  <c r="F23" i="209"/>
  <c r="E23" i="209"/>
  <c r="D23" i="209"/>
  <c r="C23" i="209"/>
  <c r="I22" i="209"/>
  <c r="H22" i="209"/>
  <c r="G22" i="209"/>
  <c r="F22" i="209"/>
  <c r="E22" i="209"/>
  <c r="D22" i="209"/>
  <c r="C22" i="209"/>
  <c r="I21" i="209"/>
  <c r="H21" i="209"/>
  <c r="G21" i="209"/>
  <c r="F21" i="209"/>
  <c r="E21" i="209"/>
  <c r="D21" i="209"/>
  <c r="C21" i="209"/>
  <c r="I20" i="209"/>
  <c r="H20" i="209"/>
  <c r="G20" i="209"/>
  <c r="F20" i="209"/>
  <c r="E20" i="209"/>
  <c r="D20" i="209"/>
  <c r="C20" i="209"/>
  <c r="I19" i="209"/>
  <c r="H19" i="209"/>
  <c r="G19" i="209"/>
  <c r="F19" i="209"/>
  <c r="E19" i="209"/>
  <c r="D19" i="209"/>
  <c r="C19" i="209"/>
  <c r="I29" i="208"/>
  <c r="H29" i="208"/>
  <c r="G29" i="208"/>
  <c r="F29" i="208"/>
  <c r="E29" i="208"/>
  <c r="D29" i="208"/>
  <c r="C29" i="208"/>
  <c r="I27" i="208"/>
  <c r="H27" i="208"/>
  <c r="G27" i="208"/>
  <c r="F27" i="208"/>
  <c r="E27" i="208"/>
  <c r="D27" i="208"/>
  <c r="C27" i="208"/>
  <c r="I26" i="208"/>
  <c r="H26" i="208"/>
  <c r="G26" i="208"/>
  <c r="F26" i="208"/>
  <c r="E26" i="208"/>
  <c r="D26" i="208"/>
  <c r="C26" i="208"/>
  <c r="I25" i="208"/>
  <c r="H25" i="208"/>
  <c r="G25" i="208"/>
  <c r="F25" i="208"/>
  <c r="E25" i="208"/>
  <c r="D25" i="208"/>
  <c r="C25" i="208"/>
  <c r="I24" i="208"/>
  <c r="H24" i="208"/>
  <c r="G24" i="208"/>
  <c r="F24" i="208"/>
  <c r="E24" i="208"/>
  <c r="D24" i="208"/>
  <c r="C24" i="208"/>
  <c r="I23" i="208"/>
  <c r="H23" i="208"/>
  <c r="G23" i="208"/>
  <c r="F23" i="208"/>
  <c r="E23" i="208"/>
  <c r="D23" i="208"/>
  <c r="C23" i="208"/>
  <c r="I22" i="208"/>
  <c r="H22" i="208"/>
  <c r="G22" i="208"/>
  <c r="F22" i="208"/>
  <c r="E22" i="208"/>
  <c r="D22" i="208"/>
  <c r="C22" i="208"/>
  <c r="I21" i="208"/>
  <c r="H21" i="208"/>
  <c r="G21" i="208"/>
  <c r="F21" i="208"/>
  <c r="E21" i="208"/>
  <c r="D21" i="208"/>
  <c r="C21" i="208"/>
  <c r="I20" i="208"/>
  <c r="H20" i="208"/>
  <c r="G20" i="208"/>
  <c r="F20" i="208"/>
  <c r="E20" i="208"/>
  <c r="D20" i="208"/>
  <c r="C20" i="208"/>
  <c r="I19" i="208"/>
  <c r="H19" i="208"/>
  <c r="G19" i="208"/>
  <c r="F19" i="208"/>
  <c r="E19" i="208"/>
  <c r="D19" i="208"/>
  <c r="C19" i="208"/>
  <c r="I39" i="34"/>
  <c r="H39" i="34"/>
  <c r="G39" i="34"/>
  <c r="F39" i="34"/>
  <c r="E39" i="34"/>
  <c r="D39" i="34"/>
  <c r="C39" i="34"/>
  <c r="I37" i="34"/>
  <c r="H37" i="34"/>
  <c r="G37" i="34"/>
  <c r="F37" i="34"/>
  <c r="E37" i="34"/>
  <c r="D37" i="34"/>
  <c r="C37" i="34"/>
  <c r="I36" i="34"/>
  <c r="H36" i="34"/>
  <c r="G36" i="34"/>
  <c r="F36" i="34"/>
  <c r="E36" i="34"/>
  <c r="D36" i="34"/>
  <c r="C36" i="34"/>
  <c r="I35" i="34"/>
  <c r="H35" i="34"/>
  <c r="G35" i="34"/>
  <c r="F35" i="34"/>
  <c r="E35" i="34"/>
  <c r="D35" i="34"/>
  <c r="C35" i="34"/>
  <c r="I34" i="34"/>
  <c r="H34" i="34"/>
  <c r="G34" i="34"/>
  <c r="F34" i="34"/>
  <c r="E34" i="34"/>
  <c r="D34" i="34"/>
  <c r="C34" i="34"/>
  <c r="I33" i="34"/>
  <c r="H33" i="34"/>
  <c r="G33" i="34"/>
  <c r="F33" i="34"/>
  <c r="E33" i="34"/>
  <c r="D33" i="34"/>
  <c r="C33" i="34"/>
  <c r="I32" i="34"/>
  <c r="H32" i="34"/>
  <c r="G32" i="34"/>
  <c r="F32" i="34"/>
  <c r="E32" i="34"/>
  <c r="D32" i="34"/>
  <c r="C32" i="34"/>
  <c r="I31" i="34"/>
  <c r="H31" i="34"/>
  <c r="G31" i="34"/>
  <c r="F31" i="34"/>
  <c r="E31" i="34"/>
  <c r="D31" i="34"/>
  <c r="C31" i="34"/>
  <c r="I30" i="34"/>
  <c r="H30" i="34"/>
  <c r="G30" i="34"/>
  <c r="F30" i="34"/>
  <c r="E30" i="34"/>
  <c r="D30" i="34"/>
  <c r="C30" i="34"/>
  <c r="I28" i="34"/>
  <c r="H28" i="34"/>
  <c r="G28" i="34"/>
  <c r="F28" i="34"/>
  <c r="E28" i="34"/>
  <c r="D28" i="34"/>
  <c r="C28" i="34"/>
  <c r="I27" i="34"/>
  <c r="H27" i="34"/>
  <c r="G27" i="34"/>
  <c r="F27" i="34"/>
  <c r="E27" i="34"/>
  <c r="D27" i="34"/>
  <c r="C27" i="34"/>
  <c r="D26" i="34"/>
  <c r="C26" i="34"/>
  <c r="D24" i="34"/>
  <c r="C24" i="34"/>
  <c r="F59" i="31" l="1"/>
  <c r="E59" i="31"/>
  <c r="D59" i="31"/>
  <c r="C59" i="31"/>
  <c r="B59" i="31"/>
  <c r="L35" i="102"/>
  <c r="L29" i="102"/>
  <c r="L27" i="102"/>
  <c r="L42" i="102"/>
  <c r="L42" i="104"/>
  <c r="L35" i="103"/>
  <c r="L27" i="103"/>
  <c r="L42" i="103"/>
  <c r="L37" i="98"/>
  <c r="L29" i="98"/>
  <c r="L42" i="98"/>
  <c r="L36" i="97"/>
  <c r="L35" i="97"/>
  <c r="L28" i="97"/>
  <c r="L27" i="97"/>
  <c r="L42" i="97"/>
  <c r="L35" i="96"/>
  <c r="L27" i="96"/>
  <c r="L42" i="96"/>
  <c r="L38" i="95"/>
  <c r="L37" i="95"/>
  <c r="L30" i="95"/>
  <c r="L29" i="95"/>
  <c r="L42" i="95"/>
  <c r="L35" i="94"/>
  <c r="L27" i="94"/>
  <c r="L42" i="94"/>
  <c r="L37" i="93"/>
  <c r="L29" i="93"/>
  <c r="L42" i="93"/>
  <c r="L37" i="92"/>
  <c r="L29" i="92"/>
  <c r="L42" i="92"/>
  <c r="L36" i="91"/>
  <c r="L35" i="91"/>
  <c r="L28" i="91"/>
  <c r="L27" i="91"/>
  <c r="L42" i="91"/>
  <c r="L41" i="99"/>
  <c r="L37" i="99"/>
  <c r="L35" i="99"/>
  <c r="L33" i="99"/>
  <c r="L29" i="99"/>
  <c r="L27" i="99"/>
  <c r="L25" i="99"/>
  <c r="L42" i="99"/>
  <c r="L42" i="219"/>
  <c r="L38" i="219"/>
  <c r="L35" i="219"/>
  <c r="L34" i="219"/>
  <c r="L30" i="219"/>
  <c r="L27" i="219"/>
  <c r="L26" i="219"/>
  <c r="L41" i="219"/>
  <c r="L41" i="218"/>
  <c r="L37" i="218"/>
  <c r="L35" i="218"/>
  <c r="L33" i="218"/>
  <c r="L29" i="218"/>
  <c r="L27" i="218"/>
  <c r="L25" i="218"/>
  <c r="L42" i="218"/>
  <c r="L41" i="86"/>
  <c r="L33" i="86"/>
  <c r="L25" i="86"/>
  <c r="L42" i="86"/>
  <c r="I26" i="34"/>
  <c r="I24" i="34"/>
  <c r="L28" i="102" l="1"/>
  <c r="L36" i="102"/>
  <c r="L37" i="102"/>
  <c r="L30" i="102"/>
  <c r="L38" i="102"/>
  <c r="L31" i="102"/>
  <c r="L39" i="102"/>
  <c r="L24" i="102"/>
  <c r="L32" i="102"/>
  <c r="L40" i="102"/>
  <c r="L25" i="102"/>
  <c r="L33" i="102"/>
  <c r="L41" i="102"/>
  <c r="L26" i="102"/>
  <c r="L34" i="102"/>
  <c r="L27" i="104"/>
  <c r="L29" i="104"/>
  <c r="L35" i="104"/>
  <c r="L37" i="104"/>
  <c r="L28" i="104"/>
  <c r="L36" i="104"/>
  <c r="L30" i="104"/>
  <c r="L38" i="104"/>
  <c r="L31" i="104"/>
  <c r="L39" i="104"/>
  <c r="L24" i="104"/>
  <c r="L32" i="104"/>
  <c r="L40" i="104"/>
  <c r="L25" i="104"/>
  <c r="L33" i="104"/>
  <c r="L41" i="104"/>
  <c r="L26" i="104"/>
  <c r="L34" i="104"/>
  <c r="L28" i="103"/>
  <c r="L36" i="103"/>
  <c r="L29" i="103"/>
  <c r="L37" i="103"/>
  <c r="L30" i="103"/>
  <c r="L38" i="103"/>
  <c r="L31" i="103"/>
  <c r="L39" i="103"/>
  <c r="L24" i="103"/>
  <c r="L32" i="103"/>
  <c r="L40" i="103"/>
  <c r="L25" i="103"/>
  <c r="L33" i="103"/>
  <c r="L41" i="103"/>
  <c r="L26" i="103"/>
  <c r="L34" i="103"/>
  <c r="L27" i="98"/>
  <c r="L35" i="98"/>
  <c r="L28" i="98"/>
  <c r="L36" i="98"/>
  <c r="L30" i="98"/>
  <c r="L38" i="98"/>
  <c r="L31" i="98"/>
  <c r="L39" i="98"/>
  <c r="L24" i="98"/>
  <c r="L32" i="98"/>
  <c r="L40" i="98"/>
  <c r="L25" i="98"/>
  <c r="L33" i="98"/>
  <c r="L41" i="98"/>
  <c r="L26" i="98"/>
  <c r="L34" i="98"/>
  <c r="L29" i="97"/>
  <c r="L37" i="97"/>
  <c r="L30" i="97"/>
  <c r="L38" i="97"/>
  <c r="L31" i="97"/>
  <c r="L39" i="97"/>
  <c r="L24" i="97"/>
  <c r="L32" i="97"/>
  <c r="L40" i="97"/>
  <c r="L25" i="97"/>
  <c r="L33" i="97"/>
  <c r="L41" i="97"/>
  <c r="L26" i="97"/>
  <c r="L34" i="97"/>
  <c r="L28" i="96"/>
  <c r="L36" i="96"/>
  <c r="L29" i="96"/>
  <c r="L37" i="96"/>
  <c r="L30" i="96"/>
  <c r="L38" i="96"/>
  <c r="L31" i="96"/>
  <c r="L39" i="96"/>
  <c r="L24" i="96"/>
  <c r="L32" i="96"/>
  <c r="L40" i="96"/>
  <c r="L25" i="96"/>
  <c r="L33" i="96"/>
  <c r="L41" i="96"/>
  <c r="L26" i="96"/>
  <c r="L34" i="96"/>
  <c r="L27" i="95"/>
  <c r="L35" i="95"/>
  <c r="L28" i="95"/>
  <c r="L36" i="95"/>
  <c r="L31" i="95"/>
  <c r="L39" i="95"/>
  <c r="L24" i="95"/>
  <c r="L32" i="95"/>
  <c r="L40" i="95"/>
  <c r="L25" i="95"/>
  <c r="L33" i="95"/>
  <c r="L41" i="95"/>
  <c r="L26" i="95"/>
  <c r="L34" i="95"/>
  <c r="L28" i="94"/>
  <c r="L36" i="94"/>
  <c r="L29" i="94"/>
  <c r="L37" i="94"/>
  <c r="L30" i="94"/>
  <c r="L38" i="94"/>
  <c r="L31" i="94"/>
  <c r="L39" i="94"/>
  <c r="L24" i="94"/>
  <c r="L32" i="94"/>
  <c r="L40" i="94"/>
  <c r="L25" i="94"/>
  <c r="L33" i="94"/>
  <c r="L41" i="94"/>
  <c r="L26" i="94"/>
  <c r="L34" i="94"/>
  <c r="L27" i="93"/>
  <c r="L35" i="93"/>
  <c r="L28" i="93"/>
  <c r="L36" i="93"/>
  <c r="L30" i="93"/>
  <c r="L38" i="93"/>
  <c r="L31" i="93"/>
  <c r="L39" i="93"/>
  <c r="L24" i="93"/>
  <c r="L32" i="93"/>
  <c r="L40" i="93"/>
  <c r="L25" i="93"/>
  <c r="L33" i="93"/>
  <c r="L41" i="93"/>
  <c r="L26" i="93"/>
  <c r="L34" i="93"/>
  <c r="L27" i="92"/>
  <c r="L35" i="92"/>
  <c r="L28" i="92"/>
  <c r="L36" i="92"/>
  <c r="L30" i="92"/>
  <c r="L38" i="92"/>
  <c r="L31" i="92"/>
  <c r="L39" i="92"/>
  <c r="L24" i="92"/>
  <c r="L32" i="92"/>
  <c r="L40" i="92"/>
  <c r="L25" i="92"/>
  <c r="L33" i="92"/>
  <c r="L41" i="92"/>
  <c r="L26" i="92"/>
  <c r="L34" i="92"/>
  <c r="L29" i="91"/>
  <c r="L37" i="91"/>
  <c r="L30" i="91"/>
  <c r="L38" i="91"/>
  <c r="L31" i="91"/>
  <c r="L39" i="91"/>
  <c r="L24" i="91"/>
  <c r="L32" i="91"/>
  <c r="L40" i="91"/>
  <c r="L25" i="91"/>
  <c r="L33" i="91"/>
  <c r="L41" i="91"/>
  <c r="L26" i="91"/>
  <c r="L34" i="91"/>
  <c r="L28" i="99"/>
  <c r="L36" i="99"/>
  <c r="L30" i="99"/>
  <c r="L38" i="99"/>
  <c r="L31" i="99"/>
  <c r="L39" i="99"/>
  <c r="L24" i="99"/>
  <c r="L32" i="99"/>
  <c r="L40" i="99"/>
  <c r="L26" i="99"/>
  <c r="L34" i="99"/>
  <c r="L28" i="219"/>
  <c r="L36" i="219"/>
  <c r="L29" i="219"/>
  <c r="L37" i="219"/>
  <c r="L31" i="219"/>
  <c r="L39" i="219"/>
  <c r="L24" i="219"/>
  <c r="L32" i="219"/>
  <c r="L40" i="219"/>
  <c r="L25" i="219"/>
  <c r="L33" i="219"/>
  <c r="L28" i="218"/>
  <c r="L36" i="218"/>
  <c r="L30" i="218"/>
  <c r="L38" i="218"/>
  <c r="L31" i="218"/>
  <c r="L39" i="218"/>
  <c r="L24" i="218"/>
  <c r="L32" i="218"/>
  <c r="L40" i="218"/>
  <c r="L26" i="218"/>
  <c r="L34" i="218"/>
  <c r="L34" i="86"/>
  <c r="L27" i="86"/>
  <c r="L35" i="86"/>
  <c r="L28" i="86"/>
  <c r="L36" i="86"/>
  <c r="L29" i="86"/>
  <c r="L37" i="86"/>
  <c r="L30" i="86"/>
  <c r="L38" i="86"/>
  <c r="L31" i="86"/>
  <c r="L39" i="86"/>
  <c r="L24" i="86"/>
  <c r="L32" i="86"/>
  <c r="L40" i="86"/>
  <c r="L26" i="86"/>
  <c r="K41" i="93" l="1"/>
  <c r="J41" i="93"/>
  <c r="K41" i="94"/>
  <c r="J41" i="94"/>
  <c r="K41" i="95"/>
  <c r="J41" i="95"/>
  <c r="K41" i="103"/>
  <c r="J41" i="103"/>
  <c r="K41" i="104"/>
  <c r="J41" i="104"/>
  <c r="K41" i="102"/>
  <c r="J41" i="102"/>
  <c r="K41" i="99"/>
  <c r="J41" i="99"/>
  <c r="K41" i="92"/>
  <c r="J41" i="92"/>
  <c r="I42" i="92"/>
  <c r="K41" i="91"/>
  <c r="J41" i="91"/>
  <c r="I42" i="91"/>
  <c r="J41" i="98"/>
  <c r="J41" i="97"/>
  <c r="J40" i="96"/>
  <c r="K24" i="102" l="1"/>
  <c r="K26" i="102"/>
  <c r="K28" i="102"/>
  <c r="K30" i="102"/>
  <c r="K32" i="102"/>
  <c r="K34" i="102"/>
  <c r="K36" i="102"/>
  <c r="K38" i="102"/>
  <c r="K40" i="102"/>
  <c r="K42" i="102"/>
  <c r="J24" i="102"/>
  <c r="J26" i="102"/>
  <c r="J28" i="102"/>
  <c r="J30" i="102"/>
  <c r="J32" i="102"/>
  <c r="J34" i="102"/>
  <c r="J36" i="102"/>
  <c r="J38" i="102"/>
  <c r="J40" i="102"/>
  <c r="J42" i="102"/>
  <c r="K25" i="102"/>
  <c r="K27" i="102"/>
  <c r="K29" i="102"/>
  <c r="K31" i="102"/>
  <c r="K33" i="102"/>
  <c r="K35" i="102"/>
  <c r="K37" i="102"/>
  <c r="K39" i="102"/>
  <c r="J25" i="102"/>
  <c r="J27" i="102"/>
  <c r="J29" i="102"/>
  <c r="J31" i="102"/>
  <c r="J33" i="102"/>
  <c r="J35" i="102"/>
  <c r="J37" i="102"/>
  <c r="J39" i="102"/>
  <c r="K24" i="104"/>
  <c r="K26" i="104"/>
  <c r="K28" i="104"/>
  <c r="K30" i="104"/>
  <c r="K32" i="104"/>
  <c r="K34" i="104"/>
  <c r="K36" i="104"/>
  <c r="K38" i="104"/>
  <c r="K40" i="104"/>
  <c r="K42" i="104"/>
  <c r="J24" i="104"/>
  <c r="J26" i="104"/>
  <c r="J28" i="104"/>
  <c r="J30" i="104"/>
  <c r="J32" i="104"/>
  <c r="J34" i="104"/>
  <c r="J36" i="104"/>
  <c r="J38" i="104"/>
  <c r="J40" i="104"/>
  <c r="J42" i="104"/>
  <c r="K25" i="104"/>
  <c r="K27" i="104"/>
  <c r="K29" i="104"/>
  <c r="K31" i="104"/>
  <c r="K33" i="104"/>
  <c r="K35" i="104"/>
  <c r="K37" i="104"/>
  <c r="K39" i="104"/>
  <c r="J25" i="104"/>
  <c r="J27" i="104"/>
  <c r="J29" i="104"/>
  <c r="J31" i="104"/>
  <c r="J33" i="104"/>
  <c r="J35" i="104"/>
  <c r="J37" i="104"/>
  <c r="J39" i="104"/>
  <c r="K24" i="103"/>
  <c r="K26" i="103"/>
  <c r="K28" i="103"/>
  <c r="K30" i="103"/>
  <c r="K32" i="103"/>
  <c r="K34" i="103"/>
  <c r="K36" i="103"/>
  <c r="K38" i="103"/>
  <c r="K40" i="103"/>
  <c r="K42" i="103"/>
  <c r="J24" i="103"/>
  <c r="J26" i="103"/>
  <c r="J28" i="103"/>
  <c r="J30" i="103"/>
  <c r="J32" i="103"/>
  <c r="J34" i="103"/>
  <c r="J36" i="103"/>
  <c r="J38" i="103"/>
  <c r="J40" i="103"/>
  <c r="J42" i="103"/>
  <c r="K25" i="103"/>
  <c r="K27" i="103"/>
  <c r="K29" i="103"/>
  <c r="K31" i="103"/>
  <c r="K33" i="103"/>
  <c r="K35" i="103"/>
  <c r="K37" i="103"/>
  <c r="K39" i="103"/>
  <c r="J25" i="103"/>
  <c r="J27" i="103"/>
  <c r="J29" i="103"/>
  <c r="J31" i="103"/>
  <c r="J33" i="103"/>
  <c r="J35" i="103"/>
  <c r="J37" i="103"/>
  <c r="J39" i="103"/>
  <c r="J24" i="98"/>
  <c r="J26" i="98"/>
  <c r="J28" i="98"/>
  <c r="J30" i="98"/>
  <c r="J32" i="98"/>
  <c r="J34" i="98"/>
  <c r="J36" i="98"/>
  <c r="J38" i="98"/>
  <c r="J40" i="98"/>
  <c r="J42" i="98"/>
  <c r="J25" i="98"/>
  <c r="J27" i="98"/>
  <c r="J29" i="98"/>
  <c r="J31" i="98"/>
  <c r="J33" i="98"/>
  <c r="J35" i="98"/>
  <c r="J37" i="98"/>
  <c r="J39" i="98"/>
  <c r="J24" i="97"/>
  <c r="J26" i="97"/>
  <c r="J28" i="97"/>
  <c r="J30" i="97"/>
  <c r="J32" i="97"/>
  <c r="J34" i="97"/>
  <c r="J36" i="97"/>
  <c r="J38" i="97"/>
  <c r="J40" i="97"/>
  <c r="J42" i="97"/>
  <c r="J25" i="97"/>
  <c r="J27" i="97"/>
  <c r="J29" i="97"/>
  <c r="J31" i="97"/>
  <c r="J33" i="97"/>
  <c r="J35" i="97"/>
  <c r="J37" i="97"/>
  <c r="J39" i="97"/>
  <c r="J25" i="96"/>
  <c r="J29" i="96"/>
  <c r="J33" i="96"/>
  <c r="J37" i="96"/>
  <c r="J41" i="96"/>
  <c r="J26" i="96"/>
  <c r="J30" i="96"/>
  <c r="J34" i="96"/>
  <c r="J38" i="96"/>
  <c r="J42" i="96"/>
  <c r="J27" i="96"/>
  <c r="J31" i="96"/>
  <c r="J35" i="96"/>
  <c r="J39" i="96"/>
  <c r="J24" i="96"/>
  <c r="J28" i="96"/>
  <c r="J32" i="96"/>
  <c r="J36" i="96"/>
  <c r="K24" i="95"/>
  <c r="K26" i="95"/>
  <c r="K28" i="95"/>
  <c r="K30" i="95"/>
  <c r="K32" i="95"/>
  <c r="K34" i="95"/>
  <c r="K36" i="95"/>
  <c r="K38" i="95"/>
  <c r="K40" i="95"/>
  <c r="K42" i="95"/>
  <c r="J24" i="95"/>
  <c r="J26" i="95"/>
  <c r="J28" i="95"/>
  <c r="J30" i="95"/>
  <c r="J32" i="95"/>
  <c r="J34" i="95"/>
  <c r="J36" i="95"/>
  <c r="J38" i="95"/>
  <c r="J40" i="95"/>
  <c r="J42" i="95"/>
  <c r="K25" i="95"/>
  <c r="K27" i="95"/>
  <c r="K29" i="95"/>
  <c r="K31" i="95"/>
  <c r="K33" i="95"/>
  <c r="K35" i="95"/>
  <c r="K37" i="95"/>
  <c r="K39" i="95"/>
  <c r="J25" i="95"/>
  <c r="J27" i="95"/>
  <c r="J29" i="95"/>
  <c r="J31" i="95"/>
  <c r="J33" i="95"/>
  <c r="J35" i="95"/>
  <c r="J37" i="95"/>
  <c r="J39" i="95"/>
  <c r="K24" i="94"/>
  <c r="K26" i="94"/>
  <c r="K28" i="94"/>
  <c r="K30" i="94"/>
  <c r="K32" i="94"/>
  <c r="K34" i="94"/>
  <c r="K36" i="94"/>
  <c r="K38" i="94"/>
  <c r="K40" i="94"/>
  <c r="K42" i="94"/>
  <c r="J24" i="94"/>
  <c r="J26" i="94"/>
  <c r="J28" i="94"/>
  <c r="J30" i="94"/>
  <c r="J32" i="94"/>
  <c r="J34" i="94"/>
  <c r="J36" i="94"/>
  <c r="J38" i="94"/>
  <c r="J40" i="94"/>
  <c r="J42" i="94"/>
  <c r="K25" i="94"/>
  <c r="K27" i="94"/>
  <c r="K29" i="94"/>
  <c r="K31" i="94"/>
  <c r="K33" i="94"/>
  <c r="K35" i="94"/>
  <c r="K37" i="94"/>
  <c r="K39" i="94"/>
  <c r="J25" i="94"/>
  <c r="J27" i="94"/>
  <c r="J29" i="94"/>
  <c r="J31" i="94"/>
  <c r="J33" i="94"/>
  <c r="J35" i="94"/>
  <c r="J37" i="94"/>
  <c r="J39" i="94"/>
  <c r="K24" i="93"/>
  <c r="K26" i="93"/>
  <c r="K28" i="93"/>
  <c r="K30" i="93"/>
  <c r="K32" i="93"/>
  <c r="K34" i="93"/>
  <c r="K36" i="93"/>
  <c r="K38" i="93"/>
  <c r="K40" i="93"/>
  <c r="K42" i="93"/>
  <c r="J24" i="93"/>
  <c r="J26" i="93"/>
  <c r="J28" i="93"/>
  <c r="J30" i="93"/>
  <c r="J32" i="93"/>
  <c r="J34" i="93"/>
  <c r="J36" i="93"/>
  <c r="J38" i="93"/>
  <c r="J40" i="93"/>
  <c r="J42" i="93"/>
  <c r="K25" i="93"/>
  <c r="K27" i="93"/>
  <c r="K29" i="93"/>
  <c r="K31" i="93"/>
  <c r="K33" i="93"/>
  <c r="K35" i="93"/>
  <c r="K37" i="93"/>
  <c r="K39" i="93"/>
  <c r="J25" i="93"/>
  <c r="J27" i="93"/>
  <c r="J29" i="93"/>
  <c r="J31" i="93"/>
  <c r="J33" i="93"/>
  <c r="J35" i="93"/>
  <c r="J37" i="93"/>
  <c r="J39" i="93"/>
  <c r="K24" i="92"/>
  <c r="I25" i="92"/>
  <c r="K26" i="92"/>
  <c r="I27" i="92"/>
  <c r="K28" i="92"/>
  <c r="I29" i="92"/>
  <c r="K30" i="92"/>
  <c r="I31" i="92"/>
  <c r="K32" i="92"/>
  <c r="I33" i="92"/>
  <c r="K34" i="92"/>
  <c r="I35" i="92"/>
  <c r="K36" i="92"/>
  <c r="I37" i="92"/>
  <c r="K38" i="92"/>
  <c r="I39" i="92"/>
  <c r="K40" i="92"/>
  <c r="I41" i="92"/>
  <c r="K42" i="92"/>
  <c r="J24" i="92"/>
  <c r="J26" i="92"/>
  <c r="J28" i="92"/>
  <c r="J30" i="92"/>
  <c r="J32" i="92"/>
  <c r="J34" i="92"/>
  <c r="J36" i="92"/>
  <c r="J38" i="92"/>
  <c r="J40" i="92"/>
  <c r="J42" i="92"/>
  <c r="I24" i="92"/>
  <c r="K25" i="92"/>
  <c r="I26" i="92"/>
  <c r="K27" i="92"/>
  <c r="I28" i="92"/>
  <c r="K29" i="92"/>
  <c r="I30" i="92"/>
  <c r="K31" i="92"/>
  <c r="I32" i="92"/>
  <c r="K33" i="92"/>
  <c r="I34" i="92"/>
  <c r="K35" i="92"/>
  <c r="I36" i="92"/>
  <c r="K37" i="92"/>
  <c r="I38" i="92"/>
  <c r="K39" i="92"/>
  <c r="I40" i="92"/>
  <c r="J25" i="92"/>
  <c r="J27" i="92"/>
  <c r="J29" i="92"/>
  <c r="J31" i="92"/>
  <c r="J33" i="92"/>
  <c r="J35" i="92"/>
  <c r="J37" i="92"/>
  <c r="J39" i="92"/>
  <c r="K24" i="91"/>
  <c r="I25" i="91"/>
  <c r="K26" i="91"/>
  <c r="I27" i="91"/>
  <c r="K28" i="91"/>
  <c r="I29" i="91"/>
  <c r="K30" i="91"/>
  <c r="I31" i="91"/>
  <c r="K32" i="91"/>
  <c r="I33" i="91"/>
  <c r="K34" i="91"/>
  <c r="I35" i="91"/>
  <c r="K36" i="91"/>
  <c r="I37" i="91"/>
  <c r="K38" i="91"/>
  <c r="I39" i="91"/>
  <c r="K40" i="91"/>
  <c r="I41" i="91"/>
  <c r="K42" i="91"/>
  <c r="J24" i="91"/>
  <c r="J26" i="91"/>
  <c r="J28" i="91"/>
  <c r="J30" i="91"/>
  <c r="J32" i="91"/>
  <c r="J34" i="91"/>
  <c r="J36" i="91"/>
  <c r="J38" i="91"/>
  <c r="J40" i="91"/>
  <c r="J42" i="91"/>
  <c r="I24" i="91"/>
  <c r="K25" i="91"/>
  <c r="I26" i="91"/>
  <c r="K27" i="91"/>
  <c r="I28" i="91"/>
  <c r="K29" i="91"/>
  <c r="I30" i="91"/>
  <c r="K31" i="91"/>
  <c r="I32" i="91"/>
  <c r="K33" i="91"/>
  <c r="I34" i="91"/>
  <c r="K35" i="91"/>
  <c r="I36" i="91"/>
  <c r="K37" i="91"/>
  <c r="I38" i="91"/>
  <c r="K39" i="91"/>
  <c r="I40" i="91"/>
  <c r="J25" i="91"/>
  <c r="J27" i="91"/>
  <c r="J29" i="91"/>
  <c r="J31" i="91"/>
  <c r="J33" i="91"/>
  <c r="J35" i="91"/>
  <c r="J37" i="91"/>
  <c r="J39" i="91"/>
  <c r="K24" i="99"/>
  <c r="K26" i="99"/>
  <c r="K28" i="99"/>
  <c r="K30" i="99"/>
  <c r="K32" i="99"/>
  <c r="K34" i="99"/>
  <c r="K36" i="99"/>
  <c r="K38" i="99"/>
  <c r="K40" i="99"/>
  <c r="K42" i="99"/>
  <c r="J24" i="99"/>
  <c r="J26" i="99"/>
  <c r="J28" i="99"/>
  <c r="J30" i="99"/>
  <c r="J32" i="99"/>
  <c r="J34" i="99"/>
  <c r="J36" i="99"/>
  <c r="J38" i="99"/>
  <c r="J40" i="99"/>
  <c r="J42" i="99"/>
  <c r="K25" i="99"/>
  <c r="K27" i="99"/>
  <c r="K29" i="99"/>
  <c r="K31" i="99"/>
  <c r="K33" i="99"/>
  <c r="K35" i="99"/>
  <c r="K37" i="99"/>
  <c r="K39" i="99"/>
  <c r="J25" i="99"/>
  <c r="J27" i="99"/>
  <c r="J29" i="99"/>
  <c r="J31" i="99"/>
  <c r="J33" i="99"/>
  <c r="J35" i="99"/>
  <c r="J37" i="99"/>
  <c r="J39" i="99"/>
  <c r="H24" i="34"/>
  <c r="G24" i="34"/>
  <c r="G26" i="34" l="1"/>
  <c r="H26" i="34"/>
  <c r="F58" i="31"/>
  <c r="E58" i="31"/>
  <c r="D58" i="31"/>
  <c r="C58" i="31"/>
  <c r="F57" i="31"/>
  <c r="E57" i="31"/>
  <c r="D57" i="31"/>
  <c r="C57" i="31"/>
  <c r="B58" i="31"/>
  <c r="B57" i="31"/>
  <c r="F56" i="31"/>
  <c r="E56" i="31"/>
  <c r="D56" i="31"/>
  <c r="C56" i="31"/>
  <c r="F55" i="31"/>
  <c r="E55" i="31"/>
  <c r="D55" i="31"/>
  <c r="C55" i="31"/>
  <c r="F54" i="31"/>
  <c r="E54" i="31"/>
  <c r="D54" i="31"/>
  <c r="C54" i="31"/>
  <c r="F53" i="31"/>
  <c r="E53" i="31"/>
  <c r="D53" i="31"/>
  <c r="C53" i="31"/>
  <c r="F52" i="31"/>
  <c r="E52" i="31"/>
  <c r="D52" i="31"/>
  <c r="C52" i="31"/>
  <c r="F51" i="31"/>
  <c r="E51" i="31"/>
  <c r="D51" i="31"/>
  <c r="C51" i="31"/>
  <c r="B56" i="31"/>
  <c r="B55" i="31"/>
  <c r="B54" i="31"/>
  <c r="B53" i="31"/>
  <c r="B52" i="31"/>
  <c r="B51" i="31"/>
  <c r="E21" i="102"/>
  <c r="D21" i="102"/>
  <c r="D27" i="102" s="1"/>
  <c r="E21" i="104"/>
  <c r="E41" i="104" s="1"/>
  <c r="D21" i="104"/>
  <c r="D27" i="104" s="1"/>
  <c r="E21" i="103"/>
  <c r="E32" i="103" s="1"/>
  <c r="D21" i="103"/>
  <c r="E21" i="98"/>
  <c r="D21" i="98"/>
  <c r="D26" i="98" s="1"/>
  <c r="D21" i="97"/>
  <c r="D30" i="97" s="1"/>
  <c r="D21" i="96"/>
  <c r="D21" i="95"/>
  <c r="D21" i="94"/>
  <c r="D35" i="94" s="1"/>
  <c r="D21" i="93"/>
  <c r="D24" i="93" s="1"/>
  <c r="D21" i="219"/>
  <c r="D42" i="219" s="1"/>
  <c r="D21" i="218"/>
  <c r="D40" i="218" s="1"/>
  <c r="D21" i="86"/>
  <c r="D21" i="99"/>
  <c r="D42" i="99" s="1"/>
  <c r="D21" i="91"/>
  <c r="D40" i="91" s="1"/>
  <c r="D21" i="92"/>
  <c r="D24" i="92" s="1"/>
  <c r="E21" i="97"/>
  <c r="E21" i="96"/>
  <c r="E21" i="95"/>
  <c r="E38" i="95" s="1"/>
  <c r="E21" i="94"/>
  <c r="E26" i="94" s="1"/>
  <c r="E21" i="93"/>
  <c r="E24" i="93" s="1"/>
  <c r="E21" i="92"/>
  <c r="E33" i="92" s="1"/>
  <c r="E21" i="91"/>
  <c r="E25" i="91" s="1"/>
  <c r="E21" i="99"/>
  <c r="E41" i="99" s="1"/>
  <c r="J25" i="219"/>
  <c r="I38" i="219"/>
  <c r="H42" i="219"/>
  <c r="E21" i="219"/>
  <c r="E33" i="219" s="1"/>
  <c r="K42" i="218"/>
  <c r="J42" i="218"/>
  <c r="I42" i="218"/>
  <c r="H40" i="218"/>
  <c r="G42" i="218"/>
  <c r="E21" i="218"/>
  <c r="E39" i="218" s="1"/>
  <c r="F42" i="219"/>
  <c r="I41" i="219"/>
  <c r="F41" i="219"/>
  <c r="H40" i="219"/>
  <c r="F40" i="219"/>
  <c r="F39" i="219"/>
  <c r="F38" i="219"/>
  <c r="J37" i="219"/>
  <c r="F37" i="219"/>
  <c r="J36" i="219"/>
  <c r="I36" i="219"/>
  <c r="H36" i="219"/>
  <c r="F36" i="219"/>
  <c r="F35" i="219"/>
  <c r="F34" i="219"/>
  <c r="E34" i="219"/>
  <c r="F33" i="219"/>
  <c r="J32" i="219"/>
  <c r="H32" i="219"/>
  <c r="F32" i="219"/>
  <c r="J31" i="219"/>
  <c r="I31" i="219"/>
  <c r="F31" i="219"/>
  <c r="F30" i="219"/>
  <c r="J29" i="219"/>
  <c r="F29" i="219"/>
  <c r="H28" i="219"/>
  <c r="F28" i="219"/>
  <c r="J27" i="219"/>
  <c r="F27" i="219"/>
  <c r="J26" i="219"/>
  <c r="F26" i="219"/>
  <c r="F25" i="219"/>
  <c r="J24" i="219"/>
  <c r="H24" i="219"/>
  <c r="F24" i="219"/>
  <c r="C21" i="219"/>
  <c r="C42" i="219" s="1"/>
  <c r="B21" i="219"/>
  <c r="B42" i="219" s="1"/>
  <c r="I41" i="218"/>
  <c r="K40" i="218"/>
  <c r="I39" i="218"/>
  <c r="H39" i="218"/>
  <c r="G39" i="218"/>
  <c r="K38" i="218"/>
  <c r="I37" i="218"/>
  <c r="H37" i="218"/>
  <c r="K36" i="218"/>
  <c r="G35" i="218"/>
  <c r="K34" i="218"/>
  <c r="I34" i="218"/>
  <c r="K32" i="218"/>
  <c r="G31" i="218"/>
  <c r="K30" i="218"/>
  <c r="I30" i="218"/>
  <c r="D30" i="218"/>
  <c r="K28" i="218"/>
  <c r="I28" i="218"/>
  <c r="G27" i="218"/>
  <c r="K26" i="218"/>
  <c r="K24" i="218"/>
  <c r="C21" i="218"/>
  <c r="C42" i="218" s="1"/>
  <c r="B21" i="218"/>
  <c r="B42" i="218" s="1"/>
  <c r="J36" i="86"/>
  <c r="I24" i="86"/>
  <c r="G24" i="86"/>
  <c r="F26" i="86"/>
  <c r="E21" i="86"/>
  <c r="C21" i="102"/>
  <c r="C26" i="102" s="1"/>
  <c r="B21" i="102"/>
  <c r="C21" i="104"/>
  <c r="C36" i="104" s="1"/>
  <c r="B21" i="104"/>
  <c r="B24" i="104" s="1"/>
  <c r="C21" i="103"/>
  <c r="C24" i="103" s="1"/>
  <c r="B21" i="103"/>
  <c r="B27" i="103" s="1"/>
  <c r="C21" i="98"/>
  <c r="B21" i="98"/>
  <c r="B38" i="98" s="1"/>
  <c r="C21" i="97"/>
  <c r="C24" i="97" s="1"/>
  <c r="B21" i="97"/>
  <c r="C21" i="96"/>
  <c r="C25" i="96" s="1"/>
  <c r="B21" i="96"/>
  <c r="B24" i="96" s="1"/>
  <c r="C21" i="95"/>
  <c r="C29" i="95" s="1"/>
  <c r="B21" i="95"/>
  <c r="B33" i="95" s="1"/>
  <c r="C21" i="94"/>
  <c r="C34" i="94" s="1"/>
  <c r="B21" i="94"/>
  <c r="B27" i="94" s="1"/>
  <c r="C21" i="93"/>
  <c r="C24" i="93" s="1"/>
  <c r="B21" i="93"/>
  <c r="B27" i="93" s="1"/>
  <c r="C21" i="92"/>
  <c r="C25" i="92" s="1"/>
  <c r="B21" i="92"/>
  <c r="C21" i="91"/>
  <c r="C24" i="91" s="1"/>
  <c r="B21" i="91"/>
  <c r="B27" i="91" s="1"/>
  <c r="C21" i="99"/>
  <c r="C42" i="99" s="1"/>
  <c r="B21" i="99"/>
  <c r="B41" i="99" s="1"/>
  <c r="C26" i="104"/>
  <c r="B27" i="104"/>
  <c r="B29" i="104"/>
  <c r="B30" i="104"/>
  <c r="B31" i="104"/>
  <c r="B32" i="104"/>
  <c r="B33" i="104"/>
  <c r="B34" i="104"/>
  <c r="B35" i="104"/>
  <c r="B36" i="104"/>
  <c r="B37" i="104"/>
  <c r="B38" i="104"/>
  <c r="B39" i="104"/>
  <c r="B40" i="104"/>
  <c r="B41" i="104"/>
  <c r="B42" i="104"/>
  <c r="D24" i="103"/>
  <c r="B25" i="103"/>
  <c r="D25" i="103"/>
  <c r="B26" i="103"/>
  <c r="D26" i="103"/>
  <c r="D27" i="103"/>
  <c r="D28" i="103"/>
  <c r="D29" i="103"/>
  <c r="D30" i="103"/>
  <c r="D31" i="103"/>
  <c r="D32" i="103"/>
  <c r="D33" i="103"/>
  <c r="D34" i="103"/>
  <c r="D35" i="103"/>
  <c r="D36" i="103"/>
  <c r="D37" i="103"/>
  <c r="D38" i="103"/>
  <c r="D39" i="103"/>
  <c r="D40" i="103"/>
  <c r="B41" i="103"/>
  <c r="D41" i="103"/>
  <c r="D42" i="103"/>
  <c r="B24" i="102"/>
  <c r="D25" i="102"/>
  <c r="B28" i="102"/>
  <c r="D29" i="102"/>
  <c r="B30" i="102"/>
  <c r="B32" i="102"/>
  <c r="D32" i="102"/>
  <c r="D33" i="102"/>
  <c r="D36" i="102"/>
  <c r="D37" i="102"/>
  <c r="B38" i="102"/>
  <c r="B40" i="102"/>
  <c r="C40" i="102"/>
  <c r="H24" i="86"/>
  <c r="K24" i="86"/>
  <c r="H25" i="86"/>
  <c r="K25" i="86"/>
  <c r="H26" i="86"/>
  <c r="K26" i="86"/>
  <c r="F27" i="86"/>
  <c r="H27" i="86"/>
  <c r="K27" i="86"/>
  <c r="H28" i="86"/>
  <c r="K28" i="86"/>
  <c r="H29" i="86"/>
  <c r="K29" i="86"/>
  <c r="F30" i="86"/>
  <c r="H30" i="86"/>
  <c r="K30" i="86"/>
  <c r="H31" i="86"/>
  <c r="K31" i="86"/>
  <c r="H32" i="86"/>
  <c r="K32" i="86"/>
  <c r="F33" i="86"/>
  <c r="H33" i="86"/>
  <c r="K33" i="86"/>
  <c r="H34" i="86"/>
  <c r="K34" i="86"/>
  <c r="H35" i="86"/>
  <c r="K35" i="86"/>
  <c r="H36" i="86"/>
  <c r="K36" i="86"/>
  <c r="H37" i="86"/>
  <c r="K37" i="86"/>
  <c r="H38" i="86"/>
  <c r="K38" i="86"/>
  <c r="H39" i="86"/>
  <c r="K39" i="86"/>
  <c r="H40" i="86"/>
  <c r="K40" i="86"/>
  <c r="F41" i="86"/>
  <c r="H41" i="86"/>
  <c r="K41" i="86"/>
  <c r="F42" i="86"/>
  <c r="H42" i="86"/>
  <c r="K42" i="86"/>
  <c r="C24" i="98"/>
  <c r="C25" i="98"/>
  <c r="C26" i="98"/>
  <c r="C27" i="98"/>
  <c r="C28" i="98"/>
  <c r="C29" i="98"/>
  <c r="C30" i="98"/>
  <c r="C31" i="98"/>
  <c r="C32" i="98"/>
  <c r="C33" i="98"/>
  <c r="C34" i="98"/>
  <c r="C35" i="98"/>
  <c r="C36" i="98"/>
  <c r="C37" i="98"/>
  <c r="C38" i="98"/>
  <c r="C39" i="98"/>
  <c r="C40" i="98"/>
  <c r="C41" i="98"/>
  <c r="B42" i="98"/>
  <c r="C42" i="98"/>
  <c r="E24" i="97"/>
  <c r="E25" i="97"/>
  <c r="E26" i="97"/>
  <c r="B27" i="97"/>
  <c r="E27" i="97"/>
  <c r="E28" i="97"/>
  <c r="B29" i="97"/>
  <c r="E29" i="97"/>
  <c r="E30" i="97"/>
  <c r="C31" i="97"/>
  <c r="E31" i="97"/>
  <c r="E32" i="97"/>
  <c r="D33" i="97"/>
  <c r="E33" i="97"/>
  <c r="E34" i="97"/>
  <c r="B35" i="97"/>
  <c r="E35" i="97"/>
  <c r="C36" i="97"/>
  <c r="D36" i="97"/>
  <c r="E36" i="97"/>
  <c r="B37" i="97"/>
  <c r="E37" i="97"/>
  <c r="E38" i="97"/>
  <c r="B39" i="97"/>
  <c r="D39" i="97"/>
  <c r="E39" i="97"/>
  <c r="E40" i="97"/>
  <c r="E41" i="97"/>
  <c r="E42" i="97"/>
  <c r="D24" i="96"/>
  <c r="D25" i="96"/>
  <c r="D26" i="96"/>
  <c r="B27" i="96"/>
  <c r="D27" i="96"/>
  <c r="D28" i="96"/>
  <c r="D29" i="96"/>
  <c r="C30" i="96"/>
  <c r="D30" i="96"/>
  <c r="D31" i="96"/>
  <c r="D32" i="96"/>
  <c r="D33" i="96"/>
  <c r="B34" i="96"/>
  <c r="D34" i="96"/>
  <c r="D35" i="96"/>
  <c r="D36" i="96"/>
  <c r="D37" i="96"/>
  <c r="B38" i="96"/>
  <c r="D38" i="96"/>
  <c r="D39" i="96"/>
  <c r="D40" i="96"/>
  <c r="B41" i="96"/>
  <c r="D41" i="96"/>
  <c r="D42" i="96"/>
  <c r="B24" i="95"/>
  <c r="C24" i="95"/>
  <c r="B25" i="95"/>
  <c r="C25" i="95"/>
  <c r="B26" i="95"/>
  <c r="C26" i="95"/>
  <c r="B27" i="95"/>
  <c r="C27" i="95"/>
  <c r="B28" i="95"/>
  <c r="C28" i="95"/>
  <c r="B29" i="95"/>
  <c r="B30" i="95"/>
  <c r="C30" i="95"/>
  <c r="B31" i="95"/>
  <c r="C31" i="95"/>
  <c r="B32" i="95"/>
  <c r="C33" i="95"/>
  <c r="C35" i="95"/>
  <c r="C37" i="95"/>
  <c r="C39" i="95"/>
  <c r="C41" i="95"/>
  <c r="B24" i="94"/>
  <c r="C24" i="94"/>
  <c r="E25" i="94"/>
  <c r="C26" i="94"/>
  <c r="C28" i="94"/>
  <c r="E29" i="94"/>
  <c r="C30" i="94"/>
  <c r="C32" i="94"/>
  <c r="B33" i="94"/>
  <c r="C33" i="94"/>
  <c r="E33" i="94"/>
  <c r="E35" i="94"/>
  <c r="B36" i="94"/>
  <c r="E36" i="94"/>
  <c r="C37" i="94"/>
  <c r="C39" i="94"/>
  <c r="B40" i="94"/>
  <c r="C40" i="94"/>
  <c r="E40" i="94"/>
  <c r="B42" i="94"/>
  <c r="C42" i="94"/>
  <c r="B24" i="93"/>
  <c r="B26" i="93"/>
  <c r="D27" i="93"/>
  <c r="B28" i="93"/>
  <c r="D29" i="93"/>
  <c r="B30" i="93"/>
  <c r="B32" i="93"/>
  <c r="D32" i="93"/>
  <c r="D33" i="93"/>
  <c r="B34" i="93"/>
  <c r="D34" i="93"/>
  <c r="B36" i="93"/>
  <c r="B38" i="93"/>
  <c r="D38" i="93"/>
  <c r="B40" i="93"/>
  <c r="B42" i="93"/>
  <c r="B24" i="92"/>
  <c r="B25" i="92"/>
  <c r="E25" i="92"/>
  <c r="B26" i="92"/>
  <c r="B27" i="92"/>
  <c r="B28" i="92"/>
  <c r="B29" i="92"/>
  <c r="E29" i="92"/>
  <c r="B30" i="92"/>
  <c r="C30" i="92"/>
  <c r="B31" i="92"/>
  <c r="E31" i="92"/>
  <c r="B32" i="92"/>
  <c r="E32" i="92"/>
  <c r="B33" i="92"/>
  <c r="B34" i="92"/>
  <c r="B35" i="92"/>
  <c r="E35" i="92"/>
  <c r="B36" i="92"/>
  <c r="E36" i="92"/>
  <c r="B37" i="92"/>
  <c r="B38" i="92"/>
  <c r="B39" i="92"/>
  <c r="E39" i="92"/>
  <c r="B40" i="92"/>
  <c r="E40" i="92"/>
  <c r="B41" i="92"/>
  <c r="B42" i="92"/>
  <c r="C26" i="91"/>
  <c r="D26" i="91"/>
  <c r="D27" i="91"/>
  <c r="C29" i="91"/>
  <c r="D29" i="91"/>
  <c r="D30" i="91"/>
  <c r="B33" i="91"/>
  <c r="D33" i="91"/>
  <c r="C36" i="91"/>
  <c r="D36" i="91"/>
  <c r="D39" i="91"/>
  <c r="B40" i="91"/>
  <c r="B41" i="91"/>
  <c r="D42" i="91"/>
  <c r="F26" i="34"/>
  <c r="E26" i="34"/>
  <c r="F24" i="34"/>
  <c r="E24" i="34"/>
  <c r="B21" i="86"/>
  <c r="B25" i="86" s="1"/>
  <c r="C21" i="86"/>
  <c r="D28" i="104"/>
  <c r="D39" i="104"/>
  <c r="D37" i="104" l="1"/>
  <c r="D26" i="104"/>
  <c r="D25" i="104"/>
  <c r="D36" i="104"/>
  <c r="D34" i="104"/>
  <c r="D24" i="104"/>
  <c r="B28" i="104"/>
  <c r="D33" i="104"/>
  <c r="D42" i="104"/>
  <c r="D32" i="104"/>
  <c r="D41" i="104"/>
  <c r="D31" i="104"/>
  <c r="B26" i="104"/>
  <c r="D40" i="104"/>
  <c r="D29" i="104"/>
  <c r="B25" i="104"/>
  <c r="B35" i="103"/>
  <c r="B30" i="103"/>
  <c r="B34" i="103"/>
  <c r="B29" i="103"/>
  <c r="B38" i="103"/>
  <c r="B33" i="103"/>
  <c r="B42" i="103"/>
  <c r="B37" i="103"/>
  <c r="D42" i="97"/>
  <c r="D32" i="97"/>
  <c r="D38" i="97"/>
  <c r="D35" i="97"/>
  <c r="D25" i="97"/>
  <c r="D41" i="97"/>
  <c r="D31" i="97"/>
  <c r="D28" i="97"/>
  <c r="D29" i="97"/>
  <c r="D37" i="97"/>
  <c r="D24" i="97"/>
  <c r="D40" i="97"/>
  <c r="D34" i="97"/>
  <c r="D27" i="97"/>
  <c r="D26" i="97"/>
  <c r="C40" i="96"/>
  <c r="B37" i="96"/>
  <c r="B33" i="96"/>
  <c r="B30" i="96"/>
  <c r="B26" i="96"/>
  <c r="B40" i="96"/>
  <c r="B36" i="96"/>
  <c r="C32" i="96"/>
  <c r="B29" i="96"/>
  <c r="B25" i="96"/>
  <c r="B39" i="96"/>
  <c r="B32" i="96"/>
  <c r="B42" i="96"/>
  <c r="B35" i="96"/>
  <c r="B28" i="96"/>
  <c r="C24" i="96"/>
  <c r="C38" i="96"/>
  <c r="B31" i="96"/>
  <c r="E35" i="95"/>
  <c r="E33" i="95"/>
  <c r="E42" i="95"/>
  <c r="E39" i="95"/>
  <c r="E31" i="95"/>
  <c r="C36" i="94"/>
  <c r="C29" i="94"/>
  <c r="C25" i="94"/>
  <c r="E42" i="94"/>
  <c r="E39" i="94"/>
  <c r="E32" i="94"/>
  <c r="E28" i="94"/>
  <c r="E24" i="94"/>
  <c r="E38" i="94"/>
  <c r="C35" i="94"/>
  <c r="E31" i="94"/>
  <c r="E27" i="94"/>
  <c r="E41" i="94"/>
  <c r="C38" i="94"/>
  <c r="E34" i="94"/>
  <c r="C31" i="94"/>
  <c r="C27" i="94"/>
  <c r="C41" i="94"/>
  <c r="E37" i="94"/>
  <c r="E30" i="94"/>
  <c r="E28" i="92"/>
  <c r="E24" i="92"/>
  <c r="E27" i="92"/>
  <c r="E42" i="92"/>
  <c r="E38" i="92"/>
  <c r="E34" i="92"/>
  <c r="E30" i="92"/>
  <c r="E26" i="92"/>
  <c r="E41" i="92"/>
  <c r="E37" i="92"/>
  <c r="C40" i="92"/>
  <c r="C32" i="92"/>
  <c r="C24" i="92"/>
  <c r="C38" i="92"/>
  <c r="C42" i="91"/>
  <c r="B39" i="91"/>
  <c r="B36" i="91"/>
  <c r="D32" i="91"/>
  <c r="B29" i="91"/>
  <c r="B26" i="91"/>
  <c r="B42" i="91"/>
  <c r="D38" i="91"/>
  <c r="D35" i="91"/>
  <c r="B32" i="91"/>
  <c r="D28" i="91"/>
  <c r="D25" i="91"/>
  <c r="D41" i="91"/>
  <c r="B38" i="91"/>
  <c r="B35" i="91"/>
  <c r="D31" i="91"/>
  <c r="C28" i="91"/>
  <c r="B25" i="91"/>
  <c r="C41" i="91"/>
  <c r="D37" i="91"/>
  <c r="D34" i="91"/>
  <c r="B31" i="91"/>
  <c r="B28" i="91"/>
  <c r="D24" i="91"/>
  <c r="C37" i="91"/>
  <c r="C34" i="91"/>
  <c r="B24" i="91"/>
  <c r="B37" i="91"/>
  <c r="B34" i="91"/>
  <c r="B30" i="91"/>
  <c r="C39" i="91"/>
  <c r="C31" i="91"/>
  <c r="C25" i="91"/>
  <c r="C38" i="91"/>
  <c r="C30" i="91"/>
  <c r="C33" i="91"/>
  <c r="C35" i="91"/>
  <c r="C27" i="91"/>
  <c r="C40" i="91"/>
  <c r="C32" i="91"/>
  <c r="E42" i="219"/>
  <c r="E25" i="219"/>
  <c r="E36" i="219"/>
  <c r="E39" i="219"/>
  <c r="E26" i="219"/>
  <c r="E24" i="219"/>
  <c r="E29" i="219"/>
  <c r="E27" i="219"/>
  <c r="E30" i="219"/>
  <c r="E40" i="219"/>
  <c r="E32" i="219"/>
  <c r="D35" i="219"/>
  <c r="E37" i="219"/>
  <c r="E35" i="219"/>
  <c r="E41" i="219"/>
  <c r="E38" i="219"/>
  <c r="E28" i="219"/>
  <c r="E31" i="219"/>
  <c r="E33" i="218"/>
  <c r="E27" i="218"/>
  <c r="E32" i="218"/>
  <c r="E42" i="218"/>
  <c r="E34" i="218"/>
  <c r="E25" i="218"/>
  <c r="E26" i="218"/>
  <c r="E30" i="218"/>
  <c r="D34" i="218"/>
  <c r="E37" i="218"/>
  <c r="E40" i="218"/>
  <c r="E24" i="218"/>
  <c r="E28" i="218"/>
  <c r="E31" i="218"/>
  <c r="D38" i="218"/>
  <c r="E35" i="218"/>
  <c r="E38" i="218"/>
  <c r="E41" i="218"/>
  <c r="D26" i="218"/>
  <c r="E29" i="218"/>
  <c r="E36" i="218"/>
  <c r="D42" i="218"/>
  <c r="C26" i="86"/>
  <c r="E24" i="86"/>
  <c r="D29" i="86"/>
  <c r="B31" i="86"/>
  <c r="C29" i="97"/>
  <c r="C41" i="102"/>
  <c r="C30" i="102"/>
  <c r="C27" i="102"/>
  <c r="H25" i="218"/>
  <c r="H27" i="218"/>
  <c r="D26" i="219"/>
  <c r="I39" i="219"/>
  <c r="C35" i="92"/>
  <c r="C27" i="92"/>
  <c r="D39" i="93"/>
  <c r="D28" i="93"/>
  <c r="C35" i="96"/>
  <c r="C27" i="96"/>
  <c r="C41" i="97"/>
  <c r="C34" i="97"/>
  <c r="B36" i="98"/>
  <c r="D29" i="98"/>
  <c r="D40" i="102"/>
  <c r="C37" i="102"/>
  <c r="C33" i="102"/>
  <c r="D26" i="102"/>
  <c r="I25" i="218"/>
  <c r="I27" i="218"/>
  <c r="I32" i="218"/>
  <c r="I24" i="219"/>
  <c r="I29" i="219"/>
  <c r="D33" i="219"/>
  <c r="J34" i="219"/>
  <c r="D38" i="219"/>
  <c r="J39" i="219"/>
  <c r="C29" i="96"/>
  <c r="D30" i="219"/>
  <c r="C42" i="92"/>
  <c r="C34" i="92"/>
  <c r="C26" i="92"/>
  <c r="D42" i="93"/>
  <c r="D37" i="93"/>
  <c r="D26" i="93"/>
  <c r="B29" i="94"/>
  <c r="C42" i="96"/>
  <c r="C34" i="96"/>
  <c r="C26" i="96"/>
  <c r="C40" i="97"/>
  <c r="C33" i="97"/>
  <c r="C28" i="97"/>
  <c r="B28" i="98"/>
  <c r="D39" i="102"/>
  <c r="D35" i="102"/>
  <c r="D28" i="102"/>
  <c r="D24" i="102"/>
  <c r="I26" i="218"/>
  <c r="H33" i="218"/>
  <c r="H35" i="218"/>
  <c r="D27" i="219"/>
  <c r="I28" i="219"/>
  <c r="I33" i="219"/>
  <c r="D37" i="219"/>
  <c r="J38" i="219"/>
  <c r="C29" i="92"/>
  <c r="C37" i="96"/>
  <c r="C38" i="97"/>
  <c r="C36" i="102"/>
  <c r="C25" i="102"/>
  <c r="D25" i="219"/>
  <c r="C39" i="92"/>
  <c r="C31" i="92"/>
  <c r="D36" i="93"/>
  <c r="D31" i="93"/>
  <c r="B38" i="94"/>
  <c r="B32" i="94"/>
  <c r="C39" i="96"/>
  <c r="C31" i="96"/>
  <c r="C35" i="97"/>
  <c r="C30" i="97"/>
  <c r="D32" i="98"/>
  <c r="D38" i="102"/>
  <c r="C35" i="102"/>
  <c r="D31" i="102"/>
  <c r="C28" i="102"/>
  <c r="C24" i="102"/>
  <c r="I24" i="218"/>
  <c r="I33" i="218"/>
  <c r="I35" i="218"/>
  <c r="I40" i="218"/>
  <c r="J28" i="219"/>
  <c r="J33" i="219"/>
  <c r="I35" i="219"/>
  <c r="D39" i="219"/>
  <c r="I40" i="219"/>
  <c r="C37" i="92"/>
  <c r="C32" i="102"/>
  <c r="H42" i="218"/>
  <c r="J41" i="219"/>
  <c r="C39" i="86"/>
  <c r="C36" i="92"/>
  <c r="C28" i="92"/>
  <c r="D41" i="93"/>
  <c r="D30" i="93"/>
  <c r="D25" i="93"/>
  <c r="C36" i="96"/>
  <c r="C28" i="96"/>
  <c r="C42" i="97"/>
  <c r="C37" i="97"/>
  <c r="C25" i="97"/>
  <c r="D42" i="102"/>
  <c r="C38" i="102"/>
  <c r="D34" i="102"/>
  <c r="C31" i="102"/>
  <c r="D27" i="86"/>
  <c r="H29" i="218"/>
  <c r="H31" i="218"/>
  <c r="I38" i="218"/>
  <c r="I25" i="219"/>
  <c r="D29" i="219"/>
  <c r="J30" i="219"/>
  <c r="D34" i="219"/>
  <c r="J35" i="219"/>
  <c r="J40" i="219"/>
  <c r="J42" i="219"/>
  <c r="C26" i="97"/>
  <c r="C29" i="102"/>
  <c r="D24" i="86"/>
  <c r="C41" i="92"/>
  <c r="C33" i="92"/>
  <c r="D40" i="93"/>
  <c r="D35" i="93"/>
  <c r="B34" i="94"/>
  <c r="B28" i="94"/>
  <c r="C41" i="96"/>
  <c r="C33" i="96"/>
  <c r="C39" i="97"/>
  <c r="C32" i="97"/>
  <c r="C27" i="97"/>
  <c r="B26" i="98"/>
  <c r="D41" i="102"/>
  <c r="C34" i="102"/>
  <c r="D30" i="102"/>
  <c r="I29" i="218"/>
  <c r="I31" i="218"/>
  <c r="I36" i="218"/>
  <c r="I27" i="219"/>
  <c r="D31" i="219"/>
  <c r="I32" i="219"/>
  <c r="I37" i="219"/>
  <c r="D41" i="219"/>
  <c r="J35" i="86"/>
  <c r="J27" i="86"/>
  <c r="J42" i="86"/>
  <c r="J34" i="86"/>
  <c r="J26" i="86"/>
  <c r="J39" i="86"/>
  <c r="J31" i="86"/>
  <c r="G41" i="219"/>
  <c r="G40" i="219"/>
  <c r="G39" i="219"/>
  <c r="G38" i="219"/>
  <c r="G37" i="219"/>
  <c r="G36" i="219"/>
  <c r="G35" i="219"/>
  <c r="G34" i="219"/>
  <c r="G33" i="219"/>
  <c r="G32" i="219"/>
  <c r="G31" i="219"/>
  <c r="G30" i="219"/>
  <c r="G29" i="219"/>
  <c r="G28" i="219"/>
  <c r="G27" i="219"/>
  <c r="G26" i="219"/>
  <c r="G25" i="219"/>
  <c r="G24" i="219"/>
  <c r="D35" i="98"/>
  <c r="J24" i="86"/>
  <c r="J37" i="86"/>
  <c r="E40" i="103"/>
  <c r="E29" i="103"/>
  <c r="C25" i="104"/>
  <c r="C29" i="104"/>
  <c r="C33" i="104"/>
  <c r="C37" i="104"/>
  <c r="C41" i="104"/>
  <c r="C27" i="104"/>
  <c r="C31" i="104"/>
  <c r="C35" i="104"/>
  <c r="C39" i="104"/>
  <c r="D37" i="86"/>
  <c r="E24" i="98"/>
  <c r="E26" i="98"/>
  <c r="E28" i="98"/>
  <c r="E30" i="98"/>
  <c r="E32" i="98"/>
  <c r="E34" i="98"/>
  <c r="E36" i="98"/>
  <c r="E38" i="98"/>
  <c r="E40" i="98"/>
  <c r="E42" i="98"/>
  <c r="E25" i="98"/>
  <c r="E27" i="98"/>
  <c r="E29" i="98"/>
  <c r="E31" i="98"/>
  <c r="E33" i="98"/>
  <c r="E35" i="98"/>
  <c r="E37" i="98"/>
  <c r="E39" i="98"/>
  <c r="E41" i="98"/>
  <c r="D42" i="86"/>
  <c r="C35" i="86"/>
  <c r="B26" i="94"/>
  <c r="E41" i="95"/>
  <c r="E27" i="95"/>
  <c r="D41" i="98"/>
  <c r="B32" i="98"/>
  <c r="D28" i="98"/>
  <c r="D25" i="98"/>
  <c r="J25" i="86"/>
  <c r="J38" i="86"/>
  <c r="E36" i="103"/>
  <c r="C30" i="104"/>
  <c r="B24" i="97"/>
  <c r="B26" i="97"/>
  <c r="B28" i="97"/>
  <c r="B30" i="97"/>
  <c r="B32" i="97"/>
  <c r="B34" i="97"/>
  <c r="B36" i="97"/>
  <c r="B38" i="97"/>
  <c r="B40" i="97"/>
  <c r="B42" i="97"/>
  <c r="B25" i="102"/>
  <c r="B27" i="102"/>
  <c r="B29" i="102"/>
  <c r="B31" i="102"/>
  <c r="B33" i="102"/>
  <c r="B35" i="102"/>
  <c r="B37" i="102"/>
  <c r="B39" i="102"/>
  <c r="B41" i="102"/>
  <c r="D31" i="86"/>
  <c r="D25" i="218"/>
  <c r="G26" i="218"/>
  <c r="D29" i="218"/>
  <c r="G30" i="218"/>
  <c r="D33" i="218"/>
  <c r="G34" i="218"/>
  <c r="D37" i="218"/>
  <c r="G38" i="218"/>
  <c r="D41" i="218"/>
  <c r="B27" i="86"/>
  <c r="D38" i="104"/>
  <c r="D30" i="104"/>
  <c r="C42" i="86"/>
  <c r="C33" i="86"/>
  <c r="E42" i="91"/>
  <c r="E40" i="91"/>
  <c r="E38" i="91"/>
  <c r="E36" i="91"/>
  <c r="E34" i="91"/>
  <c r="E32" i="91"/>
  <c r="E30" i="91"/>
  <c r="E28" i="91"/>
  <c r="E26" i="91"/>
  <c r="E24" i="91"/>
  <c r="B41" i="93"/>
  <c r="B37" i="93"/>
  <c r="B33" i="93"/>
  <c r="B29" i="93"/>
  <c r="B25" i="93"/>
  <c r="D41" i="94"/>
  <c r="D39" i="94"/>
  <c r="D37" i="94"/>
  <c r="B31" i="94"/>
  <c r="E34" i="95"/>
  <c r="B41" i="97"/>
  <c r="B25" i="97"/>
  <c r="D34" i="98"/>
  <c r="D31" i="98"/>
  <c r="F38" i="86"/>
  <c r="F35" i="86"/>
  <c r="F29" i="86"/>
  <c r="J28" i="86"/>
  <c r="J40" i="86"/>
  <c r="B34" i="102"/>
  <c r="E39" i="103"/>
  <c r="C40" i="104"/>
  <c r="C24" i="104"/>
  <c r="D28" i="86"/>
  <c r="H26" i="218"/>
  <c r="K27" i="218"/>
  <c r="H30" i="218"/>
  <c r="K31" i="218"/>
  <c r="H34" i="218"/>
  <c r="K35" i="218"/>
  <c r="H38" i="218"/>
  <c r="K39" i="218"/>
  <c r="H27" i="219"/>
  <c r="H31" i="219"/>
  <c r="H35" i="219"/>
  <c r="H39" i="219"/>
  <c r="E30" i="103"/>
  <c r="E38" i="103"/>
  <c r="E25" i="103"/>
  <c r="E33" i="103"/>
  <c r="E41" i="103"/>
  <c r="E26" i="103"/>
  <c r="E34" i="103"/>
  <c r="E42" i="103"/>
  <c r="C37" i="86"/>
  <c r="D38" i="98"/>
  <c r="D37" i="98"/>
  <c r="D24" i="98"/>
  <c r="E28" i="103"/>
  <c r="B25" i="98"/>
  <c r="B27" i="98"/>
  <c r="B29" i="98"/>
  <c r="B31" i="98"/>
  <c r="B33" i="98"/>
  <c r="B35" i="98"/>
  <c r="B37" i="98"/>
  <c r="B39" i="98"/>
  <c r="B41" i="98"/>
  <c r="F28" i="86"/>
  <c r="F36" i="86"/>
  <c r="F31" i="86"/>
  <c r="F39" i="86"/>
  <c r="F24" i="86"/>
  <c r="F32" i="86"/>
  <c r="F40" i="86"/>
  <c r="G25" i="218"/>
  <c r="D28" i="218"/>
  <c r="G33" i="218"/>
  <c r="G37" i="218"/>
  <c r="G41" i="218"/>
  <c r="G42" i="219"/>
  <c r="K41" i="219"/>
  <c r="K40" i="219"/>
  <c r="K39" i="219"/>
  <c r="K38" i="219"/>
  <c r="K37" i="219"/>
  <c r="K36" i="219"/>
  <c r="K35" i="219"/>
  <c r="K34" i="219"/>
  <c r="K33" i="219"/>
  <c r="K32" i="219"/>
  <c r="K31" i="219"/>
  <c r="K30" i="219"/>
  <c r="K29" i="219"/>
  <c r="K28" i="219"/>
  <c r="K27" i="219"/>
  <c r="K26" i="219"/>
  <c r="K25" i="219"/>
  <c r="K24" i="219"/>
  <c r="K42" i="219"/>
  <c r="D24" i="94"/>
  <c r="D26" i="94"/>
  <c r="D28" i="94"/>
  <c r="D30" i="94"/>
  <c r="D25" i="94"/>
  <c r="D27" i="94"/>
  <c r="D29" i="94"/>
  <c r="D31" i="94"/>
  <c r="D33" i="94"/>
  <c r="B35" i="86"/>
  <c r="B39" i="94"/>
  <c r="B35" i="94"/>
  <c r="B25" i="94"/>
  <c r="E29" i="95"/>
  <c r="B34" i="98"/>
  <c r="D27" i="98"/>
  <c r="J30" i="86"/>
  <c r="E31" i="103"/>
  <c r="E24" i="103"/>
  <c r="C28" i="104"/>
  <c r="D32" i="86"/>
  <c r="H41" i="218"/>
  <c r="H26" i="219"/>
  <c r="H30" i="219"/>
  <c r="H34" i="219"/>
  <c r="H38" i="219"/>
  <c r="I42" i="219"/>
  <c r="D33" i="95"/>
  <c r="D24" i="95"/>
  <c r="D26" i="95"/>
  <c r="D28" i="95"/>
  <c r="D30" i="95"/>
  <c r="D32" i="95"/>
  <c r="D25" i="95"/>
  <c r="D27" i="95"/>
  <c r="D29" i="95"/>
  <c r="D31" i="95"/>
  <c r="B39" i="86"/>
  <c r="D35" i="104"/>
  <c r="B40" i="86"/>
  <c r="C27" i="86"/>
  <c r="D32" i="94"/>
  <c r="B30" i="94"/>
  <c r="C32" i="95"/>
  <c r="B31" i="97"/>
  <c r="B40" i="98"/>
  <c r="D36" i="98"/>
  <c r="D33" i="98"/>
  <c r="B24" i="98"/>
  <c r="F37" i="86"/>
  <c r="F34" i="86"/>
  <c r="F25" i="86"/>
  <c r="J32" i="86"/>
  <c r="C42" i="102"/>
  <c r="C39" i="102"/>
  <c r="B36" i="102"/>
  <c r="E27" i="103"/>
  <c r="C38" i="104"/>
  <c r="B28" i="103"/>
  <c r="B36" i="103"/>
  <c r="B31" i="103"/>
  <c r="B39" i="103"/>
  <c r="B24" i="103"/>
  <c r="B32" i="103"/>
  <c r="B40" i="103"/>
  <c r="G24" i="218"/>
  <c r="D27" i="218"/>
  <c r="G28" i="218"/>
  <c r="D31" i="218"/>
  <c r="G32" i="218"/>
  <c r="D35" i="218"/>
  <c r="G36" i="218"/>
  <c r="D39" i="218"/>
  <c r="G40" i="218"/>
  <c r="D24" i="219"/>
  <c r="I26" i="219"/>
  <c r="D28" i="219"/>
  <c r="I30" i="219"/>
  <c r="D32" i="219"/>
  <c r="I34" i="219"/>
  <c r="D36" i="219"/>
  <c r="D40" i="219"/>
  <c r="F42" i="218"/>
  <c r="F41" i="218"/>
  <c r="F40" i="218"/>
  <c r="F39" i="218"/>
  <c r="F38" i="218"/>
  <c r="F37" i="218"/>
  <c r="F36" i="218"/>
  <c r="F35" i="218"/>
  <c r="F34" i="218"/>
  <c r="F33" i="218"/>
  <c r="F32" i="218"/>
  <c r="F31" i="218"/>
  <c r="F30" i="218"/>
  <c r="F29" i="218"/>
  <c r="F28" i="218"/>
  <c r="F27" i="218"/>
  <c r="F26" i="218"/>
  <c r="F25" i="218"/>
  <c r="F24" i="218"/>
  <c r="D38" i="86"/>
  <c r="D33" i="86"/>
  <c r="D25" i="86"/>
  <c r="D36" i="86"/>
  <c r="D26" i="86"/>
  <c r="D34" i="86"/>
  <c r="D41" i="86"/>
  <c r="C31" i="86"/>
  <c r="D40" i="98"/>
  <c r="J29" i="86"/>
  <c r="J41" i="86"/>
  <c r="E35" i="103"/>
  <c r="C34" i="104"/>
  <c r="D35" i="86"/>
  <c r="D24" i="218"/>
  <c r="G29" i="218"/>
  <c r="D32" i="218"/>
  <c r="D36" i="218"/>
  <c r="J41" i="218"/>
  <c r="J40" i="218"/>
  <c r="J39" i="218"/>
  <c r="J38" i="218"/>
  <c r="J37" i="218"/>
  <c r="J36" i="218"/>
  <c r="J35" i="218"/>
  <c r="J34" i="218"/>
  <c r="J33" i="218"/>
  <c r="J32" i="218"/>
  <c r="J31" i="218"/>
  <c r="J30" i="218"/>
  <c r="J29" i="218"/>
  <c r="J28" i="218"/>
  <c r="J27" i="218"/>
  <c r="J26" i="218"/>
  <c r="J25" i="218"/>
  <c r="J24" i="218"/>
  <c r="E24" i="95"/>
  <c r="E26" i="95"/>
  <c r="E28" i="95"/>
  <c r="E30" i="95"/>
  <c r="E32" i="95"/>
  <c r="E36" i="95"/>
  <c r="E40" i="95"/>
  <c r="E24" i="102"/>
  <c r="E26" i="102"/>
  <c r="E28" i="102"/>
  <c r="E30" i="102"/>
  <c r="E32" i="102"/>
  <c r="E34" i="102"/>
  <c r="E36" i="102"/>
  <c r="E38" i="102"/>
  <c r="E40" i="102"/>
  <c r="E42" i="102"/>
  <c r="E25" i="102"/>
  <c r="E27" i="102"/>
  <c r="E29" i="102"/>
  <c r="E31" i="102"/>
  <c r="E33" i="102"/>
  <c r="E35" i="102"/>
  <c r="E37" i="102"/>
  <c r="E39" i="102"/>
  <c r="E41" i="102"/>
  <c r="D40" i="86"/>
  <c r="C29" i="86"/>
  <c r="B41" i="94"/>
  <c r="B37" i="94"/>
  <c r="D30" i="98"/>
  <c r="D39" i="86"/>
  <c r="C25" i="86"/>
  <c r="E41" i="91"/>
  <c r="E39" i="91"/>
  <c r="E37" i="91"/>
  <c r="E35" i="91"/>
  <c r="E33" i="91"/>
  <c r="E31" i="91"/>
  <c r="E29" i="91"/>
  <c r="E27" i="91"/>
  <c r="B39" i="93"/>
  <c r="B35" i="93"/>
  <c r="B31" i="93"/>
  <c r="D42" i="94"/>
  <c r="D40" i="94"/>
  <c r="D38" i="94"/>
  <c r="D36" i="94"/>
  <c r="D34" i="94"/>
  <c r="E37" i="95"/>
  <c r="E25" i="95"/>
  <c r="B33" i="97"/>
  <c r="D42" i="98"/>
  <c r="D39" i="98"/>
  <c r="B30" i="98"/>
  <c r="J33" i="86"/>
  <c r="B42" i="102"/>
  <c r="B26" i="102"/>
  <c r="E37" i="103"/>
  <c r="C42" i="104"/>
  <c r="C32" i="104"/>
  <c r="C36" i="95"/>
  <c r="C40" i="95"/>
  <c r="C34" i="95"/>
  <c r="C38" i="95"/>
  <c r="C42" i="95"/>
  <c r="D30" i="86"/>
  <c r="H24" i="218"/>
  <c r="K25" i="218"/>
  <c r="H28" i="218"/>
  <c r="K29" i="218"/>
  <c r="H32" i="218"/>
  <c r="K33" i="218"/>
  <c r="H36" i="218"/>
  <c r="K37" i="218"/>
  <c r="K41" i="218"/>
  <c r="H25" i="219"/>
  <c r="H29" i="219"/>
  <c r="H33" i="219"/>
  <c r="H37" i="219"/>
  <c r="H41" i="219"/>
  <c r="I42" i="86"/>
  <c r="G42" i="86"/>
  <c r="E42" i="86"/>
  <c r="I41" i="86"/>
  <c r="G41" i="86"/>
  <c r="E41" i="86"/>
  <c r="I40" i="86"/>
  <c r="G40" i="86"/>
  <c r="E40" i="86"/>
  <c r="I39" i="86"/>
  <c r="G39" i="86"/>
  <c r="E39" i="86"/>
  <c r="I38" i="86"/>
  <c r="G38" i="86"/>
  <c r="E38" i="86"/>
  <c r="I37" i="86"/>
  <c r="G37" i="86"/>
  <c r="E37" i="86"/>
  <c r="I36" i="86"/>
  <c r="G36" i="86"/>
  <c r="E36" i="86"/>
  <c r="I35" i="86"/>
  <c r="G35" i="86"/>
  <c r="E35" i="86"/>
  <c r="I34" i="86"/>
  <c r="G34" i="86"/>
  <c r="E34" i="86"/>
  <c r="I33" i="86"/>
  <c r="G33" i="86"/>
  <c r="E33" i="86"/>
  <c r="I32" i="86"/>
  <c r="G32" i="86"/>
  <c r="E32" i="86"/>
  <c r="I31" i="86"/>
  <c r="G31" i="86"/>
  <c r="E31" i="86"/>
  <c r="I30" i="86"/>
  <c r="G30" i="86"/>
  <c r="E30" i="86"/>
  <c r="I29" i="86"/>
  <c r="G29" i="86"/>
  <c r="E29" i="86"/>
  <c r="I28" i="86"/>
  <c r="G28" i="86"/>
  <c r="E28" i="86"/>
  <c r="I27" i="86"/>
  <c r="G27" i="86"/>
  <c r="E27" i="86"/>
  <c r="I26" i="86"/>
  <c r="G26" i="86"/>
  <c r="E26" i="86"/>
  <c r="I25" i="86"/>
  <c r="G25" i="86"/>
  <c r="E25" i="86"/>
  <c r="H42" i="102"/>
  <c r="H40" i="102"/>
  <c r="H38" i="102"/>
  <c r="H36" i="102"/>
  <c r="H34" i="102"/>
  <c r="H32" i="102"/>
  <c r="H30" i="102"/>
  <c r="H28" i="102"/>
  <c r="H26" i="102"/>
  <c r="H24" i="102"/>
  <c r="H25" i="102"/>
  <c r="H41" i="102"/>
  <c r="H39" i="102"/>
  <c r="H37" i="102"/>
  <c r="H35" i="102"/>
  <c r="H33" i="102"/>
  <c r="H31" i="102"/>
  <c r="H29" i="102"/>
  <c r="H27" i="102"/>
  <c r="G41" i="102"/>
  <c r="G39" i="102"/>
  <c r="G37" i="102"/>
  <c r="G35" i="102"/>
  <c r="G33" i="102"/>
  <c r="G31" i="102"/>
  <c r="G29" i="102"/>
  <c r="G27" i="102"/>
  <c r="G25" i="102"/>
  <c r="G42" i="102"/>
  <c r="G40" i="102"/>
  <c r="G38" i="102"/>
  <c r="G36" i="102"/>
  <c r="G34" i="102"/>
  <c r="G32" i="102"/>
  <c r="G30" i="102"/>
  <c r="G28" i="102"/>
  <c r="G26" i="102"/>
  <c r="G24" i="102"/>
  <c r="F41" i="102"/>
  <c r="F39" i="102"/>
  <c r="F37" i="102"/>
  <c r="F35" i="102"/>
  <c r="F33" i="102"/>
  <c r="F31" i="102"/>
  <c r="F29" i="102"/>
  <c r="F27" i="102"/>
  <c r="F25" i="102"/>
  <c r="F24" i="102"/>
  <c r="F42" i="102"/>
  <c r="F40" i="102"/>
  <c r="F38" i="102"/>
  <c r="F36" i="102"/>
  <c r="F34" i="102"/>
  <c r="F32" i="102"/>
  <c r="F30" i="102"/>
  <c r="F28" i="102"/>
  <c r="F26" i="102"/>
  <c r="I42" i="102"/>
  <c r="I40" i="102"/>
  <c r="I38" i="102"/>
  <c r="I36" i="102"/>
  <c r="I34" i="102"/>
  <c r="I32" i="102"/>
  <c r="I30" i="102"/>
  <c r="I28" i="102"/>
  <c r="I26" i="102"/>
  <c r="I24" i="102"/>
  <c r="I41" i="102"/>
  <c r="I39" i="102"/>
  <c r="I37" i="102"/>
  <c r="I35" i="102"/>
  <c r="I33" i="102"/>
  <c r="I31" i="102"/>
  <c r="I29" i="102"/>
  <c r="I27" i="102"/>
  <c r="I25" i="102"/>
  <c r="F41" i="104"/>
  <c r="F39" i="104"/>
  <c r="F37" i="104"/>
  <c r="F35" i="104"/>
  <c r="F33" i="104"/>
  <c r="F31" i="104"/>
  <c r="F29" i="104"/>
  <c r="F27" i="104"/>
  <c r="F25" i="104"/>
  <c r="F42" i="104"/>
  <c r="F40" i="104"/>
  <c r="F38" i="104"/>
  <c r="F36" i="104"/>
  <c r="F34" i="104"/>
  <c r="F32" i="104"/>
  <c r="F30" i="104"/>
  <c r="F28" i="104"/>
  <c r="F26" i="104"/>
  <c r="F24" i="104"/>
  <c r="I42" i="104"/>
  <c r="I40" i="104"/>
  <c r="I38" i="104"/>
  <c r="I36" i="104"/>
  <c r="I34" i="104"/>
  <c r="I32" i="104"/>
  <c r="I30" i="104"/>
  <c r="I28" i="104"/>
  <c r="I26" i="104"/>
  <c r="I24" i="104"/>
  <c r="I41" i="104"/>
  <c r="I39" i="104"/>
  <c r="I37" i="104"/>
  <c r="I35" i="104"/>
  <c r="I33" i="104"/>
  <c r="I31" i="104"/>
  <c r="I29" i="104"/>
  <c r="I27" i="104"/>
  <c r="I25" i="104"/>
  <c r="H42" i="104"/>
  <c r="H40" i="104"/>
  <c r="H38" i="104"/>
  <c r="H36" i="104"/>
  <c r="H34" i="104"/>
  <c r="H32" i="104"/>
  <c r="H30" i="104"/>
  <c r="H28" i="104"/>
  <c r="H26" i="104"/>
  <c r="H24" i="104"/>
  <c r="H41" i="104"/>
  <c r="H39" i="104"/>
  <c r="H37" i="104"/>
  <c r="H35" i="104"/>
  <c r="H33" i="104"/>
  <c r="H31" i="104"/>
  <c r="H29" i="104"/>
  <c r="H27" i="104"/>
  <c r="H25" i="104"/>
  <c r="G41" i="104"/>
  <c r="G39" i="104"/>
  <c r="G37" i="104"/>
  <c r="G35" i="104"/>
  <c r="G33" i="104"/>
  <c r="G31" i="104"/>
  <c r="G29" i="104"/>
  <c r="G27" i="104"/>
  <c r="G25" i="104"/>
  <c r="G42" i="104"/>
  <c r="G40" i="104"/>
  <c r="G38" i="104"/>
  <c r="G36" i="104"/>
  <c r="G34" i="104"/>
  <c r="G32" i="104"/>
  <c r="G30" i="104"/>
  <c r="G28" i="104"/>
  <c r="G26" i="104"/>
  <c r="G24" i="104"/>
  <c r="H42" i="103"/>
  <c r="H40" i="103"/>
  <c r="H38" i="103"/>
  <c r="H36" i="103"/>
  <c r="H34" i="103"/>
  <c r="H32" i="103"/>
  <c r="H30" i="103"/>
  <c r="H28" i="103"/>
  <c r="H26" i="103"/>
  <c r="H24" i="103"/>
  <c r="H41" i="103"/>
  <c r="H39" i="103"/>
  <c r="H37" i="103"/>
  <c r="H35" i="103"/>
  <c r="H33" i="103"/>
  <c r="H31" i="103"/>
  <c r="H29" i="103"/>
  <c r="H27" i="103"/>
  <c r="H25" i="103"/>
  <c r="G41" i="103"/>
  <c r="G39" i="103"/>
  <c r="G37" i="103"/>
  <c r="G35" i="103"/>
  <c r="G33" i="103"/>
  <c r="G31" i="103"/>
  <c r="G29" i="103"/>
  <c r="G27" i="103"/>
  <c r="G25" i="103"/>
  <c r="G42" i="103"/>
  <c r="G40" i="103"/>
  <c r="G38" i="103"/>
  <c r="G36" i="103"/>
  <c r="G34" i="103"/>
  <c r="G32" i="103"/>
  <c r="G30" i="103"/>
  <c r="G28" i="103"/>
  <c r="G26" i="103"/>
  <c r="G24" i="103"/>
  <c r="F41" i="103"/>
  <c r="F39" i="103"/>
  <c r="F37" i="103"/>
  <c r="F35" i="103"/>
  <c r="F33" i="103"/>
  <c r="F31" i="103"/>
  <c r="F29" i="103"/>
  <c r="F27" i="103"/>
  <c r="F25" i="103"/>
  <c r="F42" i="103"/>
  <c r="F40" i="103"/>
  <c r="F38" i="103"/>
  <c r="F36" i="103"/>
  <c r="F34" i="103"/>
  <c r="F32" i="103"/>
  <c r="F30" i="103"/>
  <c r="F28" i="103"/>
  <c r="F26" i="103"/>
  <c r="F24" i="103"/>
  <c r="I42" i="103"/>
  <c r="I40" i="103"/>
  <c r="I38" i="103"/>
  <c r="I36" i="103"/>
  <c r="I34" i="103"/>
  <c r="I32" i="103"/>
  <c r="I30" i="103"/>
  <c r="I28" i="103"/>
  <c r="I26" i="103"/>
  <c r="I24" i="103"/>
  <c r="I41" i="103"/>
  <c r="I39" i="103"/>
  <c r="I37" i="103"/>
  <c r="I35" i="103"/>
  <c r="I33" i="103"/>
  <c r="I31" i="103"/>
  <c r="I29" i="103"/>
  <c r="I27" i="103"/>
  <c r="I25" i="103"/>
  <c r="G41" i="98"/>
  <c r="G39" i="98"/>
  <c r="G37" i="98"/>
  <c r="G35" i="98"/>
  <c r="G33" i="98"/>
  <c r="G31" i="98"/>
  <c r="G29" i="98"/>
  <c r="G27" i="98"/>
  <c r="G25" i="98"/>
  <c r="G42" i="98"/>
  <c r="G40" i="98"/>
  <c r="G38" i="98"/>
  <c r="G36" i="98"/>
  <c r="G34" i="98"/>
  <c r="G32" i="98"/>
  <c r="G30" i="98"/>
  <c r="G28" i="98"/>
  <c r="G26" i="98"/>
  <c r="G24" i="98"/>
  <c r="F41" i="98"/>
  <c r="F39" i="98"/>
  <c r="F37" i="98"/>
  <c r="F35" i="98"/>
  <c r="F33" i="98"/>
  <c r="F31" i="98"/>
  <c r="F29" i="98"/>
  <c r="F27" i="98"/>
  <c r="F25" i="98"/>
  <c r="F42" i="98"/>
  <c r="F40" i="98"/>
  <c r="F38" i="98"/>
  <c r="F36" i="98"/>
  <c r="F34" i="98"/>
  <c r="F32" i="98"/>
  <c r="F30" i="98"/>
  <c r="F28" i="98"/>
  <c r="F26" i="98"/>
  <c r="F24" i="98"/>
  <c r="K41" i="98"/>
  <c r="K39" i="98"/>
  <c r="K37" i="98"/>
  <c r="K35" i="98"/>
  <c r="K33" i="98"/>
  <c r="K31" i="98"/>
  <c r="K29" i="98"/>
  <c r="K27" i="98"/>
  <c r="K25" i="98"/>
  <c r="K42" i="98"/>
  <c r="K40" i="98"/>
  <c r="K38" i="98"/>
  <c r="K36" i="98"/>
  <c r="K34" i="98"/>
  <c r="K32" i="98"/>
  <c r="K30" i="98"/>
  <c r="K28" i="98"/>
  <c r="K26" i="98"/>
  <c r="K24" i="98"/>
  <c r="I42" i="98"/>
  <c r="I40" i="98"/>
  <c r="I38" i="98"/>
  <c r="I36" i="98"/>
  <c r="I34" i="98"/>
  <c r="I32" i="98"/>
  <c r="I30" i="98"/>
  <c r="I28" i="98"/>
  <c r="I26" i="98"/>
  <c r="I24" i="98"/>
  <c r="I41" i="98"/>
  <c r="I39" i="98"/>
  <c r="I37" i="98"/>
  <c r="I35" i="98"/>
  <c r="I33" i="98"/>
  <c r="I31" i="98"/>
  <c r="I29" i="98"/>
  <c r="I27" i="98"/>
  <c r="I25" i="98"/>
  <c r="H42" i="98"/>
  <c r="H40" i="98"/>
  <c r="H38" i="98"/>
  <c r="H36" i="98"/>
  <c r="H34" i="98"/>
  <c r="H32" i="98"/>
  <c r="H30" i="98"/>
  <c r="H28" i="98"/>
  <c r="H26" i="98"/>
  <c r="H24" i="98"/>
  <c r="H41" i="98"/>
  <c r="H39" i="98"/>
  <c r="H37" i="98"/>
  <c r="H35" i="98"/>
  <c r="H33" i="98"/>
  <c r="H31" i="98"/>
  <c r="H29" i="98"/>
  <c r="H27" i="98"/>
  <c r="H25" i="98"/>
  <c r="I42" i="97"/>
  <c r="I40" i="97"/>
  <c r="I38" i="97"/>
  <c r="I36" i="97"/>
  <c r="I34" i="97"/>
  <c r="I32" i="97"/>
  <c r="I30" i="97"/>
  <c r="I28" i="97"/>
  <c r="I26" i="97"/>
  <c r="I24" i="97"/>
  <c r="I41" i="97"/>
  <c r="I39" i="97"/>
  <c r="I37" i="97"/>
  <c r="I35" i="97"/>
  <c r="I33" i="97"/>
  <c r="I31" i="97"/>
  <c r="I29" i="97"/>
  <c r="I27" i="97"/>
  <c r="I25" i="97"/>
  <c r="H42" i="97"/>
  <c r="H40" i="97"/>
  <c r="H38" i="97"/>
  <c r="H36" i="97"/>
  <c r="H34" i="97"/>
  <c r="H32" i="97"/>
  <c r="H30" i="97"/>
  <c r="H28" i="97"/>
  <c r="H26" i="97"/>
  <c r="H24" i="97"/>
  <c r="H41" i="97"/>
  <c r="H39" i="97"/>
  <c r="H37" i="97"/>
  <c r="H35" i="97"/>
  <c r="H33" i="97"/>
  <c r="H31" i="97"/>
  <c r="H29" i="97"/>
  <c r="H27" i="97"/>
  <c r="H25" i="97"/>
  <c r="G41" i="97"/>
  <c r="G39" i="97"/>
  <c r="G37" i="97"/>
  <c r="G35" i="97"/>
  <c r="G33" i="97"/>
  <c r="G31" i="97"/>
  <c r="G29" i="97"/>
  <c r="G27" i="97"/>
  <c r="G25" i="97"/>
  <c r="G42" i="97"/>
  <c r="G40" i="97"/>
  <c r="G38" i="97"/>
  <c r="G36" i="97"/>
  <c r="G34" i="97"/>
  <c r="G32" i="97"/>
  <c r="G30" i="97"/>
  <c r="G28" i="97"/>
  <c r="G26" i="97"/>
  <c r="G24" i="97"/>
  <c r="F41" i="97"/>
  <c r="F39" i="97"/>
  <c r="F37" i="97"/>
  <c r="F35" i="97"/>
  <c r="F33" i="97"/>
  <c r="F31" i="97"/>
  <c r="F29" i="97"/>
  <c r="F27" i="97"/>
  <c r="F25" i="97"/>
  <c r="F42" i="97"/>
  <c r="F40" i="97"/>
  <c r="F38" i="97"/>
  <c r="F36" i="97"/>
  <c r="F34" i="97"/>
  <c r="F32" i="97"/>
  <c r="F30" i="97"/>
  <c r="F28" i="97"/>
  <c r="F26" i="97"/>
  <c r="F24" i="97"/>
  <c r="K41" i="97"/>
  <c r="K39" i="97"/>
  <c r="K37" i="97"/>
  <c r="K35" i="97"/>
  <c r="K33" i="97"/>
  <c r="K31" i="97"/>
  <c r="K29" i="97"/>
  <c r="K27" i="97"/>
  <c r="K25" i="97"/>
  <c r="K42" i="97"/>
  <c r="K40" i="97"/>
  <c r="K38" i="97"/>
  <c r="K36" i="97"/>
  <c r="K34" i="97"/>
  <c r="K32" i="97"/>
  <c r="K30" i="97"/>
  <c r="K28" i="97"/>
  <c r="K26" i="97"/>
  <c r="K24" i="97"/>
  <c r="G41" i="96"/>
  <c r="G37" i="96"/>
  <c r="G33" i="96"/>
  <c r="G29" i="96"/>
  <c r="G25" i="96"/>
  <c r="G40" i="96"/>
  <c r="G36" i="96"/>
  <c r="G32" i="96"/>
  <c r="G28" i="96"/>
  <c r="G24" i="96"/>
  <c r="G39" i="96"/>
  <c r="G35" i="96"/>
  <c r="G31" i="96"/>
  <c r="G27" i="96"/>
  <c r="G42" i="96"/>
  <c r="G38" i="96"/>
  <c r="G34" i="96"/>
  <c r="G30" i="96"/>
  <c r="G26" i="96"/>
  <c r="F40" i="96"/>
  <c r="F36" i="96"/>
  <c r="F32" i="96"/>
  <c r="F28" i="96"/>
  <c r="F24" i="96"/>
  <c r="F39" i="96"/>
  <c r="F35" i="96"/>
  <c r="F31" i="96"/>
  <c r="F27" i="96"/>
  <c r="F42" i="96"/>
  <c r="F38" i="96"/>
  <c r="F34" i="96"/>
  <c r="F30" i="96"/>
  <c r="F26" i="96"/>
  <c r="F41" i="96"/>
  <c r="F37" i="96"/>
  <c r="F33" i="96"/>
  <c r="F29" i="96"/>
  <c r="F25" i="96"/>
  <c r="K41" i="96"/>
  <c r="K37" i="96"/>
  <c r="K33" i="96"/>
  <c r="K29" i="96"/>
  <c r="K25" i="96"/>
  <c r="K40" i="96"/>
  <c r="K36" i="96"/>
  <c r="K32" i="96"/>
  <c r="K28" i="96"/>
  <c r="K24" i="96"/>
  <c r="K39" i="96"/>
  <c r="K35" i="96"/>
  <c r="K31" i="96"/>
  <c r="K27" i="96"/>
  <c r="K42" i="96"/>
  <c r="K38" i="96"/>
  <c r="K34" i="96"/>
  <c r="K30" i="96"/>
  <c r="K26" i="96"/>
  <c r="E39" i="96"/>
  <c r="E35" i="96"/>
  <c r="E31" i="96"/>
  <c r="E27" i="96"/>
  <c r="E42" i="96"/>
  <c r="E38" i="96"/>
  <c r="E34" i="96"/>
  <c r="E30" i="96"/>
  <c r="E26" i="96"/>
  <c r="E41" i="96"/>
  <c r="E37" i="96"/>
  <c r="E33" i="96"/>
  <c r="E29" i="96"/>
  <c r="E25" i="96"/>
  <c r="E40" i="96"/>
  <c r="E36" i="96"/>
  <c r="E32" i="96"/>
  <c r="E28" i="96"/>
  <c r="E24" i="96"/>
  <c r="I39" i="96"/>
  <c r="I35" i="96"/>
  <c r="I31" i="96"/>
  <c r="I27" i="96"/>
  <c r="I42" i="96"/>
  <c r="I38" i="96"/>
  <c r="I34" i="96"/>
  <c r="I30" i="96"/>
  <c r="I26" i="96"/>
  <c r="I41" i="96"/>
  <c r="I37" i="96"/>
  <c r="I33" i="96"/>
  <c r="I29" i="96"/>
  <c r="I25" i="96"/>
  <c r="I40" i="96"/>
  <c r="I36" i="96"/>
  <c r="I32" i="96"/>
  <c r="I28" i="96"/>
  <c r="I24" i="96"/>
  <c r="H42" i="96"/>
  <c r="H38" i="96"/>
  <c r="H34" i="96"/>
  <c r="H30" i="96"/>
  <c r="H26" i="96"/>
  <c r="H41" i="96"/>
  <c r="H37" i="96"/>
  <c r="H33" i="96"/>
  <c r="H29" i="96"/>
  <c r="H25" i="96"/>
  <c r="H40" i="96"/>
  <c r="H36" i="96"/>
  <c r="H32" i="96"/>
  <c r="H28" i="96"/>
  <c r="H24" i="96"/>
  <c r="H39" i="96"/>
  <c r="H35" i="96"/>
  <c r="H31" i="96"/>
  <c r="H27" i="96"/>
  <c r="H42" i="95"/>
  <c r="H40" i="95"/>
  <c r="H38" i="95"/>
  <c r="H36" i="95"/>
  <c r="H34" i="95"/>
  <c r="H32" i="95"/>
  <c r="H30" i="95"/>
  <c r="H28" i="95"/>
  <c r="H26" i="95"/>
  <c r="H24" i="95"/>
  <c r="H41" i="95"/>
  <c r="H39" i="95"/>
  <c r="H37" i="95"/>
  <c r="H35" i="95"/>
  <c r="H33" i="95"/>
  <c r="H31" i="95"/>
  <c r="H29" i="95"/>
  <c r="H27" i="95"/>
  <c r="H25" i="95"/>
  <c r="G41" i="95"/>
  <c r="G39" i="95"/>
  <c r="G37" i="95"/>
  <c r="G35" i="95"/>
  <c r="G33" i="95"/>
  <c r="G31" i="95"/>
  <c r="G29" i="95"/>
  <c r="G27" i="95"/>
  <c r="G25" i="95"/>
  <c r="G42" i="95"/>
  <c r="G40" i="95"/>
  <c r="G38" i="95"/>
  <c r="G36" i="95"/>
  <c r="G34" i="95"/>
  <c r="G32" i="95"/>
  <c r="G30" i="95"/>
  <c r="G28" i="95"/>
  <c r="G26" i="95"/>
  <c r="G24" i="95"/>
  <c r="F41" i="95"/>
  <c r="F39" i="95"/>
  <c r="F37" i="95"/>
  <c r="F35" i="95"/>
  <c r="F33" i="95"/>
  <c r="F31" i="95"/>
  <c r="F29" i="95"/>
  <c r="F27" i="95"/>
  <c r="F25" i="95"/>
  <c r="F42" i="95"/>
  <c r="F40" i="95"/>
  <c r="F38" i="95"/>
  <c r="F36" i="95"/>
  <c r="F34" i="95"/>
  <c r="F32" i="95"/>
  <c r="F30" i="95"/>
  <c r="F28" i="95"/>
  <c r="F26" i="95"/>
  <c r="F24" i="95"/>
  <c r="I42" i="95"/>
  <c r="I40" i="95"/>
  <c r="I38" i="95"/>
  <c r="I36" i="95"/>
  <c r="I34" i="95"/>
  <c r="I32" i="95"/>
  <c r="I30" i="95"/>
  <c r="I28" i="95"/>
  <c r="I26" i="95"/>
  <c r="I24" i="95"/>
  <c r="I41" i="95"/>
  <c r="I39" i="95"/>
  <c r="I37" i="95"/>
  <c r="I35" i="95"/>
  <c r="I33" i="95"/>
  <c r="I31" i="95"/>
  <c r="I29" i="95"/>
  <c r="I27" i="95"/>
  <c r="I25" i="95"/>
  <c r="I42" i="94"/>
  <c r="I40" i="94"/>
  <c r="I38" i="94"/>
  <c r="I36" i="94"/>
  <c r="I34" i="94"/>
  <c r="I32" i="94"/>
  <c r="I30" i="94"/>
  <c r="I28" i="94"/>
  <c r="I26" i="94"/>
  <c r="I24" i="94"/>
  <c r="I41" i="94"/>
  <c r="I39" i="94"/>
  <c r="I37" i="94"/>
  <c r="I35" i="94"/>
  <c r="I33" i="94"/>
  <c r="I31" i="94"/>
  <c r="I29" i="94"/>
  <c r="I27" i="94"/>
  <c r="I25" i="94"/>
  <c r="H42" i="94"/>
  <c r="H40" i="94"/>
  <c r="H38" i="94"/>
  <c r="H36" i="94"/>
  <c r="H34" i="94"/>
  <c r="H32" i="94"/>
  <c r="H30" i="94"/>
  <c r="H28" i="94"/>
  <c r="H26" i="94"/>
  <c r="H24" i="94"/>
  <c r="H41" i="94"/>
  <c r="H39" i="94"/>
  <c r="H37" i="94"/>
  <c r="H35" i="94"/>
  <c r="H33" i="94"/>
  <c r="H31" i="94"/>
  <c r="H29" i="94"/>
  <c r="H27" i="94"/>
  <c r="H25" i="94"/>
  <c r="G41" i="94"/>
  <c r="G39" i="94"/>
  <c r="G37" i="94"/>
  <c r="G35" i="94"/>
  <c r="G33" i="94"/>
  <c r="G31" i="94"/>
  <c r="G29" i="94"/>
  <c r="G27" i="94"/>
  <c r="G25" i="94"/>
  <c r="G42" i="94"/>
  <c r="G40" i="94"/>
  <c r="G38" i="94"/>
  <c r="G36" i="94"/>
  <c r="G34" i="94"/>
  <c r="G32" i="94"/>
  <c r="G30" i="94"/>
  <c r="G28" i="94"/>
  <c r="G26" i="94"/>
  <c r="G24" i="94"/>
  <c r="F41" i="94"/>
  <c r="F39" i="94"/>
  <c r="F37" i="94"/>
  <c r="F35" i="94"/>
  <c r="F33" i="94"/>
  <c r="F31" i="94"/>
  <c r="F29" i="94"/>
  <c r="F27" i="94"/>
  <c r="F25" i="94"/>
  <c r="F42" i="94"/>
  <c r="F40" i="94"/>
  <c r="F38" i="94"/>
  <c r="F36" i="94"/>
  <c r="F34" i="94"/>
  <c r="F32" i="94"/>
  <c r="F30" i="94"/>
  <c r="F28" i="94"/>
  <c r="F26" i="94"/>
  <c r="F24" i="94"/>
  <c r="F41" i="93"/>
  <c r="F39" i="93"/>
  <c r="F37" i="93"/>
  <c r="F35" i="93"/>
  <c r="F33" i="93"/>
  <c r="F31" i="93"/>
  <c r="F29" i="93"/>
  <c r="F27" i="93"/>
  <c r="F25" i="93"/>
  <c r="F42" i="93"/>
  <c r="F40" i="93"/>
  <c r="F38" i="93"/>
  <c r="F36" i="93"/>
  <c r="F34" i="93"/>
  <c r="F32" i="93"/>
  <c r="F30" i="93"/>
  <c r="F28" i="93"/>
  <c r="F26" i="93"/>
  <c r="F24" i="93"/>
  <c r="I42" i="93"/>
  <c r="I40" i="93"/>
  <c r="I38" i="93"/>
  <c r="I36" i="93"/>
  <c r="I34" i="93"/>
  <c r="I32" i="93"/>
  <c r="I30" i="93"/>
  <c r="I28" i="93"/>
  <c r="I26" i="93"/>
  <c r="I24" i="93"/>
  <c r="I41" i="93"/>
  <c r="I39" i="93"/>
  <c r="I37" i="93"/>
  <c r="I35" i="93"/>
  <c r="I33" i="93"/>
  <c r="I31" i="93"/>
  <c r="I29" i="93"/>
  <c r="I27" i="93"/>
  <c r="I25" i="93"/>
  <c r="H42" i="93"/>
  <c r="H40" i="93"/>
  <c r="H38" i="93"/>
  <c r="H36" i="93"/>
  <c r="H34" i="93"/>
  <c r="H32" i="93"/>
  <c r="H30" i="93"/>
  <c r="H28" i="93"/>
  <c r="H26" i="93"/>
  <c r="H24" i="93"/>
  <c r="H41" i="93"/>
  <c r="H39" i="93"/>
  <c r="H37" i="93"/>
  <c r="H35" i="93"/>
  <c r="H33" i="93"/>
  <c r="H31" i="93"/>
  <c r="H29" i="93"/>
  <c r="H27" i="93"/>
  <c r="H25" i="93"/>
  <c r="G41" i="93"/>
  <c r="G39" i="93"/>
  <c r="G37" i="93"/>
  <c r="G35" i="93"/>
  <c r="G33" i="93"/>
  <c r="G31" i="93"/>
  <c r="G29" i="93"/>
  <c r="G27" i="93"/>
  <c r="G25" i="93"/>
  <c r="G42" i="93"/>
  <c r="G40" i="93"/>
  <c r="G38" i="93"/>
  <c r="G36" i="93"/>
  <c r="G34" i="93"/>
  <c r="G32" i="93"/>
  <c r="G30" i="93"/>
  <c r="G28" i="93"/>
  <c r="G26" i="93"/>
  <c r="G24" i="93"/>
  <c r="F41" i="92"/>
  <c r="F39" i="92"/>
  <c r="F37" i="92"/>
  <c r="F35" i="92"/>
  <c r="F33" i="92"/>
  <c r="F31" i="92"/>
  <c r="F29" i="92"/>
  <c r="F27" i="92"/>
  <c r="F25" i="92"/>
  <c r="F42" i="92"/>
  <c r="F40" i="92"/>
  <c r="F38" i="92"/>
  <c r="F36" i="92"/>
  <c r="F34" i="92"/>
  <c r="F32" i="92"/>
  <c r="F30" i="92"/>
  <c r="F28" i="92"/>
  <c r="F26" i="92"/>
  <c r="F24" i="92"/>
  <c r="H42" i="92"/>
  <c r="H40" i="92"/>
  <c r="H38" i="92"/>
  <c r="H36" i="92"/>
  <c r="H34" i="92"/>
  <c r="H32" i="92"/>
  <c r="H30" i="92"/>
  <c r="H28" i="92"/>
  <c r="H26" i="92"/>
  <c r="H24" i="92"/>
  <c r="H41" i="92"/>
  <c r="H39" i="92"/>
  <c r="H37" i="92"/>
  <c r="H35" i="92"/>
  <c r="H33" i="92"/>
  <c r="H31" i="92"/>
  <c r="H29" i="92"/>
  <c r="H27" i="92"/>
  <c r="H25" i="92"/>
  <c r="G41" i="92"/>
  <c r="G39" i="92"/>
  <c r="G37" i="92"/>
  <c r="G35" i="92"/>
  <c r="G33" i="92"/>
  <c r="G31" i="92"/>
  <c r="G29" i="92"/>
  <c r="G27" i="92"/>
  <c r="G25" i="92"/>
  <c r="G42" i="92"/>
  <c r="G40" i="92"/>
  <c r="G38" i="92"/>
  <c r="G36" i="92"/>
  <c r="G34" i="92"/>
  <c r="G32" i="92"/>
  <c r="G30" i="92"/>
  <c r="G28" i="92"/>
  <c r="G26" i="92"/>
  <c r="G24" i="92"/>
  <c r="F41" i="91"/>
  <c r="F39" i="91"/>
  <c r="F37" i="91"/>
  <c r="F35" i="91"/>
  <c r="F33" i="91"/>
  <c r="F31" i="91"/>
  <c r="F29" i="91"/>
  <c r="F27" i="91"/>
  <c r="F25" i="91"/>
  <c r="F42" i="91"/>
  <c r="F40" i="91"/>
  <c r="F38" i="91"/>
  <c r="F36" i="91"/>
  <c r="F34" i="91"/>
  <c r="F32" i="91"/>
  <c r="F30" i="91"/>
  <c r="F28" i="91"/>
  <c r="F26" i="91"/>
  <c r="F24" i="91"/>
  <c r="H42" i="91"/>
  <c r="H40" i="91"/>
  <c r="H38" i="91"/>
  <c r="H36" i="91"/>
  <c r="H34" i="91"/>
  <c r="H32" i="91"/>
  <c r="H30" i="91"/>
  <c r="H28" i="91"/>
  <c r="H26" i="91"/>
  <c r="H24" i="91"/>
  <c r="H41" i="91"/>
  <c r="H39" i="91"/>
  <c r="H37" i="91"/>
  <c r="H35" i="91"/>
  <c r="H33" i="91"/>
  <c r="H31" i="91"/>
  <c r="H29" i="91"/>
  <c r="H27" i="91"/>
  <c r="H25" i="91"/>
  <c r="G41" i="91"/>
  <c r="G39" i="91"/>
  <c r="G37" i="91"/>
  <c r="G35" i="91"/>
  <c r="G33" i="91"/>
  <c r="G31" i="91"/>
  <c r="G29" i="91"/>
  <c r="G27" i="91"/>
  <c r="G25" i="91"/>
  <c r="G42" i="91"/>
  <c r="G40" i="91"/>
  <c r="G38" i="91"/>
  <c r="G36" i="91"/>
  <c r="G34" i="91"/>
  <c r="G32" i="91"/>
  <c r="G30" i="91"/>
  <c r="G28" i="91"/>
  <c r="G26" i="91"/>
  <c r="G24" i="91"/>
  <c r="G41" i="99"/>
  <c r="G39" i="99"/>
  <c r="G37" i="99"/>
  <c r="G35" i="99"/>
  <c r="G33" i="99"/>
  <c r="G31" i="99"/>
  <c r="G29" i="99"/>
  <c r="G27" i="99"/>
  <c r="G25" i="99"/>
  <c r="G42" i="99"/>
  <c r="G40" i="99"/>
  <c r="G38" i="99"/>
  <c r="G36" i="99"/>
  <c r="G34" i="99"/>
  <c r="G32" i="99"/>
  <c r="G30" i="99"/>
  <c r="G28" i="99"/>
  <c r="G26" i="99"/>
  <c r="G24" i="99"/>
  <c r="F41" i="99"/>
  <c r="F39" i="99"/>
  <c r="F37" i="99"/>
  <c r="F35" i="99"/>
  <c r="F33" i="99"/>
  <c r="F31" i="99"/>
  <c r="F29" i="99"/>
  <c r="F27" i="99"/>
  <c r="F25" i="99"/>
  <c r="F42" i="99"/>
  <c r="F40" i="99"/>
  <c r="F38" i="99"/>
  <c r="F36" i="99"/>
  <c r="F34" i="99"/>
  <c r="F32" i="99"/>
  <c r="F30" i="99"/>
  <c r="F28" i="99"/>
  <c r="F26" i="99"/>
  <c r="F24" i="99"/>
  <c r="I42" i="99"/>
  <c r="I40" i="99"/>
  <c r="I38" i="99"/>
  <c r="I36" i="99"/>
  <c r="I34" i="99"/>
  <c r="I32" i="99"/>
  <c r="I30" i="99"/>
  <c r="I28" i="99"/>
  <c r="I26" i="99"/>
  <c r="I24" i="99"/>
  <c r="I41" i="99"/>
  <c r="I39" i="99"/>
  <c r="I37" i="99"/>
  <c r="I35" i="99"/>
  <c r="I33" i="99"/>
  <c r="I31" i="99"/>
  <c r="I29" i="99"/>
  <c r="I27" i="99"/>
  <c r="I25" i="99"/>
  <c r="H42" i="99"/>
  <c r="H40" i="99"/>
  <c r="H38" i="99"/>
  <c r="H36" i="99"/>
  <c r="H34" i="99"/>
  <c r="H32" i="99"/>
  <c r="H30" i="99"/>
  <c r="H28" i="99"/>
  <c r="H26" i="99"/>
  <c r="H24" i="99"/>
  <c r="H41" i="99"/>
  <c r="H39" i="99"/>
  <c r="H37" i="99"/>
  <c r="H35" i="99"/>
  <c r="H33" i="99"/>
  <c r="H31" i="99"/>
  <c r="H29" i="99"/>
  <c r="H27" i="99"/>
  <c r="H25" i="99"/>
  <c r="E24" i="104"/>
  <c r="E25" i="104"/>
  <c r="E26" i="104"/>
  <c r="E27" i="104"/>
  <c r="E28" i="104"/>
  <c r="E29" i="104"/>
  <c r="E30" i="104"/>
  <c r="E31" i="104"/>
  <c r="E32" i="104"/>
  <c r="E33" i="104"/>
  <c r="E34" i="104"/>
  <c r="E35" i="104"/>
  <c r="E36" i="104"/>
  <c r="E37" i="104"/>
  <c r="E38" i="104"/>
  <c r="E39" i="104"/>
  <c r="C42" i="103"/>
  <c r="C41" i="103"/>
  <c r="C40" i="103"/>
  <c r="C39" i="103"/>
  <c r="C38" i="103"/>
  <c r="C37" i="103"/>
  <c r="C36" i="103"/>
  <c r="C35" i="103"/>
  <c r="C34" i="103"/>
  <c r="C33" i="103"/>
  <c r="C32" i="103"/>
  <c r="C31" i="103"/>
  <c r="C30" i="103"/>
  <c r="C29" i="103"/>
  <c r="C28" i="103"/>
  <c r="C27" i="103"/>
  <c r="C26" i="103"/>
  <c r="C25" i="103"/>
  <c r="D42" i="95"/>
  <c r="B42" i="95"/>
  <c r="D41" i="95"/>
  <c r="B41" i="95"/>
  <c r="D40" i="95"/>
  <c r="B40" i="95"/>
  <c r="D39" i="95"/>
  <c r="B39" i="95"/>
  <c r="D38" i="95"/>
  <c r="B38" i="95"/>
  <c r="D37" i="95"/>
  <c r="B37" i="95"/>
  <c r="D36" i="95"/>
  <c r="B36" i="95"/>
  <c r="D35" i="95"/>
  <c r="B35" i="95"/>
  <c r="D34" i="95"/>
  <c r="B34" i="95"/>
  <c r="E42" i="93"/>
  <c r="C42" i="93"/>
  <c r="E41" i="93"/>
  <c r="C41" i="93"/>
  <c r="E40" i="93"/>
  <c r="C40" i="93"/>
  <c r="E39" i="93"/>
  <c r="C39" i="93"/>
  <c r="E38" i="93"/>
  <c r="C38" i="93"/>
  <c r="E37" i="93"/>
  <c r="C37" i="93"/>
  <c r="E36" i="93"/>
  <c r="C36" i="93"/>
  <c r="E35" i="93"/>
  <c r="C35" i="93"/>
  <c r="E34" i="93"/>
  <c r="C34" i="93"/>
  <c r="E33" i="93"/>
  <c r="C33" i="93"/>
  <c r="E32" i="93"/>
  <c r="C32" i="93"/>
  <c r="E31" i="93"/>
  <c r="C31" i="93"/>
  <c r="E30" i="93"/>
  <c r="C30" i="93"/>
  <c r="E29" i="93"/>
  <c r="C29" i="93"/>
  <c r="E28" i="93"/>
  <c r="C28" i="93"/>
  <c r="E27" i="93"/>
  <c r="C27" i="93"/>
  <c r="E26" i="93"/>
  <c r="C26" i="93"/>
  <c r="E25" i="93"/>
  <c r="C25" i="93"/>
  <c r="D42" i="92"/>
  <c r="D41" i="92"/>
  <c r="D40" i="92"/>
  <c r="D39" i="92"/>
  <c r="D38" i="92"/>
  <c r="D37" i="92"/>
  <c r="D36" i="92"/>
  <c r="D35" i="92"/>
  <c r="D34" i="92"/>
  <c r="D33" i="92"/>
  <c r="D32" i="92"/>
  <c r="D31" i="92"/>
  <c r="D30" i="92"/>
  <c r="D29" i="92"/>
  <c r="D28" i="92"/>
  <c r="D27" i="92"/>
  <c r="D26" i="92"/>
  <c r="D25" i="92"/>
  <c r="B24" i="99"/>
  <c r="B26" i="99"/>
  <c r="B28" i="99"/>
  <c r="B30" i="99"/>
  <c r="B32" i="99"/>
  <c r="B34" i="99"/>
  <c r="B36" i="99"/>
  <c r="B38" i="99"/>
  <c r="B40" i="99"/>
  <c r="B42" i="99"/>
  <c r="D24" i="99"/>
  <c r="D25" i="99"/>
  <c r="D26" i="99"/>
  <c r="D27" i="99"/>
  <c r="D28" i="99"/>
  <c r="D29" i="99"/>
  <c r="D30" i="99"/>
  <c r="D31" i="99"/>
  <c r="D32" i="99"/>
  <c r="D33" i="99"/>
  <c r="D34" i="99"/>
  <c r="D35" i="99"/>
  <c r="D36" i="99"/>
  <c r="D37" i="99"/>
  <c r="D38" i="99"/>
  <c r="D39" i="99"/>
  <c r="D40" i="99"/>
  <c r="D41" i="99"/>
  <c r="B25" i="99"/>
  <c r="B27" i="99"/>
  <c r="B29" i="99"/>
  <c r="B31" i="99"/>
  <c r="B33" i="99"/>
  <c r="B35" i="99"/>
  <c r="B37" i="99"/>
  <c r="B39" i="99"/>
  <c r="C24" i="99"/>
  <c r="C25" i="99"/>
  <c r="C26" i="99"/>
  <c r="C27" i="99"/>
  <c r="C28" i="99"/>
  <c r="C29" i="99"/>
  <c r="C30" i="99"/>
  <c r="C31" i="99"/>
  <c r="C32" i="99"/>
  <c r="C33" i="99"/>
  <c r="C34" i="99"/>
  <c r="C35" i="99"/>
  <c r="C36" i="99"/>
  <c r="C37" i="99"/>
  <c r="C38" i="99"/>
  <c r="C39" i="99"/>
  <c r="C40" i="99"/>
  <c r="C41" i="99"/>
  <c r="E42" i="104"/>
  <c r="E40" i="104"/>
  <c r="B29" i="86"/>
  <c r="B33" i="86"/>
  <c r="B37" i="86"/>
  <c r="E24" i="99"/>
  <c r="E26" i="99"/>
  <c r="E28" i="99"/>
  <c r="E30" i="99"/>
  <c r="E32" i="99"/>
  <c r="E34" i="99"/>
  <c r="E36" i="99"/>
  <c r="E38" i="99"/>
  <c r="E40" i="99"/>
  <c r="E42" i="99"/>
  <c r="E25" i="99"/>
  <c r="E27" i="99"/>
  <c r="E29" i="99"/>
  <c r="E31" i="99"/>
  <c r="E33" i="99"/>
  <c r="E35" i="99"/>
  <c r="E37" i="99"/>
  <c r="E39" i="99"/>
  <c r="C24" i="219"/>
  <c r="C25" i="219"/>
  <c r="C26" i="219"/>
  <c r="C27" i="219"/>
  <c r="C28" i="219"/>
  <c r="C29" i="219"/>
  <c r="C30" i="219"/>
  <c r="C31" i="219"/>
  <c r="C32" i="219"/>
  <c r="C33" i="219"/>
  <c r="C34" i="219"/>
  <c r="C35" i="219"/>
  <c r="C36" i="219"/>
  <c r="C37" i="219"/>
  <c r="C38" i="219"/>
  <c r="C39" i="219"/>
  <c r="C40" i="219"/>
  <c r="C41" i="219"/>
  <c r="B24" i="219"/>
  <c r="B25" i="219"/>
  <c r="B26" i="219"/>
  <c r="B27" i="219"/>
  <c r="B28" i="219"/>
  <c r="B29" i="219"/>
  <c r="B30" i="219"/>
  <c r="B31" i="219"/>
  <c r="B32" i="219"/>
  <c r="B33" i="219"/>
  <c r="B34" i="219"/>
  <c r="B35" i="219"/>
  <c r="B36" i="219"/>
  <c r="B37" i="219"/>
  <c r="B38" i="219"/>
  <c r="B39" i="219"/>
  <c r="B40" i="219"/>
  <c r="B41" i="219"/>
  <c r="C24" i="218"/>
  <c r="C25" i="218"/>
  <c r="C26" i="218"/>
  <c r="C27" i="218"/>
  <c r="C28" i="218"/>
  <c r="C29" i="218"/>
  <c r="C30" i="218"/>
  <c r="C31" i="218"/>
  <c r="C32" i="218"/>
  <c r="C33" i="218"/>
  <c r="C34" i="218"/>
  <c r="C35" i="218"/>
  <c r="C36" i="218"/>
  <c r="C37" i="218"/>
  <c r="C38" i="218"/>
  <c r="C39" i="218"/>
  <c r="C40" i="218"/>
  <c r="C41" i="218"/>
  <c r="B24" i="218"/>
  <c r="B25" i="218"/>
  <c r="B26" i="218"/>
  <c r="B27" i="218"/>
  <c r="B28" i="218"/>
  <c r="B29" i="218"/>
  <c r="B30" i="218"/>
  <c r="B31" i="218"/>
  <c r="B32" i="218"/>
  <c r="B33" i="218"/>
  <c r="B34" i="218"/>
  <c r="B35" i="218"/>
  <c r="B36" i="218"/>
  <c r="B37" i="218"/>
  <c r="B38" i="218"/>
  <c r="B39" i="218"/>
  <c r="B40" i="218"/>
  <c r="B41" i="218"/>
  <c r="C24" i="86"/>
  <c r="B26" i="86"/>
  <c r="B28" i="86"/>
  <c r="B30" i="86"/>
  <c r="B32" i="86"/>
  <c r="B34" i="86"/>
  <c r="B36" i="86"/>
  <c r="B38" i="86"/>
  <c r="B41" i="86"/>
  <c r="B42" i="86"/>
  <c r="C41" i="86"/>
  <c r="C40" i="86"/>
  <c r="C38" i="86"/>
  <c r="C36" i="86"/>
  <c r="C34" i="86"/>
  <c r="C32" i="86"/>
  <c r="C30" i="86"/>
  <c r="C28" i="86"/>
  <c r="B24" i="86"/>
</calcChain>
</file>

<file path=xl/sharedStrings.xml><?xml version="1.0" encoding="utf-8"?>
<sst xmlns="http://schemas.openxmlformats.org/spreadsheetml/2006/main" count="2433" uniqueCount="393">
  <si>
    <t>2020-2025</t>
  </si>
  <si>
    <t>2025-2030</t>
  </si>
  <si>
    <t>Annual growth rates (%)</t>
  </si>
  <si>
    <t>Total</t>
  </si>
  <si>
    <t>Year</t>
  </si>
  <si>
    <t>Self-employed jobs</t>
  </si>
  <si>
    <t>Number employed</t>
  </si>
  <si>
    <t>Total civilian labor force</t>
  </si>
  <si>
    <t>Unemployment rate (%)</t>
  </si>
  <si>
    <t>NA</t>
  </si>
  <si>
    <t>Hawaii     County</t>
  </si>
  <si>
    <t>Kauai     County</t>
  </si>
  <si>
    <t>Total resident population</t>
  </si>
  <si>
    <t>0 - 4</t>
  </si>
  <si>
    <t>5 - 9</t>
  </si>
  <si>
    <t>10 - 14</t>
  </si>
  <si>
    <t>15 - 19</t>
  </si>
  <si>
    <t>20 - 24</t>
  </si>
  <si>
    <t>25 - 29</t>
  </si>
  <si>
    <t>30 - 34</t>
  </si>
  <si>
    <t>35 - 39</t>
  </si>
  <si>
    <t>40 - 44</t>
  </si>
  <si>
    <t>45 - 49</t>
  </si>
  <si>
    <t>50 - 54</t>
  </si>
  <si>
    <t>55 - 59</t>
  </si>
  <si>
    <t>60 - 64</t>
  </si>
  <si>
    <t>65 - 69</t>
  </si>
  <si>
    <t>70 - 74</t>
  </si>
  <si>
    <t>80 - 84</t>
  </si>
  <si>
    <t>85 +</t>
  </si>
  <si>
    <t>Maui                         County</t>
  </si>
  <si>
    <t>1975-1980</t>
  </si>
  <si>
    <t>1980-1985</t>
  </si>
  <si>
    <t>1985-1990</t>
  </si>
  <si>
    <t>1990-1995</t>
  </si>
  <si>
    <t>1995-2000</t>
  </si>
  <si>
    <t>City and County of Honolulu</t>
  </si>
  <si>
    <t>1970-1975</t>
  </si>
  <si>
    <t>Age</t>
  </si>
  <si>
    <t xml:space="preserve">Male        </t>
  </si>
  <si>
    <t xml:space="preserve">Female      </t>
  </si>
  <si>
    <t xml:space="preserve">Total      </t>
  </si>
  <si>
    <t>State Total</t>
  </si>
  <si>
    <t>Hawaii County</t>
  </si>
  <si>
    <t>Kauai County</t>
  </si>
  <si>
    <t>Maui County</t>
  </si>
  <si>
    <t>Honolulu County</t>
  </si>
  <si>
    <t>Hawaii        County</t>
  </si>
  <si>
    <t>Honolulu      County</t>
  </si>
  <si>
    <t>Kauai           County</t>
  </si>
  <si>
    <t>Maui            County</t>
  </si>
  <si>
    <t>State             Total</t>
  </si>
  <si>
    <t>75 - 79</t>
  </si>
  <si>
    <t>Table A-1</t>
  </si>
  <si>
    <t>Table A-2</t>
  </si>
  <si>
    <t>Table A-3</t>
  </si>
  <si>
    <t>Table A-4</t>
  </si>
  <si>
    <t>Table A-5</t>
  </si>
  <si>
    <t>Table A-6</t>
  </si>
  <si>
    <t>Table A-7</t>
  </si>
  <si>
    <t>Table A-8</t>
  </si>
  <si>
    <t>Table A-9</t>
  </si>
  <si>
    <t>Table A-10</t>
  </si>
  <si>
    <t>Table A-11</t>
  </si>
  <si>
    <t>Table A-12</t>
  </si>
  <si>
    <t>Table A-13</t>
  </si>
  <si>
    <t>Table A-14</t>
  </si>
  <si>
    <t>Table A-15</t>
  </si>
  <si>
    <t>Table A-16</t>
  </si>
  <si>
    <t>Table A-17</t>
  </si>
  <si>
    <t>Table A-18</t>
  </si>
  <si>
    <t>Table A-19</t>
  </si>
  <si>
    <t>Table A-20</t>
  </si>
  <si>
    <t>Table A-21</t>
  </si>
  <si>
    <t>Table A-22</t>
  </si>
  <si>
    <t>Table A-23</t>
  </si>
  <si>
    <t>Table A-24</t>
  </si>
  <si>
    <t>Table A-25</t>
  </si>
  <si>
    <t>Table A-26</t>
  </si>
  <si>
    <t>Table A-27</t>
  </si>
  <si>
    <t>Table A-28</t>
  </si>
  <si>
    <t>Table A-29</t>
  </si>
  <si>
    <t>Table A-30</t>
  </si>
  <si>
    <t>Table A-31</t>
  </si>
  <si>
    <t>Table A-32</t>
  </si>
  <si>
    <t>Table A-33</t>
  </si>
  <si>
    <t>Table A-34</t>
  </si>
  <si>
    <t>Table A-35</t>
  </si>
  <si>
    <t>Table A-36</t>
  </si>
  <si>
    <t>Table A-37</t>
  </si>
  <si>
    <t>Table A-38</t>
  </si>
  <si>
    <t>Table A-39</t>
  </si>
  <si>
    <t>Table A-40</t>
  </si>
  <si>
    <t>Table A-41</t>
  </si>
  <si>
    <t>Table A-42</t>
  </si>
  <si>
    <t>Table A-43</t>
  </si>
  <si>
    <t>Table A-44</t>
  </si>
  <si>
    <t>Table A-45</t>
  </si>
  <si>
    <t>Table A-46</t>
  </si>
  <si>
    <t>Table A-47</t>
  </si>
  <si>
    <t>Table A-48</t>
  </si>
  <si>
    <t>Table A-49</t>
  </si>
  <si>
    <t>Table A-50</t>
  </si>
  <si>
    <t>Table A-55</t>
  </si>
  <si>
    <t>Table A-56</t>
  </si>
  <si>
    <t>Table A-57</t>
  </si>
  <si>
    <t>2030-2035</t>
  </si>
  <si>
    <t>Age group 
(years)</t>
  </si>
  <si>
    <t>Share (%)</t>
  </si>
  <si>
    <t xml:space="preserve">Source: Calculated using the birth data from Hawaii Department of Health (DOH).  </t>
  </si>
  <si>
    <t xml:space="preserve">Age </t>
  </si>
  <si>
    <t>Probability
of dying 
between 
age x and 
age x+1</t>
  </si>
  <si>
    <t>Number of
survivors 
at age x</t>
  </si>
  <si>
    <t>Number of deaths
between
ages x and 
age x+1</t>
  </si>
  <si>
    <t>Number of 
years lived
between 
age x and 
age x+1</t>
  </si>
  <si>
    <t>Total 
number
of years
lived
after age x</t>
  </si>
  <si>
    <t>Expectation 
of life
at age x</t>
  </si>
  <si>
    <t>Male</t>
  </si>
  <si>
    <t>Female</t>
  </si>
  <si>
    <t>2003</t>
  </si>
  <si>
    <t>2004</t>
  </si>
  <si>
    <t>2005</t>
  </si>
  <si>
    <t>2007</t>
  </si>
  <si>
    <t xml:space="preserve">Annual growth rates (%) </t>
  </si>
  <si>
    <t>1970</t>
  </si>
  <si>
    <t>1980</t>
  </si>
  <si>
    <t>1990</t>
  </si>
  <si>
    <t>2000</t>
  </si>
  <si>
    <t>1971</t>
  </si>
  <si>
    <t>1972</t>
  </si>
  <si>
    <t>1973</t>
  </si>
  <si>
    <t>1974</t>
  </si>
  <si>
    <t>1975</t>
  </si>
  <si>
    <t>1976</t>
  </si>
  <si>
    <t>1977</t>
  </si>
  <si>
    <t>1978</t>
  </si>
  <si>
    <t>1979</t>
  </si>
  <si>
    <t>1981</t>
  </si>
  <si>
    <t>1982</t>
  </si>
  <si>
    <t>1983</t>
  </si>
  <si>
    <t>1984</t>
  </si>
  <si>
    <t>1985</t>
  </si>
  <si>
    <t>1986</t>
  </si>
  <si>
    <t>1987</t>
  </si>
  <si>
    <t>1988</t>
  </si>
  <si>
    <t>1989</t>
  </si>
  <si>
    <t>1991</t>
  </si>
  <si>
    <t>1992</t>
  </si>
  <si>
    <t>1993</t>
  </si>
  <si>
    <t xml:space="preserve">1994 </t>
  </si>
  <si>
    <t>1995</t>
  </si>
  <si>
    <t>1996</t>
  </si>
  <si>
    <t>1997</t>
  </si>
  <si>
    <t>1998</t>
  </si>
  <si>
    <t>1999</t>
  </si>
  <si>
    <t>2001</t>
  </si>
  <si>
    <t>2002</t>
  </si>
  <si>
    <t xml:space="preserve">State Total         </t>
  </si>
  <si>
    <t>4. Income : Historical Data and Projections</t>
  </si>
  <si>
    <t>3. Jobs : Historical Data and Projections</t>
  </si>
  <si>
    <t>1. Population : Historical Data and Projections</t>
  </si>
  <si>
    <t>2. Fertility Rates and Life Tables</t>
  </si>
  <si>
    <t>5. Tourism: Historical Data and Projections</t>
  </si>
  <si>
    <t>Source: Calculations by the DBEDT</t>
  </si>
  <si>
    <t>Source: U.S. Bureau of Economic Analysis (BEA).</t>
  </si>
  <si>
    <t xml:space="preserve">  Honolulu County</t>
  </si>
  <si>
    <t xml:space="preserve">  Maui County</t>
  </si>
  <si>
    <t xml:space="preserve">  Kauai County</t>
  </si>
  <si>
    <t xml:space="preserve">  Hawaii County</t>
  </si>
  <si>
    <t>By military status</t>
  </si>
  <si>
    <t xml:space="preserve">   Other civilians</t>
  </si>
  <si>
    <t xml:space="preserve">   Population: 0 to 4 years</t>
  </si>
  <si>
    <t xml:space="preserve">   School age children: 5 to 11 years</t>
  </si>
  <si>
    <t xml:space="preserve">   School age children: 12 to 13 years</t>
  </si>
  <si>
    <t xml:space="preserve">   School age children: 14 to 17 years</t>
  </si>
  <si>
    <t>By age group</t>
  </si>
  <si>
    <t>2035-2040</t>
  </si>
  <si>
    <t xml:space="preserve">Source: Hawaii State Data Book, Multiple Issues.
Figures for 2000-2010 are revised estimates by the U.S. Census Bureau (Release date-Auguest 2011) </t>
  </si>
  <si>
    <t>2000-2005</t>
  </si>
  <si>
    <t>2005-2010</t>
  </si>
  <si>
    <t>Total civilian job</t>
  </si>
  <si>
    <t xml:space="preserve">No. of births </t>
  </si>
  <si>
    <t>De facto population</t>
  </si>
  <si>
    <t xml:space="preserve">   State total</t>
  </si>
  <si>
    <t xml:space="preserve">   Hawaii County</t>
  </si>
  <si>
    <t xml:space="preserve">   Honolulu County</t>
  </si>
  <si>
    <t xml:space="preserve">   Kauai County</t>
  </si>
  <si>
    <t xml:space="preserve">   Maui County</t>
  </si>
  <si>
    <t xml:space="preserve">  State total</t>
  </si>
  <si>
    <t>Statewide</t>
  </si>
  <si>
    <t xml:space="preserve">   Visitor days by air (in thousand days)</t>
  </si>
  <si>
    <t xml:space="preserve">   Visitor arrivals by air (in thousand persons)</t>
  </si>
  <si>
    <t xml:space="preserve">   Visitor Expenditure (in million current dollar)</t>
  </si>
  <si>
    <t>(in percent)</t>
  </si>
  <si>
    <t>2010-2016</t>
  </si>
  <si>
    <t>2016-2020</t>
  </si>
  <si>
    <t>2040-2045</t>
  </si>
  <si>
    <t>Table A-7.  Hawaii State Total Resident Population by 5-year Age Group, 1980-2045</t>
  </si>
  <si>
    <t>Table A-8.  Hawaii State Male Resident Population by 5-year Age Group, 1980-2045</t>
  </si>
  <si>
    <t>Table A-9.  Hawaii State Female Resident Population by 5-year Age Group, 1980-2045</t>
  </si>
  <si>
    <t>Table A-10.  Hawaii County Total Resident Population by 5-year Age Group, 1980-2045</t>
  </si>
  <si>
    <t>Table A-11.  Hawaii County Male Resident Population by 5-year Age Group, 1980-2045</t>
  </si>
  <si>
    <t>Table A-12.  Hawaii County Female Resident Population by 5-year Age Group, 1980-2045</t>
  </si>
  <si>
    <t>Table A-13.  Honolulu County Total Resident Population by 5-year Age Group, 1980-2045</t>
  </si>
  <si>
    <t>Table A-14.  Honolulu County Male Resident Population by 5-year Age Group, 1980-2045</t>
  </si>
  <si>
    <t>Table A-15.  Honolulu County Female Resident Population by 5-year Age Group, 1980-2045</t>
  </si>
  <si>
    <t>Table A-16.  Kauai County Total Resident Population by 5-year Age Group, 1980-2045</t>
  </si>
  <si>
    <t>Table A-17.  Kauai County Male Resident Population by 5-year Age Group, 1980-2045</t>
  </si>
  <si>
    <t>Table A-18.  Kauai County Female Resident Population by 5-year Age Group, 1980-2045</t>
  </si>
  <si>
    <t>Table A-19.  Maui County Total Resident Population by 5-year Age Group, 1980-2045</t>
  </si>
  <si>
    <t>Table A-20.  Maui County Male Resident Population by 5-year Age Group, 1980-2045</t>
  </si>
  <si>
    <t>Table A-21.  Maui County Female Resident Population by 5-year Age Group, 1980-2045</t>
  </si>
  <si>
    <t xml:space="preserve">   Armed Force</t>
  </si>
  <si>
    <t xml:space="preserve">   Military dependants</t>
  </si>
  <si>
    <t xml:space="preserve">   Population: 18 to 44 years</t>
  </si>
  <si>
    <t xml:space="preserve">   Population: 45 to 64 years</t>
  </si>
  <si>
    <t xml:space="preserve">   Population: 65 to 84 years</t>
  </si>
  <si>
    <t xml:space="preserve">   Population: 85 years and over</t>
  </si>
  <si>
    <t>Female Residents</t>
  </si>
  <si>
    <t>Female Residnets</t>
  </si>
  <si>
    <t>Table A-1.  Historical Resident Population, 1970-2016</t>
  </si>
  <si>
    <t>Table A-2.  Hawaii State Population Projection, Selected Components, 2010-2045</t>
  </si>
  <si>
    <t>Table A-3.  Hawaii County Population Projection, Selected Components, 2010-2045</t>
  </si>
  <si>
    <t>Table A-4.  Honolulu County Population Projection, Selected Components, 2010-2045</t>
  </si>
  <si>
    <t>Table A-5.  Kauai County Population Projection, Selected Components, 2010-2045</t>
  </si>
  <si>
    <t>Table A-6.  Maui County Population Projection, Selected Components, 2010-2045</t>
  </si>
  <si>
    <t>Table A-27, Hawaii State Life Table for Females,  2013-2015</t>
  </si>
  <si>
    <t>Table A-28, Hawaii State Life Table for Males, 2013-2015</t>
  </si>
  <si>
    <t>Visitor Arrivals by Air (1,000)</t>
  </si>
  <si>
    <t>Total expenditure</t>
  </si>
  <si>
    <t>Expenditure by air visitors</t>
  </si>
  <si>
    <t>Expenditure by cruiseship visitors</t>
  </si>
  <si>
    <t>Supplemental business expenditure</t>
  </si>
  <si>
    <t>Visitor Days, air visitors only (1,000)</t>
  </si>
  <si>
    <t>Daily Visitor Census, air visitors only (persons)</t>
  </si>
  <si>
    <t>Total Visitor Expenditures (million 2012 $)</t>
  </si>
  <si>
    <r>
      <rPr>
        <b/>
        <sz val="14"/>
        <color theme="9" tint="-0.499984740745262"/>
        <rFont val="Times New Roman"/>
        <family val="1"/>
      </rPr>
      <t>DBEDT Long Range Projections 2045 Series</t>
    </r>
    <r>
      <rPr>
        <b/>
        <sz val="14"/>
        <rFont val="Times New Roman"/>
        <family val="1"/>
      </rPr>
      <t>: List of Appendix Tables</t>
    </r>
  </si>
  <si>
    <t>Average annual growth rate (%)</t>
  </si>
  <si>
    <t>Table A-29.  Total Civilian Jobs, Labor Force, and Employment for Hawaii State, 1980-2016</t>
  </si>
  <si>
    <t>Table A-30.  Total Civilian Jobs, Labor Force, and Employment for Hawaii County, 1980-2016</t>
  </si>
  <si>
    <t>Table A-31.  Total Civilian Jobs, Labor Force, and Employment for Honolulu County, 1980-2016</t>
  </si>
  <si>
    <t>Table A-32.  Total Civilian Jobs, Labor Force, and Employment for Kauai County, 1980-2016</t>
  </si>
  <si>
    <t>Table A-33.  Total Civilian Jobs, Labor Force, and Employment for Maui County, 1980-2016</t>
  </si>
  <si>
    <t/>
  </si>
  <si>
    <t>Agriculture</t>
  </si>
  <si>
    <t>Mining and construction</t>
  </si>
  <si>
    <t>Food processing</t>
  </si>
  <si>
    <t>Other manufacturing</t>
  </si>
  <si>
    <t>Transportation</t>
  </si>
  <si>
    <t>Information</t>
  </si>
  <si>
    <t>Utilities</t>
  </si>
  <si>
    <t>Wholesale trade</t>
  </si>
  <si>
    <t>Retail trade</t>
  </si>
  <si>
    <t>Finance and insurance</t>
  </si>
  <si>
    <t>Real estate and rental</t>
  </si>
  <si>
    <t>Professional services</t>
  </si>
  <si>
    <t>Business services</t>
  </si>
  <si>
    <t>Educational services</t>
  </si>
  <si>
    <t>Health services</t>
  </si>
  <si>
    <t>Arts and entertainment</t>
  </si>
  <si>
    <t>Accommodation</t>
  </si>
  <si>
    <t>Eating and drinking</t>
  </si>
  <si>
    <t>Other services</t>
  </si>
  <si>
    <t>Government</t>
  </si>
  <si>
    <t>Average annual growth rates (%)</t>
  </si>
  <si>
    <t>Total civilian wage and salary job</t>
  </si>
  <si>
    <t>Total self-employed job</t>
  </si>
  <si>
    <t>-</t>
  </si>
  <si>
    <t>Table A-34.  Hawaii State Civilian Total Jobs by Sector, 2016-2045</t>
  </si>
  <si>
    <t>Table A-35.  Hawaii County Civilian Total Jobs by Sector, 2016-2045</t>
  </si>
  <si>
    <t>Table A-36.  Honolulu County Civilian Total Jobs by Sector, 2016-2045</t>
  </si>
  <si>
    <t>Table A-37.  Kauai County Civilian Total Jobs by Sector, 2016-2045</t>
  </si>
  <si>
    <t>Table A-38.  Maui County Civilian Total Jobs by Sector, 2016-2045</t>
  </si>
  <si>
    <t>Table A-39.  Hawaii State Civilian Wage and Salary Jobs by Sector, 2016-2045</t>
  </si>
  <si>
    <t>Table A-44.  Hawaii State Self-Employed Jobs by Sector, 2016-2045</t>
  </si>
  <si>
    <t>Table A-45.  Hawaii County Self-Employed Jobs by Sector, 2016-2045</t>
  </si>
  <si>
    <t>Table A-46.  Honolulu County Self-Employed Jobs by Sector, 2016-2045</t>
  </si>
  <si>
    <t>Table A-47.  Kauai County Self-Employed Jobs by Sector, 2016-2045</t>
  </si>
  <si>
    <t>Table A-48.  Maui County Self-Employed Jobs by Sector, 2016-2045</t>
  </si>
  <si>
    <t>Table A-40.  Hawaii County Civilian Wage and Salary Jobs by Sector, 2016-2045</t>
  </si>
  <si>
    <t>Table A-41.  Honolulu County Civilian Wage and Salary Jobs by Sector, 2016-2045</t>
  </si>
  <si>
    <t>Table A-42.  Kauai County Civilian Wage and Salary Jobs by Sector, 2016-2045</t>
  </si>
  <si>
    <t>Table A-43.  Maui County Civilian Wage and Salary Jobs by Sector, 2016-2045</t>
  </si>
  <si>
    <t>Table A-29. Total Civilian Jobs, Labor Force, and Employment for Hawaii State, 1980-2016</t>
  </si>
  <si>
    <t>Table A-30. Total Civilian Jobs, Labor Force, and Employment for Hawaii County, 1980-2016</t>
  </si>
  <si>
    <t>Table A-31. Total Civilian Jobs, Labor Force, and Employment for Honolulu County, 1980-2016</t>
  </si>
  <si>
    <t>Table A-32. Total Civilian Jobs, Labor Force, and Employment for Kauai County, 1980-2016</t>
  </si>
  <si>
    <t>Table A-33. Total Civilian Jobs, Labor Force, and Employment for Maui County, 1980-2016</t>
  </si>
  <si>
    <t>Table A-51</t>
  </si>
  <si>
    <t>Table A-52</t>
  </si>
  <si>
    <t>Table A-53</t>
  </si>
  <si>
    <t>Table A-54</t>
  </si>
  <si>
    <t>Table A-49: Total Personal Income and Its Components for Hawaii State, 1980-2016</t>
  </si>
  <si>
    <t>Labor Income</t>
  </si>
  <si>
    <t>Contribution for Gov't Insurance</t>
  </si>
  <si>
    <t>Dividends, interest and rent</t>
  </si>
  <si>
    <t>Transfer payments</t>
  </si>
  <si>
    <t>Total Personal Income</t>
  </si>
  <si>
    <t>million 2012$</t>
  </si>
  <si>
    <t>Share of PI (%)</t>
  </si>
  <si>
    <t>Table A-50: Total Personal Income and Its Components for Hawaii County, 1980-2016</t>
  </si>
  <si>
    <t>Table A-51: Total Personal Income and Its Components for Honolulu County, 1980-2016</t>
  </si>
  <si>
    <t>Table A-52: Total Personal Income and Its Components for Kauai County, 1980-2016</t>
  </si>
  <si>
    <t>Table A-53: Total Personal Income and Its Components for Maui County, 1980-2016</t>
  </si>
  <si>
    <t xml:space="preserve">   Total personal income (mil. 2012$)</t>
  </si>
  <si>
    <t xml:space="preserve">      Labor income (mil. 2012$)</t>
  </si>
  <si>
    <t xml:space="preserve">      Dividends, interest and rent (mil. 2012$)</t>
  </si>
  <si>
    <t xml:space="preserve">      Transfer income (mil. 2012$)</t>
  </si>
  <si>
    <t xml:space="preserve">      Contributions for gov't insurance (mil. 2012$)</t>
  </si>
  <si>
    <t>Projections of Personal Income and Its Components, 2016-2045 - Contd.</t>
  </si>
  <si>
    <t>Table A-49. Total Personal Income and Its Components for Hawaii State, 1980-2016</t>
  </si>
  <si>
    <t>Table A-50. Total Personal Income and Its Components for Hawaii County, 1980-2016</t>
  </si>
  <si>
    <t>Table A-51. Total Personal Income and Its Components for Honolulu County, 1980-2016</t>
  </si>
  <si>
    <t>Table A-52. Total Personal Income and Its Components for Kauai County, 1980-2016</t>
  </si>
  <si>
    <t>Table A-53. Total Personal Income and Its Components for Maui County, 1980-2016</t>
  </si>
  <si>
    <t>Table A-54.  Projections of Personal Income and Its Components, 2016-2045</t>
  </si>
  <si>
    <t>Table A-55.  Historical Visitor Arrival, 1990-2017</t>
  </si>
  <si>
    <t>Table A-56.  Historical Visitor Days, 1990-2017</t>
  </si>
  <si>
    <t>Table A-57.  Historical Visitor Expenditure, 1990-2017</t>
  </si>
  <si>
    <t>Table A-58</t>
  </si>
  <si>
    <t>Table A-58.  Hotel Occupancy Rate, 1990-2017</t>
  </si>
  <si>
    <t>Table A-59</t>
  </si>
  <si>
    <t>Table A-59.  Visitor Units by County, 1970-2017</t>
  </si>
  <si>
    <t>Table A-60</t>
  </si>
  <si>
    <t>Table A-61</t>
  </si>
  <si>
    <t>Table A-61.  Visitor Unit Projection, 2020-2045</t>
  </si>
  <si>
    <t>Table A-57.  Historical Visitor Expenditure, 2004-2017</t>
  </si>
  <si>
    <t>*  Projected values were rounded to the nearest ten.</t>
  </si>
  <si>
    <r>
      <t>Wage and salary jobs</t>
    </r>
    <r>
      <rPr>
        <b/>
        <vertAlign val="superscript"/>
        <sz val="12"/>
        <color rgb="FF000000"/>
        <rFont val="timesnewroman"/>
      </rPr>
      <t>1)</t>
    </r>
  </si>
  <si>
    <t>Source: Wage and salary jobs and Self-employed jobs - U.S. Bureau of Economic Analysis (BEA), 
            Employment and Labor force - Hawaii Department of Labor and Industrial Relations (DLIR).
1) Total number of military personnel was subtracted to calculate total civilian wage and salary jobs.</t>
  </si>
  <si>
    <t>Table A-34. Hawaii State Civilian Total Jobs by Sector, 2016-2045*</t>
  </si>
  <si>
    <r>
      <t>2016</t>
    </r>
    <r>
      <rPr>
        <b/>
        <vertAlign val="superscript"/>
        <sz val="12"/>
        <color rgb="FF000000"/>
        <rFont val="timesnewroman"/>
      </rPr>
      <t>1)</t>
    </r>
  </si>
  <si>
    <t>1)  Actual figures, source : U.S. Bureau of Economic Analysis (BEA)
 *  Projected values were rounded to the nearest ten.</t>
  </si>
  <si>
    <t>Table A-39. Hawaii State Civilian Wage and Salary Jobs by Sector, 2016-2045*</t>
  </si>
  <si>
    <t>Table A-44. Hawaii State Civilian Self-Employed Jobs by Sector, 2016-2045*</t>
  </si>
  <si>
    <t>Table A-45. Hawaii County Civilian Self-Employed Jobs by Sector, 2016-2045*</t>
  </si>
  <si>
    <t>Table A-46. Honolulu County Civilian Self-Employed Jobs by Sector, 2016-2045*</t>
  </si>
  <si>
    <t>Table A-47. Kauai County Civilian Self-Employed Jobs by Sector, 2016-2045*</t>
  </si>
  <si>
    <t>Table A-48. Maui County Civilian Self-Employed Jobs by Sector, 2016-2045*</t>
  </si>
  <si>
    <t>Table A-43. Maui County Civilian Wage and Salary Jobs by Sector, 2016-2045*</t>
  </si>
  <si>
    <t>Table A-42. Kauai County Civilian Wage and Salary Jobs by Sector, 2016-2045*</t>
  </si>
  <si>
    <t>Table A-41. Honolulu County Civilian Wage and Salary Jobs by Sector, 2016-2045*</t>
  </si>
  <si>
    <t>Table A-40. Hawaii County Civilian Wage and Salary Jobs by Sector, 2016-2045*</t>
  </si>
  <si>
    <t>Table A-38. Maui County Civilian Total Jobs by Sector, 2016-2045*</t>
  </si>
  <si>
    <t>Table A-37. Kauai County Civilian Total Jobs by Sector, 2016-2045*</t>
  </si>
  <si>
    <t>Table A-36. Honolulu County Civilian Total Jobs by Sector, 2016-2045*</t>
  </si>
  <si>
    <t>Table A-35. Hawaii County Civilian Total Jobs by Sector, 2016-2045*</t>
  </si>
  <si>
    <r>
      <t>2016</t>
    </r>
    <r>
      <rPr>
        <b/>
        <vertAlign val="superscript"/>
        <sz val="12"/>
        <rFont val="Times New Roman"/>
        <family val="1"/>
      </rPr>
      <t>1)</t>
    </r>
  </si>
  <si>
    <t>Table A-54. Projections of Personal Income and Its Components, 2016-2045*</t>
  </si>
  <si>
    <t>1) Figures for 2016 are from the U.S. Bureau of Economic Analysis (BEA)   
*  Projection values were rounded to the nearest ten millions.</t>
  </si>
  <si>
    <t>Births per 1,000 females</t>
  </si>
  <si>
    <t>Table A-22.  Fertility Rates by Mother's  Age (avg.2013-2015) --Hawaii State</t>
  </si>
  <si>
    <t>Table A-23. Fertility Rates by Mother's Age (avg.2013-2015) --Hawaii County</t>
  </si>
  <si>
    <t>Table A-24.  Fertility Rates by Mother's Age (avg.2013-2015) --Honolulu County</t>
  </si>
  <si>
    <t>Table A-25.  Fertility Rates by Mother's Age (avg.2013-2015) --Kauai County</t>
  </si>
  <si>
    <t>Table A-26.  Fertility Rates by Mother's Age (avg.2013-2015) --Maui County</t>
  </si>
  <si>
    <t>Table A-22.  Fertility Rates by Mother's Age (2013-2015) --Hawaii State</t>
  </si>
  <si>
    <t>Table A-23.  Fertility Rates by Mother's Age (2013-2015)--Hawaii County</t>
  </si>
  <si>
    <t>Table A-24.  Fertility Rates by Mother's Age (2013-2015) --Honolulu County</t>
  </si>
  <si>
    <t>Table A-25.  Fertility Rates by Mother's Age (2013-2015) --Kauai County</t>
  </si>
  <si>
    <t>Table A-26.  Fertility Rates by Mother's Age (2013-2015) --Maui County</t>
  </si>
  <si>
    <r>
      <t xml:space="preserve">2016 </t>
    </r>
    <r>
      <rPr>
        <b/>
        <vertAlign val="superscript"/>
        <sz val="12"/>
        <rFont val="Times New Roman"/>
        <family val="1"/>
      </rPr>
      <t>1)</t>
    </r>
  </si>
  <si>
    <t>1)  Actual Figures</t>
  </si>
  <si>
    <t>2) Honolulu CPI was used for 2012-2017 price adjustment while annual inflation for 2017-2045 was assumed at 2.2 percent.</t>
  </si>
  <si>
    <r>
      <t>Visitor Expenditures by County, air visitors only (million current $)</t>
    </r>
    <r>
      <rPr>
        <b/>
        <vertAlign val="superscript"/>
        <sz val="12"/>
        <rFont val="Times New Roman"/>
        <family val="1"/>
      </rPr>
      <t xml:space="preserve"> 2)</t>
    </r>
  </si>
  <si>
    <r>
      <t>Visitor Expenditures by County, air visitors only (million 2012 $)</t>
    </r>
    <r>
      <rPr>
        <b/>
        <vertAlign val="superscript"/>
        <sz val="12"/>
        <rFont val="Times New Roman"/>
        <family val="1"/>
      </rPr>
      <t xml:space="preserve"> 2)</t>
    </r>
  </si>
  <si>
    <r>
      <t xml:space="preserve">2017 </t>
    </r>
    <r>
      <rPr>
        <vertAlign val="superscript"/>
        <sz val="12"/>
        <rFont val="Times New Roman"/>
        <family val="1"/>
      </rPr>
      <t>1)</t>
    </r>
  </si>
  <si>
    <r>
      <t xml:space="preserve">Table A-1.  Historical Resident Population, 1970-2016 </t>
    </r>
    <r>
      <rPr>
        <b/>
        <vertAlign val="superscript"/>
        <sz val="12"/>
        <rFont val="Times New Roman"/>
        <family val="1"/>
      </rPr>
      <t>1)</t>
    </r>
  </si>
  <si>
    <t>1) Based on July 1 population.</t>
  </si>
  <si>
    <t>1)   2016 vintage population estimates for July 1st of the year by the U.S. Census Bureau,</t>
  </si>
  <si>
    <r>
      <t xml:space="preserve">2010 </t>
    </r>
    <r>
      <rPr>
        <vertAlign val="superscript"/>
        <sz val="12"/>
        <rFont val="Times New Roman"/>
        <family val="1"/>
      </rPr>
      <t>1)</t>
    </r>
  </si>
  <si>
    <r>
      <t xml:space="preserve">2016 </t>
    </r>
    <r>
      <rPr>
        <vertAlign val="superscript"/>
        <sz val="12"/>
        <rFont val="Times New Roman"/>
        <family val="1"/>
      </rPr>
      <t>1)</t>
    </r>
  </si>
  <si>
    <t>1) July estimates, Source : U.S. Census Bureau</t>
  </si>
  <si>
    <r>
      <t>1990</t>
    </r>
    <r>
      <rPr>
        <vertAlign val="superscript"/>
        <sz val="12"/>
        <rFont val="Times New Roman"/>
        <family val="1"/>
      </rPr>
      <t>1)</t>
    </r>
  </si>
  <si>
    <r>
      <t>1980</t>
    </r>
    <r>
      <rPr>
        <vertAlign val="superscript"/>
        <sz val="12"/>
        <rFont val="Times New Roman"/>
        <family val="1"/>
      </rPr>
      <t>1)</t>
    </r>
  </si>
  <si>
    <r>
      <t>2000</t>
    </r>
    <r>
      <rPr>
        <vertAlign val="superscript"/>
        <sz val="12"/>
        <rFont val="Times New Roman"/>
        <family val="1"/>
      </rPr>
      <t>1)</t>
    </r>
  </si>
  <si>
    <r>
      <t>2010</t>
    </r>
    <r>
      <rPr>
        <vertAlign val="superscript"/>
        <sz val="12"/>
        <rFont val="Times New Roman"/>
        <family val="1"/>
      </rPr>
      <t>1)</t>
    </r>
  </si>
  <si>
    <r>
      <t>2016</t>
    </r>
    <r>
      <rPr>
        <vertAlign val="superscript"/>
        <sz val="12"/>
        <rFont val="Times New Roman"/>
        <family val="1"/>
      </rPr>
      <t>1)</t>
    </r>
  </si>
  <si>
    <t>Source: Hawaii Department of Business, Economic Development and Tourism (DBEDT) 
                    Hawaii Tourism Authority</t>
  </si>
  <si>
    <t>Source: Hospitality Advisors LLC, Hawaii Tourism Authority</t>
  </si>
  <si>
    <t>Source: Hawaii Department of Business, Economic Development and Tourism (DBEDT)
                   Hawaii Tourism Authority</t>
  </si>
  <si>
    <t>Table A-60.  Hawaii Visitor Projection, 2020-2045</t>
  </si>
  <si>
    <t xml:space="preserve">*This table was revised on July 13, 2018 after its release in June 2018 </t>
  </si>
  <si>
    <t>Table A-28, Hawaii State Life Table for Males, (avg.2013-2015)*</t>
  </si>
  <si>
    <t>Table A-27, Hawaii State Life Table for Females, (avg.2013-2015)*</t>
  </si>
  <si>
    <r>
      <t xml:space="preserve">Ratio of Visitor Census  to Occupied Visitor Units (person) </t>
    </r>
    <r>
      <rPr>
        <b/>
        <vertAlign val="superscript"/>
        <sz val="12"/>
        <rFont val="Times New Roman"/>
        <family val="1"/>
      </rPr>
      <t>2)</t>
    </r>
  </si>
  <si>
    <t>1) Actual, preliminary figures</t>
  </si>
  <si>
    <r>
      <t xml:space="preserve">Occupied Visitor Units </t>
    </r>
    <r>
      <rPr>
        <b/>
        <vertAlign val="superscript"/>
        <sz val="12"/>
        <rFont val="Times New Roman"/>
        <family val="1"/>
      </rPr>
      <t xml:space="preserve"> 2)</t>
    </r>
  </si>
  <si>
    <t>Daily Visitor Census</t>
  </si>
  <si>
    <t xml:space="preserve">2) In 2017, there were 90,163 visitor plant inventories statewide including individually advertised vacation rental units (Table 24, Visitor Plant Inventory (VPI) Report, 2017). Occupied visitor units in 2017 were calculated by applying the hotel occupancy rate in each county in 2017 to total visitor inventories in the county assuming that the occupancy rate of visitor inventories other than hotel was same as hotels.  The ratio of visitor census to occupied visitor units for 2017 was calculated by dividing the 2017 daily census figure by the estimated number of total occupied visitor units in the year.  This ratio was assumed to remain unchanged from 2017 during the projection period.  Since the statistics in the VPI report do not include some accommodation options that visitors used, such as "friends and relatives' house", this ratio tends to be bigger than "average number of persons per unit for hotel or other accommodation type included in the VPI report" or "average party size".  Occupied visitor units for the future years were projected by dividing the projected daily visitor census by the ratio of visitor census to occupied visitor units in the year. </t>
  </si>
  <si>
    <t>*This table was revised in October 2018</t>
  </si>
  <si>
    <t>Table A-61. Occupied Visitor Unit Projection, 2020-2045 *</t>
  </si>
  <si>
    <t>Table A-60. Hawaii Tourism Projection, 2020-2045*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</si>
</sst>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5" formatCode="&quot;$&quot;#,##0_);\(&quot;$&quot;#,##0\)"/>
    <numFmt numFmtId="44" formatCode="_(&quot;$&quot;* #,##0.00_);_(&quot;$&quot;* \(#,##0.00\);_(&quot;$&quot;* &quot;-&quot;??_);_(@_)"/>
    <numFmt numFmtId="43" formatCode="_(* #,##0.00_);_(* \(#,##0.00\);_(* &quot;-&quot;??_);_(@_)"/>
    <numFmt numFmtId="164" formatCode="0.0"/>
    <numFmt numFmtId="165" formatCode="#,##0.0"/>
    <numFmt numFmtId="166" formatCode="General_)"/>
    <numFmt numFmtId="167" formatCode="0.0%"/>
    <numFmt numFmtId="168" formatCode="\ \ \ \ \ @"/>
    <numFmt numFmtId="169" formatCode="\ \ \ @"/>
    <numFmt numFmtId="170" formatCode="\ \ \ \ \ \ @"/>
    <numFmt numFmtId="171" formatCode="\ \ \ \ \ \ \ \ \ @"/>
    <numFmt numFmtId="172" formatCode="\ \ \ \ \ \ \ \ \ \ \ \ @"/>
    <numFmt numFmtId="173" formatCode="\ \ \ \ \ \ \ \ \ \ \ \ \ \ \ @"/>
    <numFmt numFmtId="174" formatCode="\ \ \ \ \ \ \ \ \ \ \ \ \ \ \ \ \ \ @"/>
    <numFmt numFmtId="175" formatCode="#."/>
    <numFmt numFmtId="176" formatCode="_(* #,##0_);_(* \(#,##0\);_(* &quot;-&quot;??_);_(@_)"/>
    <numFmt numFmtId="177" formatCode="0.000000"/>
    <numFmt numFmtId="178" formatCode="_(* #,##0____"/>
    <numFmt numFmtId="179" formatCode="#,##0\ \ "/>
    <numFmt numFmtId="180" formatCode="###,##0\ \ \ \ \ \ \ "/>
    <numFmt numFmtId="181" formatCode="@\ \ "/>
    <numFmt numFmtId="182" formatCode="0.0\ \ \ \ \ \ \ \ "/>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Times New Roman"/>
      <family val="1"/>
    </font>
    <font>
      <b/>
      <sz val="12"/>
      <name val="Times New Roman"/>
      <family val="1"/>
    </font>
    <font>
      <u/>
      <sz val="10"/>
      <color indexed="12"/>
      <name val="Arial"/>
      <family val="2"/>
    </font>
    <font>
      <sz val="11"/>
      <name val="Times New Roman"/>
      <family val="1"/>
    </font>
    <font>
      <b/>
      <sz val="10"/>
      <name val="Arial"/>
      <family val="2"/>
    </font>
    <font>
      <b/>
      <sz val="12"/>
      <name val="Arial"/>
      <family val="2"/>
    </font>
    <font>
      <sz val="10"/>
      <name val="Times New Roman"/>
      <family val="1"/>
    </font>
    <font>
      <sz val="1"/>
      <color indexed="16"/>
      <name val="Courier"/>
      <family val="3"/>
    </font>
    <font>
      <b/>
      <sz val="1"/>
      <color indexed="16"/>
      <name val="Courier"/>
      <family val="3"/>
    </font>
    <font>
      <sz val="8"/>
      <name val="Arial"/>
      <family val="2"/>
    </font>
    <font>
      <sz val="12"/>
      <name val="Arial"/>
      <family val="2"/>
    </font>
    <font>
      <sz val="9"/>
      <color indexed="8"/>
      <name val="Arial"/>
      <family val="2"/>
    </font>
    <font>
      <b/>
      <vertAlign val="superscript"/>
      <sz val="12"/>
      <name val="Times New Roman"/>
      <family val="1"/>
    </font>
    <font>
      <u/>
      <sz val="12"/>
      <color indexed="12"/>
      <name val="Times New Roman"/>
      <family val="1"/>
    </font>
    <font>
      <b/>
      <sz val="14"/>
      <name val="Times New Roman"/>
      <family val="1"/>
    </font>
    <font>
      <vertAlign val="superscript"/>
      <sz val="12"/>
      <name val="Times New Roman"/>
      <family val="1"/>
    </font>
    <font>
      <sz val="12"/>
      <color rgb="FFFF0000"/>
      <name val="Times New Roman"/>
      <family val="1"/>
    </font>
    <font>
      <sz val="10"/>
      <name val="Arial"/>
      <family val="2"/>
    </font>
    <font>
      <sz val="10"/>
      <name val="Arial"/>
      <family val="2"/>
    </font>
    <font>
      <sz val="12"/>
      <color rgb="FF0070C0"/>
      <name val="Arial"/>
      <family val="2"/>
    </font>
    <font>
      <sz val="9"/>
      <name val="Times New Roman"/>
      <family val="1"/>
    </font>
    <font>
      <sz val="10"/>
      <name val="MS Sans Serif"/>
      <family val="2"/>
    </font>
    <font>
      <b/>
      <sz val="14"/>
      <color theme="9" tint="-0.499984740745262"/>
      <name val="Times New Roman"/>
      <family val="1"/>
    </font>
    <font>
      <sz val="10"/>
      <name val="Arial"/>
      <family val="2"/>
    </font>
    <font>
      <sz val="10"/>
      <color indexed="20"/>
      <name val="Arial"/>
      <family val="2"/>
    </font>
    <font>
      <sz val="11"/>
      <color indexed="8"/>
      <name val="Calibri"/>
      <family val="2"/>
    </font>
    <font>
      <sz val="12"/>
      <name val="Helv"/>
    </font>
    <font>
      <sz val="12"/>
      <name val="Courier"/>
      <family val="3"/>
    </font>
    <font>
      <sz val="11"/>
      <name val="ＭＳ Ｐゴシック"/>
      <family val="3"/>
      <charset val="128"/>
    </font>
    <font>
      <sz val="10"/>
      <color rgb="FF0070C0"/>
      <name val="Arial"/>
      <family val="2"/>
    </font>
    <font>
      <sz val="11"/>
      <name val="Calibri"/>
      <family val="2"/>
    </font>
    <font>
      <sz val="12"/>
      <color rgb="FF000000"/>
      <name val="timesnewroman"/>
    </font>
    <font>
      <b/>
      <sz val="12"/>
      <color rgb="FF000000"/>
      <name val="timesnewroman"/>
    </font>
    <font>
      <sz val="12"/>
      <name val="Calibri"/>
      <family val="2"/>
    </font>
    <font>
      <b/>
      <sz val="12"/>
      <name val="Calibri"/>
      <family val="2"/>
    </font>
    <font>
      <b/>
      <sz val="12"/>
      <name val="timesnewroman"/>
    </font>
    <font>
      <sz val="12"/>
      <name val="timesnewroman"/>
    </font>
    <font>
      <sz val="11"/>
      <name val="Calibri"/>
    </font>
    <font>
      <b/>
      <sz val="12"/>
      <color rgb="FF000000"/>
      <name val="Times New Roman"/>
      <family val="1"/>
    </font>
    <font>
      <sz val="12"/>
      <color rgb="FF000000"/>
      <name val="Times New Roman"/>
      <family val="1"/>
    </font>
    <font>
      <b/>
      <vertAlign val="superscript"/>
      <sz val="12"/>
      <color rgb="FF000000"/>
      <name val="timesnewroman"/>
    </font>
  </fonts>
  <fills count="4">
    <fill>
      <patternFill patternType="none"/>
    </fill>
    <fill>
      <patternFill patternType="gray125"/>
    </fill>
    <fill>
      <patternFill patternType="solid">
        <fgColor theme="9" tint="0.79998168889431442"/>
        <bgColor indexed="64"/>
      </patternFill>
    </fill>
    <fill>
      <patternFill patternType="solid">
        <fgColor indexed="46"/>
      </patternFill>
    </fill>
  </fills>
  <borders count="49">
    <border>
      <left/>
      <right/>
      <top/>
      <bottom/>
      <diagonal/>
    </border>
    <border>
      <left/>
      <right style="thin">
        <color indexed="64"/>
      </right>
      <top/>
      <bottom/>
      <diagonal/>
    </border>
    <border>
      <left/>
      <right/>
      <top style="double">
        <color indexed="64"/>
      </top>
      <bottom/>
      <diagonal/>
    </border>
    <border>
      <left/>
      <right/>
      <top/>
      <bottom style="medium">
        <color indexed="64"/>
      </bottom>
      <diagonal/>
    </border>
    <border>
      <left/>
      <right/>
      <top/>
      <bottom style="double">
        <color indexed="64"/>
      </bottom>
      <diagonal/>
    </border>
    <border>
      <left/>
      <right/>
      <top style="double">
        <color indexed="64"/>
      </top>
      <bottom style="medium">
        <color indexed="64"/>
      </bottom>
      <diagonal/>
    </border>
    <border>
      <left style="thin">
        <color indexed="64"/>
      </left>
      <right style="double">
        <color indexed="64"/>
      </right>
      <top/>
      <bottom/>
      <diagonal/>
    </border>
    <border>
      <left style="thin">
        <color indexed="64"/>
      </left>
      <right style="thin">
        <color indexed="64"/>
      </right>
      <top/>
      <bottom/>
      <diagonal/>
    </border>
    <border>
      <left/>
      <right style="thin">
        <color indexed="64"/>
      </right>
      <top style="double">
        <color indexed="64"/>
      </top>
      <bottom style="medium">
        <color indexed="64"/>
      </bottom>
      <diagonal/>
    </border>
    <border>
      <left style="double">
        <color indexed="64"/>
      </left>
      <right style="thin">
        <color indexed="64"/>
      </right>
      <top/>
      <bottom/>
      <diagonal/>
    </border>
    <border>
      <left/>
      <right style="double">
        <color indexed="64"/>
      </right>
      <top style="double">
        <color indexed="64"/>
      </top>
      <bottom style="medium">
        <color indexed="64"/>
      </bottom>
      <diagonal/>
    </border>
    <border>
      <left style="thin">
        <color indexed="64"/>
      </left>
      <right style="double">
        <color indexed="64"/>
      </right>
      <top/>
      <bottom style="medium">
        <color indexed="64"/>
      </bottom>
      <diagonal/>
    </border>
    <border>
      <left/>
      <right style="double">
        <color indexed="64"/>
      </right>
      <top/>
      <bottom/>
      <diagonal/>
    </border>
    <border>
      <left/>
      <right/>
      <top style="thin">
        <color indexed="64"/>
      </top>
      <bottom style="medium">
        <color indexed="64"/>
      </bottom>
      <diagonal/>
    </border>
    <border>
      <left/>
      <right/>
      <top style="medium">
        <color indexed="64"/>
      </top>
      <bottom style="double">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medium">
        <color indexed="64"/>
      </bottom>
      <diagonal/>
    </border>
    <border>
      <left/>
      <right/>
      <top style="double">
        <color indexed="8"/>
      </top>
      <bottom style="medium">
        <color indexed="64"/>
      </bottom>
      <diagonal/>
    </border>
    <border>
      <left/>
      <right style="double">
        <color indexed="64"/>
      </right>
      <top/>
      <bottom style="medium">
        <color indexed="64"/>
      </bottom>
      <diagonal/>
    </border>
    <border>
      <left style="double">
        <color indexed="64"/>
      </left>
      <right/>
      <top/>
      <bottom/>
      <diagonal/>
    </border>
    <border>
      <left/>
      <right/>
      <top style="medium">
        <color indexed="64"/>
      </top>
      <bottom/>
      <diagonal/>
    </border>
    <border>
      <left/>
      <right/>
      <top/>
      <bottom style="thin">
        <color indexed="64"/>
      </bottom>
      <diagonal/>
    </border>
    <border>
      <left style="thin">
        <color indexed="64"/>
      </left>
      <right/>
      <top style="double">
        <color indexed="64"/>
      </top>
      <bottom/>
      <diagonal/>
    </border>
    <border>
      <left/>
      <right/>
      <top/>
      <bottom style="double">
        <color indexed="8"/>
      </bottom>
      <diagonal/>
    </border>
    <border>
      <left style="double">
        <color indexed="64"/>
      </left>
      <right/>
      <top/>
      <bottom style="medium">
        <color indexed="64"/>
      </bottom>
      <diagonal/>
    </border>
    <border>
      <left/>
      <right/>
      <top style="thin">
        <color indexed="64"/>
      </top>
      <bottom/>
      <diagonal/>
    </border>
    <border>
      <left/>
      <right/>
      <top/>
      <bottom style="double">
        <color auto="1"/>
      </bottom>
      <diagonal/>
    </border>
    <border>
      <left/>
      <right style="thin">
        <color auto="1"/>
      </right>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indexed="64"/>
      </right>
      <top style="double">
        <color auto="1"/>
      </top>
      <bottom style="thin">
        <color auto="1"/>
      </bottom>
      <diagonal/>
    </border>
    <border>
      <left/>
      <right style="thin">
        <color auto="1"/>
      </right>
      <top/>
      <bottom style="thick">
        <color auto="1"/>
      </bottom>
      <diagonal/>
    </border>
    <border>
      <left/>
      <right/>
      <top/>
      <bottom style="thick">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00">
    <xf numFmtId="0" fontId="0" fillId="0" borderId="0"/>
    <xf numFmtId="169" fontId="8" fillId="0" borderId="1" applyBorder="0"/>
    <xf numFmtId="170" fontId="8" fillId="0" borderId="1" applyBorder="0"/>
    <xf numFmtId="171" fontId="8" fillId="0" borderId="1"/>
    <xf numFmtId="172" fontId="8" fillId="0" borderId="1"/>
    <xf numFmtId="173" fontId="8" fillId="0" borderId="1"/>
    <xf numFmtId="174" fontId="8" fillId="0" borderId="1"/>
    <xf numFmtId="43" fontId="8" fillId="0" borderId="0" applyFont="0" applyFill="0" applyBorder="0" applyAlignment="0" applyProtection="0"/>
    <xf numFmtId="175" fontId="16" fillId="0" borderId="0">
      <protection locked="0"/>
    </xf>
    <xf numFmtId="175" fontId="16" fillId="0" borderId="0">
      <protection locked="0"/>
    </xf>
    <xf numFmtId="175" fontId="16" fillId="0" borderId="0">
      <protection locked="0"/>
    </xf>
    <xf numFmtId="175" fontId="16" fillId="0" borderId="0">
      <protection locked="0"/>
    </xf>
    <xf numFmtId="168" fontId="15" fillId="0" borderId="0"/>
    <xf numFmtId="0" fontId="13" fillId="0" borderId="0">
      <alignment horizontal="center" wrapText="1"/>
    </xf>
    <xf numFmtId="175" fontId="16" fillId="0" borderId="0">
      <protection locked="0"/>
    </xf>
    <xf numFmtId="175" fontId="17" fillId="0" borderId="0">
      <protection locked="0"/>
    </xf>
    <xf numFmtId="0" fontId="11" fillId="0" borderId="0" applyNumberFormat="0" applyFill="0" applyBorder="0" applyAlignment="0" applyProtection="0">
      <alignment vertical="top"/>
      <protection locked="0"/>
    </xf>
    <xf numFmtId="0" fontId="14" fillId="0" borderId="0">
      <alignment wrapText="1"/>
    </xf>
    <xf numFmtId="175" fontId="16" fillId="0" borderId="2">
      <protection locked="0"/>
    </xf>
    <xf numFmtId="0" fontId="26" fillId="0" borderId="0"/>
    <xf numFmtId="9" fontId="27"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8" fillId="0" borderId="0"/>
    <xf numFmtId="180" fontId="29" fillId="0" borderId="35" applyBorder="0">
      <alignment horizontal="right"/>
    </xf>
    <xf numFmtId="0" fontId="11" fillId="0" borderId="0" applyNumberFormat="0" applyFill="0" applyBorder="0" applyAlignment="0" applyProtection="0">
      <alignment vertical="top"/>
      <protection locked="0"/>
    </xf>
    <xf numFmtId="0" fontId="15" fillId="0" borderId="0"/>
    <xf numFmtId="0" fontId="30" fillId="0" borderId="0"/>
    <xf numFmtId="0" fontId="8" fillId="0" borderId="0"/>
    <xf numFmtId="179" fontId="1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30" fillId="0" borderId="0"/>
    <xf numFmtId="0" fontId="8" fillId="0" borderId="0"/>
    <xf numFmtId="0" fontId="4" fillId="0" borderId="0"/>
    <xf numFmtId="0" fontId="3" fillId="0" borderId="0"/>
    <xf numFmtId="9" fontId="3" fillId="0" borderId="0" applyFont="0" applyFill="0" applyBorder="0" applyAlignment="0" applyProtection="0"/>
    <xf numFmtId="0" fontId="8" fillId="0" borderId="0"/>
    <xf numFmtId="43" fontId="8" fillId="0" borderId="0" applyFont="0" applyFill="0" applyBorder="0" applyAlignment="0" applyProtection="0"/>
    <xf numFmtId="175" fontId="16" fillId="0" borderId="0">
      <protection locked="0"/>
    </xf>
    <xf numFmtId="175" fontId="17" fillId="0" borderId="0">
      <protection locked="0"/>
    </xf>
    <xf numFmtId="0" fontId="14" fillId="0" borderId="0">
      <alignment wrapText="1"/>
    </xf>
    <xf numFmtId="175" fontId="16" fillId="0" borderId="2">
      <protection locked="0"/>
    </xf>
    <xf numFmtId="9" fontId="8"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8" fillId="0" borderId="1" applyBorder="0"/>
    <xf numFmtId="169" fontId="8" fillId="0" borderId="1" applyBorder="0"/>
    <xf numFmtId="169" fontId="8" fillId="0" borderId="1" applyBorder="0"/>
    <xf numFmtId="169" fontId="8" fillId="0" borderId="1" applyBorder="0"/>
    <xf numFmtId="169" fontId="8" fillId="0" borderId="1" applyBorder="0"/>
    <xf numFmtId="169" fontId="8" fillId="0" borderId="1" applyBorder="0"/>
    <xf numFmtId="170" fontId="8" fillId="0" borderId="1" applyBorder="0"/>
    <xf numFmtId="170" fontId="8" fillId="0" borderId="1" applyBorder="0"/>
    <xf numFmtId="170" fontId="8" fillId="0" borderId="1" applyBorder="0"/>
    <xf numFmtId="170" fontId="8" fillId="0" borderId="1" applyBorder="0"/>
    <xf numFmtId="170" fontId="8" fillId="0" borderId="1" applyBorder="0"/>
    <xf numFmtId="171" fontId="8" fillId="0" borderId="1"/>
    <xf numFmtId="171" fontId="8" fillId="0" borderId="1"/>
    <xf numFmtId="171" fontId="8" fillId="0" borderId="1"/>
    <xf numFmtId="171" fontId="8" fillId="0" borderId="1"/>
    <xf numFmtId="171" fontId="8" fillId="0" borderId="1"/>
    <xf numFmtId="172" fontId="8" fillId="0" borderId="1"/>
    <xf numFmtId="172" fontId="8" fillId="0" borderId="1"/>
    <xf numFmtId="172" fontId="8" fillId="0" borderId="1"/>
    <xf numFmtId="172" fontId="8" fillId="0" borderId="1"/>
    <xf numFmtId="172" fontId="8" fillId="0" borderId="1"/>
    <xf numFmtId="173" fontId="8" fillId="0" borderId="1"/>
    <xf numFmtId="173" fontId="8" fillId="0" borderId="1"/>
    <xf numFmtId="173" fontId="8" fillId="0" borderId="1"/>
    <xf numFmtId="173" fontId="8" fillId="0" borderId="1"/>
    <xf numFmtId="173" fontId="8" fillId="0" borderId="1"/>
    <xf numFmtId="174" fontId="8" fillId="0" borderId="1"/>
    <xf numFmtId="174" fontId="8" fillId="0" borderId="1"/>
    <xf numFmtId="174" fontId="8" fillId="0" borderId="1"/>
    <xf numFmtId="174" fontId="8" fillId="0" borderId="1"/>
    <xf numFmtId="174" fontId="8" fillId="0" borderId="1"/>
    <xf numFmtId="0" fontId="33" fillId="3" borderId="0" applyNumberFormat="0" applyBorder="0" applyAlignment="0" applyProtection="0"/>
    <xf numFmtId="43" fontId="34" fillId="0" borderId="0" applyFont="0" applyFill="0" applyBorder="0" applyAlignment="0" applyProtection="0"/>
    <xf numFmtId="43" fontId="8" fillId="0" borderId="0" applyFont="0" applyFill="0" applyBorder="0" applyAlignment="0" applyProtection="0"/>
    <xf numFmtId="175" fontId="16" fillId="0" borderId="0">
      <protection locked="0"/>
    </xf>
    <xf numFmtId="175" fontId="16" fillId="0" borderId="0">
      <protection locked="0"/>
    </xf>
    <xf numFmtId="3" fontId="8" fillId="0" borderId="0" applyFont="0" applyFill="0" applyBorder="0" applyAlignment="0" applyProtection="0"/>
    <xf numFmtId="175" fontId="16" fillId="0" borderId="0">
      <protection locked="0"/>
    </xf>
    <xf numFmtId="175" fontId="16" fillId="0" borderId="0">
      <protection locked="0"/>
    </xf>
    <xf numFmtId="175" fontId="16" fillId="0" borderId="0">
      <protection locked="0"/>
    </xf>
    <xf numFmtId="5" fontId="8" fillId="0" borderId="0" applyFont="0" applyFill="0" applyBorder="0" applyAlignment="0" applyProtection="0"/>
    <xf numFmtId="175" fontId="16" fillId="0" borderId="0">
      <protection locked="0"/>
    </xf>
    <xf numFmtId="175" fontId="16" fillId="0" borderId="0">
      <protection locked="0"/>
    </xf>
    <xf numFmtId="175" fontId="16" fillId="0" borderId="0">
      <protection locked="0"/>
    </xf>
    <xf numFmtId="14" fontId="8" fillId="0" borderId="0" applyFont="0" applyFill="0" applyBorder="0" applyAlignment="0" applyProtection="0"/>
    <xf numFmtId="175" fontId="16" fillId="0" borderId="0">
      <protection locked="0"/>
    </xf>
    <xf numFmtId="175" fontId="16" fillId="0" borderId="0">
      <protection locked="0"/>
    </xf>
    <xf numFmtId="175" fontId="16" fillId="0" borderId="0">
      <protection locked="0"/>
    </xf>
    <xf numFmtId="2" fontId="8" fillId="0" borderId="0" applyFont="0" applyFill="0" applyBorder="0" applyAlignment="0" applyProtection="0"/>
    <xf numFmtId="175" fontId="16" fillId="0" borderId="0">
      <protection locked="0"/>
    </xf>
    <xf numFmtId="181" fontId="15" fillId="0" borderId="0"/>
    <xf numFmtId="181" fontId="15" fillId="0" borderId="0"/>
    <xf numFmtId="175" fontId="16" fillId="0" borderId="0">
      <protection locked="0"/>
    </xf>
    <xf numFmtId="175" fontId="16" fillId="0" borderId="0">
      <protection locked="0"/>
    </xf>
    <xf numFmtId="175" fontId="16" fillId="0" borderId="0">
      <protection locked="0"/>
    </xf>
    <xf numFmtId="175" fontId="16" fillId="0" borderId="0">
      <protection locked="0"/>
    </xf>
    <xf numFmtId="175" fontId="17" fillId="0" borderId="0">
      <protection locked="0"/>
    </xf>
    <xf numFmtId="175" fontId="17" fillId="0" borderId="0">
      <protection locked="0"/>
    </xf>
    <xf numFmtId="175" fontId="17" fillId="0" borderId="0">
      <protection locked="0"/>
    </xf>
    <xf numFmtId="175" fontId="17" fillId="0" borderId="0">
      <protection locked="0"/>
    </xf>
    <xf numFmtId="0" fontId="8" fillId="0" borderId="0"/>
    <xf numFmtId="0" fontId="32" fillId="0" borderId="0"/>
    <xf numFmtId="0" fontId="8" fillId="0" borderId="0"/>
    <xf numFmtId="0" fontId="8" fillId="0" borderId="0"/>
    <xf numFmtId="0" fontId="34" fillId="0" borderId="0"/>
    <xf numFmtId="0" fontId="8" fillId="0" borderId="0"/>
    <xf numFmtId="0" fontId="30" fillId="0" borderId="0"/>
    <xf numFmtId="166" fontId="35" fillId="0" borderId="0"/>
    <xf numFmtId="0" fontId="32" fillId="0" borderId="0"/>
    <xf numFmtId="9" fontId="8" fillId="0" borderId="0" applyFont="0" applyFill="0" applyBorder="0" applyAlignment="0" applyProtection="0"/>
    <xf numFmtId="175" fontId="16" fillId="0" borderId="2">
      <protection locked="0"/>
    </xf>
    <xf numFmtId="175" fontId="16" fillId="0" borderId="2">
      <protection locked="0"/>
    </xf>
    <xf numFmtId="175" fontId="16" fillId="0" borderId="2">
      <protection locked="0"/>
    </xf>
    <xf numFmtId="175" fontId="16" fillId="0" borderId="2">
      <protection locked="0"/>
    </xf>
    <xf numFmtId="43" fontId="8" fillId="0" borderId="0" applyFont="0" applyFill="0" applyBorder="0" applyAlignment="0" applyProtection="0"/>
    <xf numFmtId="37" fontId="36" fillId="0" borderId="0"/>
    <xf numFmtId="0" fontId="8" fillId="0" borderId="0"/>
    <xf numFmtId="43" fontId="8" fillId="0" borderId="0" applyFont="0" applyFill="0" applyBorder="0" applyAlignment="0" applyProtection="0"/>
    <xf numFmtId="43" fontId="34" fillId="0" borderId="0" applyFont="0" applyFill="0" applyBorder="0" applyAlignment="0" applyProtection="0"/>
    <xf numFmtId="0" fontId="34"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4" fillId="0" borderId="0"/>
    <xf numFmtId="0" fontId="8" fillId="0" borderId="0"/>
    <xf numFmtId="0" fontId="34" fillId="0" borderId="0"/>
    <xf numFmtId="0" fontId="8" fillId="0" borderId="0"/>
    <xf numFmtId="43" fontId="8" fillId="0" borderId="0" applyFont="0" applyFill="0" applyBorder="0" applyAlignment="0" applyProtection="0"/>
    <xf numFmtId="0" fontId="34" fillId="0" borderId="0"/>
    <xf numFmtId="0" fontId="8" fillId="0" borderId="0"/>
    <xf numFmtId="43" fontId="8" fillId="0" borderId="0" applyFont="0" applyFill="0" applyBorder="0" applyAlignment="0" applyProtection="0"/>
    <xf numFmtId="0" fontId="34" fillId="0" borderId="0"/>
    <xf numFmtId="0" fontId="8" fillId="0" borderId="0"/>
    <xf numFmtId="0" fontId="34" fillId="0" borderId="0"/>
    <xf numFmtId="0" fontId="8"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7" fontId="36" fillId="0" borderId="0"/>
    <xf numFmtId="37" fontId="36" fillId="0" borderId="0"/>
    <xf numFmtId="0" fontId="8" fillId="0" borderId="0"/>
    <xf numFmtId="37" fontId="36" fillId="0" borderId="0"/>
    <xf numFmtId="37" fontId="36" fillId="0" borderId="0"/>
    <xf numFmtId="37" fontId="36" fillId="0" borderId="0"/>
    <xf numFmtId="0" fontId="8" fillId="0" borderId="0"/>
    <xf numFmtId="37" fontId="36" fillId="0" borderId="0"/>
    <xf numFmtId="37" fontId="36" fillId="0" borderId="0"/>
    <xf numFmtId="37" fontId="36" fillId="0" borderId="0"/>
    <xf numFmtId="9" fontId="8" fillId="0" borderId="0" applyFont="0" applyFill="0" applyBorder="0" applyAlignment="0" applyProtection="0"/>
    <xf numFmtId="0" fontId="8" fillId="0" borderId="0"/>
    <xf numFmtId="37" fontId="36" fillId="0" borderId="0"/>
    <xf numFmtId="9" fontId="3" fillId="0" borderId="0" applyFont="0" applyFill="0" applyBorder="0" applyAlignment="0" applyProtection="0"/>
    <xf numFmtId="0" fontId="8" fillId="0" borderId="0"/>
    <xf numFmtId="44" fontId="3" fillId="0" borderId="0" applyFont="0" applyFill="0" applyBorder="0" applyAlignment="0" applyProtection="0"/>
    <xf numFmtId="0" fontId="8" fillId="0" borderId="0"/>
    <xf numFmtId="37" fontId="36" fillId="0" borderId="0"/>
    <xf numFmtId="43" fontId="3" fillId="0" borderId="0" applyFont="0" applyFill="0" applyBorder="0" applyAlignment="0" applyProtection="0"/>
    <xf numFmtId="43" fontId="8" fillId="0" borderId="0" applyFont="0" applyFill="0" applyBorder="0" applyAlignment="0" applyProtection="0"/>
    <xf numFmtId="37" fontId="36" fillId="0" borderId="0"/>
    <xf numFmtId="37" fontId="36" fillId="0" borderId="0"/>
    <xf numFmtId="43"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0" fontId="37" fillId="0" borderId="0"/>
    <xf numFmtId="0" fontId="8" fillId="0" borderId="0"/>
    <xf numFmtId="0" fontId="8" fillId="0" borderId="0"/>
    <xf numFmtId="0" fontId="8"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9" fillId="0" borderId="0"/>
    <xf numFmtId="0" fontId="46" fillId="0" borderId="0"/>
  </cellStyleXfs>
  <cellXfs count="331">
    <xf numFmtId="0" fontId="0" fillId="0" borderId="0" xfId="0"/>
    <xf numFmtId="0" fontId="9" fillId="0" borderId="0" xfId="0" applyFont="1"/>
    <xf numFmtId="0" fontId="10" fillId="0" borderId="0" xfId="0" applyFont="1"/>
    <xf numFmtId="0" fontId="9" fillId="0" borderId="3" xfId="0" applyFont="1" applyBorder="1"/>
    <xf numFmtId="3" fontId="9" fillId="0" borderId="0" xfId="0" applyNumberFormat="1" applyFont="1"/>
    <xf numFmtId="164" fontId="9" fillId="0" borderId="0" xfId="0" applyNumberFormat="1" applyFont="1"/>
    <xf numFmtId="0" fontId="9" fillId="0" borderId="0" xfId="0" applyFont="1" applyBorder="1"/>
    <xf numFmtId="0" fontId="10" fillId="0" borderId="0" xfId="0" applyFont="1" applyBorder="1"/>
    <xf numFmtId="3" fontId="9" fillId="0" borderId="0" xfId="0" applyNumberFormat="1" applyFont="1" applyBorder="1"/>
    <xf numFmtId="0" fontId="9" fillId="0" borderId="5" xfId="0" applyFont="1" applyBorder="1"/>
    <xf numFmtId="3" fontId="9" fillId="0" borderId="3" xfId="0" applyNumberFormat="1" applyFont="1" applyBorder="1"/>
    <xf numFmtId="164" fontId="9" fillId="0" borderId="3" xfId="0" applyNumberFormat="1" applyFont="1" applyBorder="1"/>
    <xf numFmtId="3" fontId="0" fillId="0" borderId="0" xfId="0" applyNumberFormat="1" applyBorder="1"/>
    <xf numFmtId="0" fontId="9" fillId="0" borderId="0" xfId="0" applyFont="1" applyAlignment="1">
      <alignment horizontal="center"/>
    </xf>
    <xf numFmtId="0" fontId="9" fillId="0" borderId="3" xfId="0" applyFont="1" applyBorder="1" applyAlignment="1">
      <alignment horizontal="center"/>
    </xf>
    <xf numFmtId="3" fontId="9" fillId="0" borderId="0" xfId="0" applyNumberFormat="1" applyFont="1" applyAlignment="1">
      <alignment horizontal="right"/>
    </xf>
    <xf numFmtId="0" fontId="0" fillId="0" borderId="0" xfId="0" applyBorder="1"/>
    <xf numFmtId="0" fontId="9" fillId="0" borderId="0" xfId="0" applyFont="1" applyBorder="1" applyAlignment="1">
      <alignment horizontal="right"/>
    </xf>
    <xf numFmtId="3" fontId="9" fillId="0" borderId="0" xfId="0" applyNumberFormat="1" applyFont="1" applyAlignment="1">
      <alignment horizontal="center"/>
    </xf>
    <xf numFmtId="164" fontId="9" fillId="0" borderId="0" xfId="0" applyNumberFormat="1" applyFont="1" applyAlignment="1">
      <alignment horizontal="right"/>
    </xf>
    <xf numFmtId="164" fontId="9" fillId="0" borderId="0" xfId="0" applyNumberFormat="1" applyFont="1" applyBorder="1"/>
    <xf numFmtId="0" fontId="9" fillId="0" borderId="0" xfId="0" applyFont="1" applyBorder="1" applyAlignment="1">
      <alignment horizontal="center"/>
    </xf>
    <xf numFmtId="49" fontId="9" fillId="0" borderId="0" xfId="0" applyNumberFormat="1" applyFont="1" applyAlignment="1">
      <alignment horizontal="right"/>
    </xf>
    <xf numFmtId="0" fontId="10" fillId="0" borderId="0" xfId="0" applyFont="1" applyAlignment="1">
      <alignment horizontal="center" vertical="center" wrapText="1"/>
    </xf>
    <xf numFmtId="3" fontId="9" fillId="0" borderId="6" xfId="0" applyNumberFormat="1" applyFont="1" applyBorder="1" applyAlignment="1">
      <alignment horizontal="center"/>
    </xf>
    <xf numFmtId="3" fontId="9" fillId="0" borderId="7" xfId="0" applyNumberFormat="1" applyFont="1" applyBorder="1" applyAlignment="1">
      <alignment horizontal="center"/>
    </xf>
    <xf numFmtId="3" fontId="9" fillId="0" borderId="1" xfId="0" applyNumberFormat="1" applyFont="1" applyBorder="1" applyAlignment="1">
      <alignment horizontal="center"/>
    </xf>
    <xf numFmtId="0" fontId="10" fillId="0" borderId="5" xfId="0" applyFont="1" applyBorder="1" applyAlignment="1">
      <alignment horizontal="right"/>
    </xf>
    <xf numFmtId="0" fontId="12" fillId="0" borderId="0" xfId="0" applyFont="1"/>
    <xf numFmtId="0" fontId="12" fillId="0" borderId="0" xfId="0" applyFont="1" applyBorder="1"/>
    <xf numFmtId="0" fontId="10" fillId="0" borderId="5" xfId="0" applyFont="1" applyBorder="1" applyAlignment="1">
      <alignment horizontal="centerContinuous" wrapText="1"/>
    </xf>
    <xf numFmtId="0" fontId="10" fillId="0" borderId="8" xfId="0" applyFont="1" applyBorder="1" applyAlignment="1">
      <alignment horizontal="center" wrapText="1"/>
    </xf>
    <xf numFmtId="0" fontId="10" fillId="0" borderId="5" xfId="0" applyFont="1" applyBorder="1" applyAlignment="1">
      <alignment horizontal="center" wrapText="1"/>
    </xf>
    <xf numFmtId="3" fontId="9" fillId="0" borderId="9" xfId="0" applyNumberFormat="1" applyFont="1" applyBorder="1" applyAlignment="1">
      <alignment horizontal="center"/>
    </xf>
    <xf numFmtId="3" fontId="9" fillId="0" borderId="3" xfId="0" applyNumberFormat="1" applyFont="1" applyBorder="1" applyAlignment="1">
      <alignment horizontal="center"/>
    </xf>
    <xf numFmtId="49" fontId="10" fillId="0" borderId="10" xfId="0" applyNumberFormat="1" applyFont="1" applyBorder="1" applyAlignment="1">
      <alignment horizontal="center" wrapText="1"/>
    </xf>
    <xf numFmtId="3" fontId="9" fillId="0" borderId="11" xfId="0" applyNumberFormat="1" applyFont="1" applyBorder="1" applyAlignment="1">
      <alignment horizontal="center"/>
    </xf>
    <xf numFmtId="164" fontId="9" fillId="0" borderId="12" xfId="0" applyNumberFormat="1" applyFont="1" applyBorder="1" applyAlignment="1">
      <alignment horizontal="center"/>
    </xf>
    <xf numFmtId="164" fontId="9" fillId="0" borderId="0" xfId="0" applyNumberFormat="1" applyFont="1" applyBorder="1" applyAlignment="1">
      <alignment horizontal="center"/>
    </xf>
    <xf numFmtId="164" fontId="9" fillId="0" borderId="7" xfId="0" applyNumberFormat="1" applyFont="1" applyBorder="1" applyAlignment="1">
      <alignment horizontal="center"/>
    </xf>
    <xf numFmtId="0" fontId="12" fillId="0" borderId="0" xfId="0" applyFont="1" applyAlignment="1">
      <alignment horizontal="center"/>
    </xf>
    <xf numFmtId="0" fontId="10" fillId="0" borderId="0" xfId="0" applyFont="1" applyAlignment="1">
      <alignment wrapText="1"/>
    </xf>
    <xf numFmtId="3" fontId="9" fillId="0" borderId="0" xfId="0" applyNumberFormat="1" applyFont="1" applyBorder="1" applyAlignment="1">
      <alignment horizontal="right"/>
    </xf>
    <xf numFmtId="0" fontId="9" fillId="0" borderId="13" xfId="0" applyFont="1" applyFill="1" applyBorder="1" applyAlignment="1">
      <alignment horizontal="center"/>
    </xf>
    <xf numFmtId="3" fontId="9" fillId="0" borderId="13" xfId="0" applyNumberFormat="1" applyFont="1" applyBorder="1"/>
    <xf numFmtId="0" fontId="9" fillId="0" borderId="14" xfId="0" applyFont="1" applyBorder="1"/>
    <xf numFmtId="164" fontId="9" fillId="0" borderId="13" xfId="0" applyNumberFormat="1" applyFont="1" applyBorder="1"/>
    <xf numFmtId="49" fontId="9" fillId="0" borderId="0" xfId="0" quotePrefix="1" applyNumberFormat="1" applyFont="1" applyAlignment="1">
      <alignment horizontal="center"/>
    </xf>
    <xf numFmtId="0" fontId="10" fillId="0" borderId="5"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9" fillId="0" borderId="0" xfId="0" applyFont="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165" fontId="9" fillId="0" borderId="0" xfId="0" applyNumberFormat="1" applyFont="1" applyAlignment="1">
      <alignment horizontal="center" vertical="center"/>
    </xf>
    <xf numFmtId="0" fontId="9" fillId="0" borderId="3" xfId="0" applyFont="1" applyBorder="1" applyAlignment="1">
      <alignment horizontal="center" vertical="center"/>
    </xf>
    <xf numFmtId="3" fontId="9" fillId="0" borderId="0" xfId="0" applyNumberFormat="1" applyFont="1" applyBorder="1" applyAlignment="1">
      <alignment horizontal="center" vertical="center" wrapText="1"/>
    </xf>
    <xf numFmtId="3" fontId="9" fillId="0" borderId="0" xfId="0" applyNumberFormat="1" applyFont="1" applyAlignment="1">
      <alignment horizontal="center" vertical="center"/>
    </xf>
    <xf numFmtId="164" fontId="9" fillId="0" borderId="0" xfId="0" applyNumberFormat="1" applyFont="1" applyAlignment="1">
      <alignment horizontal="center" vertical="center"/>
    </xf>
    <xf numFmtId="164" fontId="9" fillId="0" borderId="0" xfId="0" applyNumberFormat="1" applyFont="1" applyAlignment="1">
      <alignment horizontal="center"/>
    </xf>
    <xf numFmtId="0" fontId="9" fillId="0" borderId="0" xfId="0" applyFont="1" applyBorder="1" applyAlignment="1">
      <alignment horizontal="center" vertical="center"/>
    </xf>
    <xf numFmtId="3" fontId="9" fillId="0" borderId="0" xfId="0" applyNumberFormat="1" applyFont="1" applyBorder="1" applyAlignment="1">
      <alignment horizontal="center" vertical="center"/>
    </xf>
    <xf numFmtId="0" fontId="0" fillId="0" borderId="0" xfId="0" applyFill="1"/>
    <xf numFmtId="3" fontId="19" fillId="0" borderId="0" xfId="0" applyNumberFormat="1" applyFont="1" applyAlignment="1">
      <alignment horizontal="center" vertical="center"/>
    </xf>
    <xf numFmtId="165" fontId="9" fillId="0" borderId="0" xfId="0" applyNumberFormat="1" applyFont="1" applyAlignment="1">
      <alignment horizontal="center"/>
    </xf>
    <xf numFmtId="3" fontId="9" fillId="0" borderId="0" xfId="0" applyNumberFormat="1" applyFont="1" applyBorder="1" applyAlignment="1">
      <alignment horizontal="right" vertical="center" wrapText="1"/>
    </xf>
    <xf numFmtId="165" fontId="9" fillId="0" borderId="0" xfId="0" applyNumberFormat="1" applyFont="1" applyBorder="1" applyAlignment="1">
      <alignment horizontal="right" vertical="center" wrapText="1"/>
    </xf>
    <xf numFmtId="3" fontId="9" fillId="0" borderId="0" xfId="0" applyNumberFormat="1" applyFont="1" applyAlignment="1">
      <alignment horizontal="right" vertical="center"/>
    </xf>
    <xf numFmtId="165" fontId="9" fillId="0" borderId="0" xfId="0" applyNumberFormat="1" applyFont="1" applyAlignment="1">
      <alignment horizontal="right" vertical="center"/>
    </xf>
    <xf numFmtId="165" fontId="9" fillId="0" borderId="0" xfId="0" applyNumberFormat="1" applyFont="1" applyBorder="1" applyAlignment="1">
      <alignment horizontal="right" vertical="center"/>
    </xf>
    <xf numFmtId="3" fontId="9" fillId="0" borderId="0" xfId="0" applyNumberFormat="1" applyFont="1" applyBorder="1" applyAlignment="1">
      <alignment horizontal="right" vertical="center"/>
    </xf>
    <xf numFmtId="3" fontId="9" fillId="0" borderId="3" xfId="0" applyNumberFormat="1" applyFont="1" applyBorder="1" applyAlignment="1">
      <alignment horizontal="right" vertical="center"/>
    </xf>
    <xf numFmtId="165" fontId="9" fillId="0" borderId="3" xfId="0" applyNumberFormat="1" applyFont="1" applyBorder="1" applyAlignment="1">
      <alignment horizontal="right" vertical="center"/>
    </xf>
    <xf numFmtId="164" fontId="9" fillId="0" borderId="0" xfId="0" applyNumberFormat="1" applyFont="1" applyBorder="1" applyAlignment="1">
      <alignment horizontal="right" vertical="center" wrapText="1"/>
    </xf>
    <xf numFmtId="164" fontId="9" fillId="0" borderId="0" xfId="0" applyNumberFormat="1" applyFont="1" applyAlignment="1">
      <alignment horizontal="right" vertical="center"/>
    </xf>
    <xf numFmtId="164" fontId="9" fillId="0" borderId="0" xfId="0" applyNumberFormat="1" applyFont="1" applyBorder="1" applyAlignment="1">
      <alignment horizontal="right" vertical="center"/>
    </xf>
    <xf numFmtId="164" fontId="9" fillId="0" borderId="3" xfId="0" applyNumberFormat="1" applyFont="1" applyBorder="1" applyAlignment="1">
      <alignment horizontal="right" vertical="center"/>
    </xf>
    <xf numFmtId="3" fontId="10" fillId="0" borderId="0" xfId="0" applyNumberFormat="1" applyFont="1"/>
    <xf numFmtId="0" fontId="9" fillId="0" borderId="15" xfId="0" applyFont="1" applyBorder="1" applyAlignment="1">
      <alignment horizontal="center" vertical="center"/>
    </xf>
    <xf numFmtId="177" fontId="9" fillId="0" borderId="17" xfId="0" applyNumberFormat="1" applyFont="1" applyBorder="1" applyAlignment="1">
      <alignment horizontal="center" vertical="center" wrapText="1"/>
    </xf>
    <xf numFmtId="0" fontId="9" fillId="0" borderId="18"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164" fontId="9" fillId="0" borderId="19" xfId="0" applyNumberFormat="1" applyFont="1" applyBorder="1" applyAlignment="1">
      <alignment horizontal="center" vertical="center" wrapText="1"/>
    </xf>
    <xf numFmtId="0" fontId="9" fillId="0" borderId="20" xfId="0" applyFont="1" applyBorder="1" applyAlignment="1">
      <alignment horizontal="center"/>
    </xf>
    <xf numFmtId="177" fontId="9" fillId="0" borderId="0" xfId="0" applyNumberFormat="1" applyFont="1" applyBorder="1"/>
    <xf numFmtId="3" fontId="9" fillId="0" borderId="21" xfId="0" applyNumberFormat="1" applyFont="1" applyBorder="1"/>
    <xf numFmtId="3" fontId="9" fillId="0" borderId="7" xfId="0" applyNumberFormat="1" applyFont="1" applyBorder="1"/>
    <xf numFmtId="164" fontId="9" fillId="0" borderId="22" xfId="0" applyNumberFormat="1" applyFont="1" applyBorder="1"/>
    <xf numFmtId="0" fontId="9" fillId="0" borderId="23" xfId="0" applyFont="1" applyBorder="1" applyAlignment="1">
      <alignment horizontal="center"/>
    </xf>
    <xf numFmtId="177" fontId="9" fillId="0" borderId="3" xfId="0" applyNumberFormat="1" applyFont="1" applyBorder="1"/>
    <xf numFmtId="3" fontId="9" fillId="0" borderId="25" xfId="0" applyNumberFormat="1" applyFont="1" applyBorder="1"/>
    <xf numFmtId="3" fontId="9" fillId="0" borderId="24" xfId="0" applyNumberFormat="1" applyFont="1" applyBorder="1"/>
    <xf numFmtId="164" fontId="9" fillId="0" borderId="26" xfId="0" applyNumberFormat="1" applyFont="1" applyBorder="1"/>
    <xf numFmtId="177" fontId="9" fillId="0" borderId="0" xfId="0" applyNumberFormat="1" applyFont="1"/>
    <xf numFmtId="164" fontId="9" fillId="0" borderId="27" xfId="0" applyNumberFormat="1" applyFont="1" applyBorder="1" applyAlignment="1">
      <alignment horizontal="center" vertical="center" wrapText="1"/>
    </xf>
    <xf numFmtId="164" fontId="9" fillId="0" borderId="28" xfId="0" applyNumberFormat="1" applyFont="1" applyBorder="1"/>
    <xf numFmtId="164" fontId="9" fillId="0" borderId="29" xfId="0" applyNumberFormat="1" applyFont="1" applyBorder="1"/>
    <xf numFmtId="3" fontId="12" fillId="0" borderId="0" xfId="0" applyNumberFormat="1" applyFont="1"/>
    <xf numFmtId="0" fontId="9" fillId="0" borderId="1"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vertical="center"/>
    </xf>
    <xf numFmtId="0" fontId="10" fillId="0" borderId="0" xfId="0" applyFont="1" applyBorder="1" applyAlignment="1">
      <alignment vertical="center"/>
    </xf>
    <xf numFmtId="0" fontId="9" fillId="0" borderId="0" xfId="0" applyFont="1" applyBorder="1" applyAlignment="1">
      <alignment vertical="center"/>
    </xf>
    <xf numFmtId="3" fontId="9" fillId="0" borderId="0" xfId="0" applyNumberFormat="1" applyFont="1" applyBorder="1" applyAlignment="1">
      <alignment vertical="center"/>
    </xf>
    <xf numFmtId="0" fontId="9" fillId="0" borderId="0" xfId="0" applyFont="1" applyBorder="1" applyAlignment="1">
      <alignment horizontal="left" vertical="center"/>
    </xf>
    <xf numFmtId="178" fontId="20" fillId="0" borderId="0" xfId="7" applyNumberFormat="1" applyFont="1" applyBorder="1"/>
    <xf numFmtId="0" fontId="10" fillId="0" borderId="5" xfId="0" applyFont="1" applyBorder="1" applyAlignment="1">
      <alignment horizontal="center" vertical="center" wrapText="1"/>
    </xf>
    <xf numFmtId="49" fontId="10" fillId="0" borderId="0" xfId="0" applyNumberFormat="1" applyFont="1" applyBorder="1" applyAlignment="1">
      <alignment vertical="center"/>
    </xf>
    <xf numFmtId="49" fontId="9" fillId="0" borderId="0" xfId="0" applyNumberFormat="1" applyFont="1" applyBorder="1" applyAlignment="1">
      <alignment vertical="center"/>
    </xf>
    <xf numFmtId="166" fontId="9" fillId="0" borderId="0" xfId="0" applyNumberFormat="1" applyFont="1" applyBorder="1" applyAlignment="1" applyProtection="1">
      <alignment vertical="center"/>
    </xf>
    <xf numFmtId="3" fontId="10" fillId="0" borderId="0" xfId="0" applyNumberFormat="1" applyFont="1" applyBorder="1" applyAlignment="1">
      <alignment vertical="center"/>
    </xf>
    <xf numFmtId="165" fontId="10" fillId="0" borderId="0" xfId="0" applyNumberFormat="1" applyFont="1" applyBorder="1" applyAlignment="1">
      <alignment vertical="center"/>
    </xf>
    <xf numFmtId="166" fontId="10" fillId="0" borderId="0" xfId="0" applyNumberFormat="1" applyFont="1" applyBorder="1" applyAlignment="1" applyProtection="1">
      <alignment vertical="center"/>
    </xf>
    <xf numFmtId="0" fontId="22" fillId="0" borderId="0" xfId="16" applyFont="1" applyBorder="1" applyAlignment="1" applyProtection="1">
      <alignment vertical="center"/>
    </xf>
    <xf numFmtId="49" fontId="9" fillId="0" borderId="3" xfId="0" applyNumberFormat="1" applyFont="1" applyBorder="1" applyAlignment="1">
      <alignment horizontal="center"/>
    </xf>
    <xf numFmtId="164" fontId="9" fillId="0" borderId="32" xfId="0" applyNumberFormat="1" applyFont="1" applyBorder="1" applyAlignment="1">
      <alignment horizontal="center"/>
    </xf>
    <xf numFmtId="0" fontId="10" fillId="0" borderId="0" xfId="0" applyFont="1" applyBorder="1" applyAlignment="1">
      <alignment horizontal="left" vertical="center"/>
    </xf>
    <xf numFmtId="165" fontId="10" fillId="0" borderId="3" xfId="0" applyNumberFormat="1" applyFont="1" applyBorder="1" applyAlignment="1">
      <alignment horizontal="right" vertical="center" wrapText="1"/>
    </xf>
    <xf numFmtId="3" fontId="9" fillId="0" borderId="25" xfId="0" applyNumberFormat="1" applyFont="1" applyBorder="1" applyAlignment="1">
      <alignment horizontal="right" vertical="center"/>
    </xf>
    <xf numFmtId="0" fontId="10" fillId="0" borderId="3" xfId="0" applyFont="1" applyBorder="1" applyAlignment="1">
      <alignment horizontal="right" vertical="center" wrapText="1"/>
    </xf>
    <xf numFmtId="164" fontId="9" fillId="0" borderId="3" xfId="0" applyNumberFormat="1" applyFont="1" applyBorder="1" applyAlignment="1">
      <alignment horizontal="center"/>
    </xf>
    <xf numFmtId="164" fontId="9" fillId="0" borderId="24" xfId="0" applyNumberFormat="1" applyFont="1" applyBorder="1" applyAlignment="1">
      <alignment horizontal="center"/>
    </xf>
    <xf numFmtId="49" fontId="9" fillId="0" borderId="0" xfId="0" applyNumberFormat="1" applyFont="1" applyBorder="1" applyAlignment="1">
      <alignment horizontal="center"/>
    </xf>
    <xf numFmtId="1" fontId="9" fillId="0" borderId="0" xfId="0" applyNumberFormat="1" applyFont="1" applyBorder="1" applyAlignment="1">
      <alignment horizontal="center"/>
    </xf>
    <xf numFmtId="0" fontId="10" fillId="0" borderId="5" xfId="0" applyFont="1" applyBorder="1" applyAlignment="1">
      <alignment horizontal="right" vertical="center"/>
    </xf>
    <xf numFmtId="0" fontId="10" fillId="0" borderId="5" xfId="0" applyFont="1" applyBorder="1" applyAlignment="1">
      <alignment horizontal="right" wrapText="1"/>
    </xf>
    <xf numFmtId="49" fontId="10" fillId="0" borderId="3" xfId="0" applyNumberFormat="1" applyFont="1" applyBorder="1" applyAlignment="1">
      <alignment vertical="center"/>
    </xf>
    <xf numFmtId="3" fontId="9" fillId="0" borderId="0" xfId="0" applyNumberFormat="1" applyFont="1" applyBorder="1" applyAlignment="1">
      <alignment horizontal="center"/>
    </xf>
    <xf numFmtId="3" fontId="9" fillId="0" borderId="33" xfId="0" applyNumberFormat="1" applyFont="1" applyBorder="1" applyAlignment="1">
      <alignment horizontal="center"/>
    </xf>
    <xf numFmtId="3" fontId="9" fillId="0" borderId="24" xfId="0" applyNumberFormat="1" applyFont="1" applyBorder="1" applyAlignment="1">
      <alignment horizontal="center"/>
    </xf>
    <xf numFmtId="3" fontId="15" fillId="0" borderId="0" xfId="0" applyNumberFormat="1" applyFont="1" applyFill="1" applyBorder="1"/>
    <xf numFmtId="49" fontId="15" fillId="0" borderId="0" xfId="0" applyNumberFormat="1" applyFont="1" applyAlignment="1">
      <alignment horizontal="left"/>
    </xf>
    <xf numFmtId="49" fontId="15" fillId="0" borderId="0" xfId="0" applyNumberFormat="1" applyFont="1" applyAlignment="1">
      <alignment horizontal="right"/>
    </xf>
    <xf numFmtId="0" fontId="15" fillId="0" borderId="0" xfId="0" applyFont="1" applyAlignment="1">
      <alignment horizontal="center"/>
    </xf>
    <xf numFmtId="0" fontId="15" fillId="0" borderId="0" xfId="0" applyFont="1" applyBorder="1" applyAlignment="1">
      <alignment wrapText="1"/>
    </xf>
    <xf numFmtId="3" fontId="25" fillId="0" borderId="0" xfId="0" applyNumberFormat="1" applyFont="1"/>
    <xf numFmtId="0" fontId="9" fillId="0" borderId="0" xfId="19" applyFont="1"/>
    <xf numFmtId="3" fontId="9" fillId="0" borderId="0" xfId="19" applyNumberFormat="1" applyFont="1"/>
    <xf numFmtId="0" fontId="10" fillId="0" borderId="5" xfId="19" applyFont="1" applyBorder="1" applyAlignment="1">
      <alignment horizontal="center" vertical="center" wrapText="1"/>
    </xf>
    <xf numFmtId="0" fontId="10" fillId="0" borderId="0" xfId="19" applyFont="1"/>
    <xf numFmtId="49" fontId="9" fillId="0" borderId="0" xfId="19" quotePrefix="1" applyNumberFormat="1" applyFont="1" applyAlignment="1">
      <alignment horizontal="center"/>
    </xf>
    <xf numFmtId="0" fontId="9" fillId="0" borderId="13" xfId="19" applyFont="1" applyFill="1" applyBorder="1" applyAlignment="1">
      <alignment horizontal="center"/>
    </xf>
    <xf numFmtId="3" fontId="9" fillId="0" borderId="13" xfId="19" applyNumberFormat="1" applyFont="1" applyBorder="1"/>
    <xf numFmtId="0" fontId="9" fillId="0" borderId="14" xfId="19" applyFont="1" applyBorder="1"/>
    <xf numFmtId="0" fontId="10" fillId="0" borderId="5" xfId="19" applyFont="1" applyFill="1" applyBorder="1" applyAlignment="1">
      <alignment horizontal="center"/>
    </xf>
    <xf numFmtId="164" fontId="9" fillId="0" borderId="0" xfId="19" applyNumberFormat="1" applyFont="1"/>
    <xf numFmtId="164" fontId="9" fillId="0" borderId="13" xfId="19" applyNumberFormat="1" applyFont="1" applyBorder="1"/>
    <xf numFmtId="0" fontId="25" fillId="0" borderId="0" xfId="0" applyFont="1"/>
    <xf numFmtId="3" fontId="9" fillId="0" borderId="38" xfId="0" applyNumberFormat="1" applyFont="1" applyBorder="1" applyAlignment="1">
      <alignment horizontal="center"/>
    </xf>
    <xf numFmtId="0" fontId="15" fillId="0" borderId="0" xfId="0" applyFont="1" applyBorder="1" applyAlignment="1"/>
    <xf numFmtId="0" fontId="15" fillId="0" borderId="0" xfId="0" applyFont="1" applyBorder="1" applyAlignment="1">
      <alignment vertical="center" wrapText="1"/>
    </xf>
    <xf numFmtId="0" fontId="6" fillId="0" borderId="0" xfId="22" applyBorder="1"/>
    <xf numFmtId="0" fontId="9" fillId="0" borderId="0" xfId="19" applyFont="1" applyBorder="1"/>
    <xf numFmtId="176" fontId="6" fillId="0" borderId="0" xfId="23" applyNumberFormat="1" applyFont="1" applyBorder="1"/>
    <xf numFmtId="0" fontId="6" fillId="0" borderId="0" xfId="22"/>
    <xf numFmtId="0" fontId="6" fillId="0" borderId="0" xfId="22"/>
    <xf numFmtId="176" fontId="6" fillId="0" borderId="0" xfId="23" applyNumberFormat="1" applyFont="1"/>
    <xf numFmtId="167" fontId="6" fillId="0" borderId="0" xfId="20" applyNumberFormat="1" applyFont="1" applyBorder="1"/>
    <xf numFmtId="167" fontId="6" fillId="0" borderId="0" xfId="20" applyNumberFormat="1" applyFont="1"/>
    <xf numFmtId="49" fontId="9" fillId="0" borderId="0" xfId="0" applyNumberFormat="1" applyFont="1"/>
    <xf numFmtId="176" fontId="8" fillId="0" borderId="0" xfId="7" applyNumberFormat="1" applyFont="1"/>
    <xf numFmtId="166" fontId="10" fillId="0" borderId="31" xfId="0" applyNumberFormat="1" applyFont="1" applyBorder="1" applyAlignment="1" applyProtection="1">
      <alignment horizontal="right" vertical="center"/>
    </xf>
    <xf numFmtId="0" fontId="19" fillId="0" borderId="0" xfId="0" applyFont="1" applyFill="1" applyBorder="1"/>
    <xf numFmtId="166" fontId="9" fillId="0" borderId="31" xfId="0" applyNumberFormat="1" applyFont="1" applyBorder="1" applyAlignment="1" applyProtection="1">
      <alignment horizontal="left" vertical="center"/>
    </xf>
    <xf numFmtId="0" fontId="28" fillId="0" borderId="0" xfId="0" applyFont="1" applyFill="1" applyBorder="1"/>
    <xf numFmtId="0" fontId="10" fillId="0" borderId="0" xfId="0" applyFont="1" applyAlignment="1">
      <alignment vertical="center"/>
    </xf>
    <xf numFmtId="167" fontId="19" fillId="0" borderId="0" xfId="20" applyNumberFormat="1" applyFont="1" applyFill="1" applyBorder="1"/>
    <xf numFmtId="10" fontId="19" fillId="0" borderId="0" xfId="20" applyNumberFormat="1" applyFont="1" applyFill="1" applyBorder="1"/>
    <xf numFmtId="182" fontId="12" fillId="0" borderId="0" xfId="0" applyNumberFormat="1" applyFont="1"/>
    <xf numFmtId="182" fontId="0" fillId="0" borderId="0" xfId="0" applyNumberFormat="1" applyFill="1" applyBorder="1" applyAlignment="1">
      <alignment horizontal="right"/>
    </xf>
    <xf numFmtId="167" fontId="9" fillId="0" borderId="0" xfId="20" applyNumberFormat="1" applyFont="1"/>
    <xf numFmtId="0" fontId="9" fillId="0" borderId="35" xfId="0" applyFont="1" applyBorder="1" applyAlignment="1">
      <alignment horizontal="center"/>
    </xf>
    <xf numFmtId="3" fontId="9" fillId="0" borderId="35" xfId="0" applyNumberFormat="1" applyFont="1" applyBorder="1" applyAlignment="1">
      <alignment horizontal="right"/>
    </xf>
    <xf numFmtId="0" fontId="10" fillId="0" borderId="0" xfId="0" applyFont="1" applyFill="1" applyAlignment="1">
      <alignment vertical="center"/>
    </xf>
    <xf numFmtId="0" fontId="9" fillId="0" borderId="0" xfId="0" applyFont="1" applyFill="1" applyAlignment="1">
      <alignment vertical="center"/>
    </xf>
    <xf numFmtId="3" fontId="9" fillId="0" borderId="0" xfId="0" applyNumberFormat="1" applyFont="1" applyFill="1" applyBorder="1" applyAlignment="1">
      <alignment horizontal="right" vertical="center"/>
    </xf>
    <xf numFmtId="166" fontId="9" fillId="0" borderId="0" xfId="0" applyNumberFormat="1" applyFont="1" applyFill="1" applyAlignment="1" applyProtection="1">
      <alignment horizontal="left" vertical="center"/>
    </xf>
    <xf numFmtId="0" fontId="38" fillId="0" borderId="0" xfId="0" applyFont="1" applyFill="1" applyBorder="1"/>
    <xf numFmtId="0" fontId="12" fillId="0" borderId="4" xfId="0" applyFont="1" applyBorder="1"/>
    <xf numFmtId="165" fontId="9" fillId="0" borderId="25" xfId="0" applyNumberFormat="1" applyFont="1" applyBorder="1" applyAlignment="1">
      <alignment horizontal="right" vertical="center"/>
    </xf>
    <xf numFmtId="3" fontId="9" fillId="0" borderId="0" xfId="191" applyNumberFormat="1" applyFont="1" applyBorder="1" applyAlignment="1">
      <alignment horizontal="right" vertical="center"/>
    </xf>
    <xf numFmtId="3" fontId="3" fillId="0" borderId="0" xfId="37" applyNumberFormat="1" applyBorder="1"/>
    <xf numFmtId="0" fontId="8" fillId="0" borderId="0" xfId="191"/>
    <xf numFmtId="166" fontId="9" fillId="0" borderId="31" xfId="191" applyNumberFormat="1" applyFont="1" applyBorder="1" applyAlignment="1" applyProtection="1">
      <alignment horizontal="left" vertical="center"/>
    </xf>
    <xf numFmtId="166" fontId="10" fillId="0" borderId="31" xfId="191" applyNumberFormat="1" applyFont="1" applyBorder="1" applyAlignment="1" applyProtection="1">
      <alignment horizontal="right" vertical="center"/>
    </xf>
    <xf numFmtId="0" fontId="9" fillId="0" borderId="0" xfId="191" applyFont="1" applyAlignment="1">
      <alignment vertical="center"/>
    </xf>
    <xf numFmtId="0" fontId="9" fillId="0" borderId="0" xfId="191" applyFont="1" applyBorder="1" applyAlignment="1">
      <alignment vertical="center"/>
    </xf>
    <xf numFmtId="0" fontId="10" fillId="0" borderId="0" xfId="191" applyFont="1" applyFill="1" applyAlignment="1">
      <alignment vertical="center"/>
    </xf>
    <xf numFmtId="0" fontId="9" fillId="0" borderId="0" xfId="191" applyFont="1" applyFill="1" applyAlignment="1">
      <alignment vertical="center"/>
    </xf>
    <xf numFmtId="3" fontId="9" fillId="0" borderId="0" xfId="191" applyNumberFormat="1" applyFont="1" applyFill="1" applyBorder="1" applyAlignment="1">
      <alignment horizontal="right" vertical="center"/>
    </xf>
    <xf numFmtId="166" fontId="9" fillId="0" borderId="0" xfId="191" applyNumberFormat="1" applyFont="1" applyFill="1" applyAlignment="1" applyProtection="1">
      <alignment horizontal="left" vertical="center"/>
    </xf>
    <xf numFmtId="166" fontId="9" fillId="0" borderId="0" xfId="191" applyNumberFormat="1" applyFont="1" applyAlignment="1" applyProtection="1">
      <alignment horizontal="left" vertical="center"/>
    </xf>
    <xf numFmtId="4" fontId="9" fillId="0" borderId="0" xfId="191" applyNumberFormat="1" applyFont="1" applyBorder="1" applyAlignment="1">
      <alignment horizontal="right" vertical="center"/>
    </xf>
    <xf numFmtId="166" fontId="10" fillId="0" borderId="37" xfId="0" applyNumberFormat="1" applyFont="1" applyFill="1" applyBorder="1" applyAlignment="1" applyProtection="1">
      <alignment vertical="center"/>
    </xf>
    <xf numFmtId="166" fontId="10" fillId="0" borderId="0" xfId="0" applyNumberFormat="1" applyFont="1" applyFill="1" applyBorder="1" applyAlignment="1" applyProtection="1">
      <alignment vertical="center"/>
    </xf>
    <xf numFmtId="0" fontId="10" fillId="0" borderId="0" xfId="0" applyFont="1" applyFill="1" applyBorder="1" applyAlignment="1">
      <alignment vertical="center"/>
    </xf>
    <xf numFmtId="166" fontId="10" fillId="0" borderId="0" xfId="191" applyNumberFormat="1" applyFont="1" applyFill="1" applyBorder="1" applyAlignment="1" applyProtection="1">
      <alignment vertical="center"/>
    </xf>
    <xf numFmtId="3" fontId="9" fillId="0" borderId="0" xfId="0" applyNumberFormat="1" applyFont="1" applyFill="1"/>
    <xf numFmtId="3" fontId="0" fillId="0" borderId="0" xfId="0" applyNumberFormat="1" applyAlignment="1">
      <alignment vertical="center"/>
    </xf>
    <xf numFmtId="167" fontId="9" fillId="0" borderId="0" xfId="20" applyNumberFormat="1" applyFont="1" applyFill="1"/>
    <xf numFmtId="166" fontId="9" fillId="0" borderId="0" xfId="191" applyNumberFormat="1" applyFont="1" applyBorder="1" applyAlignment="1" applyProtection="1">
      <alignment horizontal="left" vertical="center"/>
    </xf>
    <xf numFmtId="0" fontId="0" fillId="0" borderId="0" xfId="0" applyFill="1" applyBorder="1"/>
    <xf numFmtId="166" fontId="9" fillId="0" borderId="3" xfId="191" applyNumberFormat="1" applyFont="1" applyBorder="1" applyAlignment="1" applyProtection="1">
      <alignment horizontal="left" vertical="center"/>
    </xf>
    <xf numFmtId="166" fontId="10" fillId="0" borderId="0" xfId="0" applyNumberFormat="1" applyFont="1" applyFill="1" applyAlignment="1" applyProtection="1">
      <alignment horizontal="left" vertical="center"/>
    </xf>
    <xf numFmtId="0" fontId="10" fillId="0" borderId="0" xfId="0" quotePrefix="1" applyFont="1" applyAlignment="1">
      <alignment vertical="center"/>
    </xf>
    <xf numFmtId="0" fontId="39" fillId="0" borderId="0" xfId="198"/>
    <xf numFmtId="3" fontId="40" fillId="0" borderId="0" xfId="198" applyNumberFormat="1" applyFont="1" applyBorder="1" applyAlignment="1" applyProtection="1"/>
    <xf numFmtId="0" fontId="40" fillId="0" borderId="0" xfId="198" applyNumberFormat="1" applyFont="1" applyBorder="1" applyAlignment="1" applyProtection="1"/>
    <xf numFmtId="0" fontId="39" fillId="0" borderId="0" xfId="198" applyBorder="1"/>
    <xf numFmtId="0" fontId="41" fillId="0" borderId="3" xfId="198" applyNumberFormat="1" applyFont="1" applyBorder="1" applyAlignment="1" applyProtection="1">
      <alignment horizontal="center" vertical="center" wrapText="1"/>
    </xf>
    <xf numFmtId="0" fontId="40" fillId="0" borderId="0" xfId="198" applyNumberFormat="1" applyFont="1" applyBorder="1" applyAlignment="1" applyProtection="1">
      <alignment horizontal="center"/>
    </xf>
    <xf numFmtId="164" fontId="40" fillId="0" borderId="0" xfId="198" applyNumberFormat="1" applyFont="1" applyBorder="1" applyAlignment="1" applyProtection="1"/>
    <xf numFmtId="3" fontId="40" fillId="0" borderId="3" xfId="198" applyNumberFormat="1" applyFont="1" applyBorder="1" applyAlignment="1" applyProtection="1"/>
    <xf numFmtId="165" fontId="40" fillId="0" borderId="3" xfId="198" applyNumberFormat="1" applyFont="1" applyBorder="1" applyAlignment="1" applyProtection="1"/>
    <xf numFmtId="0" fontId="41" fillId="0" borderId="3" xfId="198" applyNumberFormat="1" applyFont="1" applyBorder="1" applyAlignment="1" applyProtection="1">
      <alignment horizontal="left"/>
    </xf>
    <xf numFmtId="0" fontId="40" fillId="0" borderId="3" xfId="198" applyNumberFormat="1" applyFont="1" applyBorder="1" applyAlignment="1" applyProtection="1"/>
    <xf numFmtId="0" fontId="40" fillId="0" borderId="3" xfId="198" applyNumberFormat="1" applyFont="1" applyBorder="1" applyAlignment="1" applyProtection="1">
      <alignment horizontal="center"/>
    </xf>
    <xf numFmtId="164" fontId="40" fillId="0" borderId="3" xfId="198" applyNumberFormat="1" applyFont="1" applyBorder="1" applyAlignment="1" applyProtection="1"/>
    <xf numFmtId="0" fontId="41" fillId="0" borderId="35" xfId="198" applyNumberFormat="1" applyFont="1" applyBorder="1" applyAlignment="1" applyProtection="1"/>
    <xf numFmtId="0" fontId="41" fillId="0" borderId="35" xfId="198" applyNumberFormat="1" applyFont="1" applyBorder="1" applyAlignment="1" applyProtection="1">
      <alignment horizontal="right"/>
    </xf>
    <xf numFmtId="0" fontId="40" fillId="0" borderId="0" xfId="198" applyNumberFormat="1" applyFont="1" applyBorder="1" applyAlignment="1" applyProtection="1">
      <alignment horizontal="right"/>
    </xf>
    <xf numFmtId="3" fontId="40" fillId="0" borderId="0" xfId="198" applyNumberFormat="1" applyFont="1" applyBorder="1" applyAlignment="1" applyProtection="1">
      <alignment horizontal="right"/>
    </xf>
    <xf numFmtId="3" fontId="40" fillId="0" borderId="35" xfId="198" applyNumberFormat="1" applyFont="1" applyBorder="1" applyAlignment="1" applyProtection="1">
      <alignment horizontal="right"/>
    </xf>
    <xf numFmtId="164" fontId="40" fillId="0" borderId="0" xfId="198" applyNumberFormat="1" applyFont="1" applyBorder="1" applyAlignment="1" applyProtection="1">
      <alignment horizontal="right"/>
    </xf>
    <xf numFmtId="164" fontId="40" fillId="0" borderId="35" xfId="198" applyNumberFormat="1" applyFont="1" applyBorder="1" applyAlignment="1" applyProtection="1">
      <alignment horizontal="right"/>
    </xf>
    <xf numFmtId="0" fontId="42" fillId="0" borderId="0" xfId="198" applyFont="1"/>
    <xf numFmtId="0" fontId="40" fillId="0" borderId="0" xfId="198" applyNumberFormat="1" applyFont="1" applyBorder="1" applyAlignment="1" applyProtection="1">
      <alignment indent="2"/>
    </xf>
    <xf numFmtId="0" fontId="40" fillId="0" borderId="35" xfId="198" applyNumberFormat="1" applyFont="1" applyBorder="1" applyAlignment="1" applyProtection="1">
      <alignment indent="2"/>
    </xf>
    <xf numFmtId="0" fontId="43" fillId="0" borderId="35" xfId="198" applyNumberFormat="1" applyFont="1" applyBorder="1" applyAlignment="1" applyProtection="1"/>
    <xf numFmtId="0" fontId="43" fillId="0" borderId="35" xfId="198" applyNumberFormat="1" applyFont="1" applyBorder="1" applyAlignment="1" applyProtection="1">
      <alignment horizontal="right"/>
    </xf>
    <xf numFmtId="0" fontId="41" fillId="0" borderId="35" xfId="198" applyNumberFormat="1" applyFont="1" applyBorder="1" applyAlignment="1" applyProtection="1">
      <alignment horizontal="left"/>
    </xf>
    <xf numFmtId="0" fontId="44" fillId="0" borderId="35" xfId="198" applyNumberFormat="1" applyFont="1" applyBorder="1" applyAlignment="1" applyProtection="1">
      <alignment horizontal="right"/>
    </xf>
    <xf numFmtId="0" fontId="45" fillId="0" borderId="0" xfId="198" applyFont="1"/>
    <xf numFmtId="0" fontId="40" fillId="0" borderId="35" xfId="198" applyNumberFormat="1" applyFont="1" applyBorder="1" applyAlignment="1" applyProtection="1">
      <alignment horizontal="right"/>
    </xf>
    <xf numFmtId="0" fontId="42" fillId="0" borderId="0" xfId="198" applyFont="1" applyAlignment="1">
      <alignment horizontal="right"/>
    </xf>
    <xf numFmtId="164" fontId="39" fillId="0" borderId="0" xfId="198" applyNumberFormat="1"/>
    <xf numFmtId="0" fontId="41" fillId="0" borderId="5" xfId="198" applyNumberFormat="1" applyFont="1" applyBorder="1" applyAlignment="1" applyProtection="1">
      <alignment horizontal="center" vertical="center" wrapText="1"/>
    </xf>
    <xf numFmtId="0" fontId="41" fillId="0" borderId="5" xfId="198" applyNumberFormat="1" applyFont="1" applyBorder="1" applyAlignment="1" applyProtection="1">
      <alignment horizontal="center" vertical="center"/>
    </xf>
    <xf numFmtId="0" fontId="40" fillId="0" borderId="41" xfId="198" applyNumberFormat="1" applyFont="1" applyBorder="1" applyAlignment="1" applyProtection="1">
      <alignment horizontal="center" vertical="center"/>
    </xf>
    <xf numFmtId="0" fontId="39" fillId="0" borderId="0" xfId="198" applyAlignment="1">
      <alignment vertical="center"/>
    </xf>
    <xf numFmtId="0" fontId="9" fillId="0" borderId="45" xfId="198" applyNumberFormat="1" applyFont="1" applyBorder="1" applyAlignment="1" applyProtection="1">
      <alignment horizontal="center" vertical="center"/>
    </xf>
    <xf numFmtId="0" fontId="40" fillId="0" borderId="46" xfId="198" applyNumberFormat="1" applyFont="1" applyBorder="1" applyAlignment="1" applyProtection="1">
      <alignment horizontal="center" vertical="center" wrapText="1"/>
    </xf>
    <xf numFmtId="0" fontId="40" fillId="0" borderId="45" xfId="198" applyNumberFormat="1" applyFont="1" applyBorder="1" applyAlignment="1" applyProtection="1">
      <alignment horizontal="center" vertical="center" wrapText="1"/>
    </xf>
    <xf numFmtId="0" fontId="40" fillId="0" borderId="1" xfId="198" applyNumberFormat="1" applyFont="1" applyBorder="1" applyAlignment="1" applyProtection="1">
      <alignment horizontal="center"/>
    </xf>
    <xf numFmtId="164" fontId="40" fillId="0" borderId="1" xfId="198" applyNumberFormat="1" applyFont="1" applyBorder="1" applyAlignment="1" applyProtection="1"/>
    <xf numFmtId="1" fontId="40" fillId="0" borderId="0" xfId="198" applyNumberFormat="1" applyFont="1" applyBorder="1" applyAlignment="1" applyProtection="1"/>
    <xf numFmtId="3" fontId="39" fillId="0" borderId="0" xfId="198" applyNumberFormat="1"/>
    <xf numFmtId="0" fontId="40" fillId="0" borderId="45" xfId="198" applyNumberFormat="1" applyFont="1" applyBorder="1" applyAlignment="1" applyProtection="1">
      <alignment horizontal="center"/>
    </xf>
    <xf numFmtId="3" fontId="40" fillId="0" borderId="46" xfId="198" applyNumberFormat="1" applyFont="1" applyBorder="1" applyAlignment="1" applyProtection="1"/>
    <xf numFmtId="164" fontId="40" fillId="0" borderId="45" xfId="198" applyNumberFormat="1" applyFont="1" applyBorder="1" applyAlignment="1" applyProtection="1"/>
    <xf numFmtId="0" fontId="40" fillId="0" borderId="46" xfId="198" applyNumberFormat="1" applyFont="1" applyBorder="1" applyAlignment="1" applyProtection="1"/>
    <xf numFmtId="0" fontId="12" fillId="0" borderId="0" xfId="198" applyFont="1" applyAlignment="1">
      <alignment horizontal="left"/>
    </xf>
    <xf numFmtId="0" fontId="39" fillId="0" borderId="0" xfId="198" applyAlignment="1">
      <alignment horizontal="center"/>
    </xf>
    <xf numFmtId="0" fontId="40" fillId="0" borderId="41" xfId="198" applyNumberFormat="1" applyFont="1" applyBorder="1" applyAlignment="1" applyProtection="1">
      <alignment horizontal="center"/>
    </xf>
    <xf numFmtId="0" fontId="9" fillId="0" borderId="45" xfId="198" applyNumberFormat="1" applyFont="1" applyBorder="1" applyAlignment="1" applyProtection="1">
      <alignment horizontal="center" vertical="center" wrapText="1"/>
    </xf>
    <xf numFmtId="0" fontId="39" fillId="0" borderId="0" xfId="198" applyAlignment="1">
      <alignment wrapText="1"/>
    </xf>
    <xf numFmtId="0" fontId="48" fillId="0" borderId="41" xfId="198" applyNumberFormat="1" applyFont="1" applyBorder="1" applyAlignment="1" applyProtection="1"/>
    <xf numFmtId="0" fontId="48" fillId="0" borderId="46" xfId="198" applyNumberFormat="1" applyFont="1" applyBorder="1" applyAlignment="1" applyProtection="1">
      <alignment horizontal="center" vertical="center" wrapText="1"/>
    </xf>
    <xf numFmtId="0" fontId="48" fillId="0" borderId="45" xfId="198" applyNumberFormat="1" applyFont="1" applyBorder="1" applyAlignment="1" applyProtection="1">
      <alignment horizontal="center" vertical="center" wrapText="1"/>
    </xf>
    <xf numFmtId="0" fontId="10" fillId="0" borderId="35" xfId="198" applyNumberFormat="1" applyFont="1" applyBorder="1" applyAlignment="1" applyProtection="1">
      <alignment horizontal="right"/>
    </xf>
    <xf numFmtId="0" fontId="40" fillId="0" borderId="0" xfId="198" applyNumberFormat="1" applyFont="1" applyBorder="1" applyAlignment="1" applyProtection="1">
      <alignment horizontal="left"/>
    </xf>
    <xf numFmtId="0" fontId="40" fillId="0" borderId="35" xfId="198" applyNumberFormat="1" applyFont="1" applyBorder="1" applyAlignment="1" applyProtection="1">
      <alignment horizontal="left"/>
    </xf>
    <xf numFmtId="0" fontId="10" fillId="0" borderId="35" xfId="198" applyNumberFormat="1" applyFont="1" applyBorder="1" applyAlignment="1" applyProtection="1">
      <alignment horizontal="left"/>
    </xf>
    <xf numFmtId="0" fontId="41" fillId="0" borderId="35" xfId="198" applyNumberFormat="1" applyFont="1" applyBorder="1" applyAlignment="1" applyProtection="1">
      <alignment horizontal="center"/>
    </xf>
    <xf numFmtId="2" fontId="40" fillId="0" borderId="0" xfId="198" applyNumberFormat="1" applyFont="1" applyBorder="1" applyAlignment="1" applyProtection="1">
      <alignment horizontal="right"/>
    </xf>
    <xf numFmtId="2" fontId="40" fillId="0" borderId="35" xfId="198" applyNumberFormat="1" applyFont="1" applyBorder="1" applyAlignment="1" applyProtection="1">
      <alignment horizontal="right"/>
    </xf>
    <xf numFmtId="10" fontId="0" fillId="0" borderId="0" xfId="20" applyNumberFormat="1" applyFont="1"/>
    <xf numFmtId="167" fontId="39" fillId="0" borderId="0" xfId="20" applyNumberFormat="1" applyFont="1"/>
    <xf numFmtId="167" fontId="0" fillId="0" borderId="0" xfId="20" applyNumberFormat="1" applyFont="1" applyFill="1"/>
    <xf numFmtId="3" fontId="40" fillId="0" borderId="3" xfId="198" applyNumberFormat="1" applyFont="1" applyBorder="1" applyAlignment="1" applyProtection="1">
      <alignment horizontal="right"/>
    </xf>
    <xf numFmtId="3" fontId="9" fillId="0" borderId="3" xfId="0" applyNumberFormat="1" applyFont="1" applyFill="1" applyBorder="1"/>
    <xf numFmtId="0" fontId="9" fillId="0" borderId="0" xfId="0" applyFont="1" applyFill="1" applyAlignment="1">
      <alignment horizontal="center"/>
    </xf>
    <xf numFmtId="164" fontId="42" fillId="0" borderId="0" xfId="198" applyNumberFormat="1" applyFont="1"/>
    <xf numFmtId="176" fontId="0" fillId="0" borderId="0" xfId="7" applyNumberFormat="1" applyFont="1" applyFill="1"/>
    <xf numFmtId="0" fontId="10" fillId="0" borderId="0" xfId="0" applyFont="1" applyBorder="1" applyAlignment="1">
      <alignment horizontal="left" vertical="center"/>
    </xf>
    <xf numFmtId="0" fontId="23" fillId="2" borderId="0" xfId="0" applyFont="1" applyFill="1" applyBorder="1" applyAlignment="1">
      <alignment horizontal="left" vertical="center"/>
    </xf>
    <xf numFmtId="49" fontId="15" fillId="0" borderId="0" xfId="0" applyNumberFormat="1" applyFont="1" applyAlignment="1">
      <alignment horizontal="left" vertical="center" wrapText="1"/>
    </xf>
    <xf numFmtId="49" fontId="10" fillId="0" borderId="4" xfId="0" applyNumberFormat="1" applyFont="1" applyFill="1" applyBorder="1" applyAlignment="1">
      <alignment horizontal="left" vertical="center"/>
    </xf>
    <xf numFmtId="0" fontId="10" fillId="0" borderId="4" xfId="0" applyFont="1" applyBorder="1" applyAlignment="1">
      <alignment horizontal="left" vertical="center"/>
    </xf>
    <xf numFmtId="0" fontId="15" fillId="0" borderId="34" xfId="0" applyFont="1" applyBorder="1" applyAlignment="1">
      <alignment horizontal="left" vertical="center" wrapText="1"/>
    </xf>
    <xf numFmtId="0" fontId="15" fillId="0" borderId="0" xfId="0" applyFont="1" applyBorder="1" applyAlignment="1">
      <alignment horizontal="left" vertical="center" wrapText="1"/>
    </xf>
    <xf numFmtId="0" fontId="10" fillId="0" borderId="4" xfId="19" applyFont="1" applyBorder="1" applyAlignment="1">
      <alignment horizontal="left" vertical="center"/>
    </xf>
    <xf numFmtId="3" fontId="15" fillId="0" borderId="34" xfId="0" applyNumberFormat="1" applyFont="1" applyBorder="1" applyAlignment="1">
      <alignment horizontal="left" vertical="center"/>
    </xf>
    <xf numFmtId="3" fontId="10" fillId="0" borderId="4" xfId="0" applyNumberFormat="1" applyFont="1" applyBorder="1" applyAlignment="1">
      <alignment horizontal="left" vertical="center"/>
    </xf>
    <xf numFmtId="3" fontId="10" fillId="0" borderId="0" xfId="0" applyNumberFormat="1" applyFont="1" applyBorder="1" applyAlignment="1">
      <alignment horizontal="right" vertical="center" wrapText="1"/>
    </xf>
    <xf numFmtId="3" fontId="10" fillId="0" borderId="3" xfId="0" applyNumberFormat="1" applyFont="1" applyBorder="1" applyAlignment="1">
      <alignment horizontal="right" vertical="center"/>
    </xf>
    <xf numFmtId="3" fontId="10" fillId="0" borderId="0" xfId="0" applyNumberFormat="1" applyFont="1" applyBorder="1" applyAlignment="1">
      <alignment horizontal="center" vertical="center"/>
    </xf>
    <xf numFmtId="3" fontId="10" fillId="0" borderId="3" xfId="0" applyNumberFormat="1" applyFont="1" applyBorder="1" applyAlignment="1">
      <alignment horizontal="center" vertical="center"/>
    </xf>
    <xf numFmtId="165" fontId="10" fillId="0" borderId="35" xfId="0" applyNumberFormat="1" applyFont="1" applyBorder="1" applyAlignment="1">
      <alignment horizontal="center" vertical="center"/>
    </xf>
    <xf numFmtId="165" fontId="10" fillId="0" borderId="35" xfId="0" applyNumberFormat="1" applyFont="1" applyBorder="1" applyAlignment="1">
      <alignment horizontal="center" vertical="center" wrapText="1"/>
    </xf>
    <xf numFmtId="0" fontId="15" fillId="0" borderId="34" xfId="0" applyFont="1" applyBorder="1" applyAlignment="1">
      <alignment horizontal="left" vertical="center"/>
    </xf>
    <xf numFmtId="0" fontId="15" fillId="0" borderId="34" xfId="0" applyFont="1" applyBorder="1" applyAlignment="1">
      <alignment horizontal="left"/>
    </xf>
    <xf numFmtId="0" fontId="10" fillId="0" borderId="3" xfId="0" applyFont="1" applyBorder="1" applyAlignment="1">
      <alignment horizontal="left" vertical="center"/>
    </xf>
    <xf numFmtId="0" fontId="9" fillId="0" borderId="0" xfId="0" applyFont="1" applyAlignment="1">
      <alignment horizontal="left"/>
    </xf>
    <xf numFmtId="0" fontId="41" fillId="0" borderId="40" xfId="198" applyNumberFormat="1" applyFont="1" applyBorder="1" applyAlignment="1" applyProtection="1">
      <alignment horizontal="left" vertical="center"/>
    </xf>
    <xf numFmtId="0" fontId="12" fillId="0" borderId="0" xfId="198" applyFont="1" applyBorder="1" applyAlignment="1">
      <alignment vertical="top" wrapText="1"/>
    </xf>
    <xf numFmtId="0" fontId="15" fillId="0" borderId="0" xfId="198" applyFont="1" applyBorder="1" applyAlignment="1">
      <alignment vertical="top"/>
    </xf>
    <xf numFmtId="0" fontId="41" fillId="0" borderId="4" xfId="198" applyNumberFormat="1" applyFont="1" applyBorder="1" applyAlignment="1" applyProtection="1">
      <alignment horizontal="left" vertical="center"/>
    </xf>
    <xf numFmtId="0" fontId="12" fillId="0" borderId="39" xfId="198" applyFont="1" applyBorder="1" applyAlignment="1">
      <alignment wrapText="1"/>
    </xf>
    <xf numFmtId="0" fontId="12" fillId="0" borderId="39" xfId="198" applyFont="1" applyBorder="1" applyAlignment="1"/>
    <xf numFmtId="0" fontId="10" fillId="0" borderId="4" xfId="198" applyNumberFormat="1" applyFont="1" applyBorder="1" applyAlignment="1" applyProtection="1">
      <alignment horizontal="left" vertical="center"/>
    </xf>
    <xf numFmtId="0" fontId="47" fillId="0" borderId="4" xfId="198" applyNumberFormat="1" applyFont="1" applyBorder="1" applyAlignment="1" applyProtection="1">
      <alignment horizontal="left" vertical="center"/>
    </xf>
    <xf numFmtId="0" fontId="41" fillId="0" borderId="42" xfId="198" applyNumberFormat="1" applyFont="1" applyBorder="1" applyAlignment="1" applyProtection="1">
      <alignment horizontal="center" vertical="center" wrapText="1"/>
    </xf>
    <xf numFmtId="0" fontId="41" fillId="0" borderId="43" xfId="198" applyNumberFormat="1" applyFont="1" applyBorder="1" applyAlignment="1" applyProtection="1">
      <alignment horizontal="center" vertical="center" wrapText="1"/>
    </xf>
    <xf numFmtId="0" fontId="41" fillId="0" borderId="44" xfId="198" applyNumberFormat="1" applyFont="1" applyBorder="1" applyAlignment="1" applyProtection="1">
      <alignment horizontal="center" vertical="center" wrapText="1"/>
    </xf>
    <xf numFmtId="0" fontId="10" fillId="0" borderId="40" xfId="198" applyNumberFormat="1" applyFont="1" applyBorder="1" applyAlignment="1" applyProtection="1">
      <alignment horizontal="left" vertical="center"/>
    </xf>
    <xf numFmtId="0" fontId="47" fillId="0" borderId="40" xfId="198" applyNumberFormat="1" applyFont="1" applyBorder="1" applyAlignment="1" applyProtection="1">
      <alignment horizontal="left" vertical="center"/>
    </xf>
    <xf numFmtId="0" fontId="41" fillId="0" borderId="47" xfId="198" applyNumberFormat="1" applyFont="1" applyBorder="1" applyAlignment="1" applyProtection="1">
      <alignment horizontal="center" vertical="center" wrapText="1"/>
    </xf>
    <xf numFmtId="0" fontId="41" fillId="0" borderId="48" xfId="198" applyNumberFormat="1" applyFont="1" applyBorder="1" applyAlignment="1" applyProtection="1">
      <alignment horizontal="center" vertical="center" wrapText="1"/>
    </xf>
    <xf numFmtId="0" fontId="41" fillId="0" borderId="35" xfId="198" applyNumberFormat="1" applyFont="1" applyBorder="1" applyAlignment="1" applyProtection="1">
      <alignment horizontal="center" vertical="center" wrapText="1"/>
    </xf>
    <xf numFmtId="0" fontId="47" fillId="0" borderId="42" xfId="198" applyNumberFormat="1" applyFont="1" applyBorder="1" applyAlignment="1" applyProtection="1">
      <alignment horizontal="center" vertical="center" wrapText="1"/>
    </xf>
    <xf numFmtId="0" fontId="47" fillId="0" borderId="44" xfId="198" applyNumberFormat="1" applyFont="1" applyBorder="1" applyAlignment="1" applyProtection="1">
      <alignment horizontal="center" vertical="center" wrapText="1"/>
    </xf>
    <xf numFmtId="0" fontId="47" fillId="0" borderId="35" xfId="198" applyNumberFormat="1" applyFont="1" applyBorder="1" applyAlignment="1" applyProtection="1">
      <alignment horizontal="center" vertical="center" wrapText="1"/>
    </xf>
    <xf numFmtId="0" fontId="9" fillId="0" borderId="39" xfId="198" applyFont="1" applyBorder="1" applyAlignment="1">
      <alignment wrapText="1"/>
    </xf>
    <xf numFmtId="0" fontId="9" fillId="0" borderId="39" xfId="198" applyFont="1" applyBorder="1" applyAlignment="1"/>
    <xf numFmtId="0" fontId="10" fillId="0" borderId="0" xfId="0" applyFont="1" applyBorder="1" applyAlignment="1">
      <alignment horizontal="center" vertical="center"/>
    </xf>
    <xf numFmtId="0" fontId="10" fillId="0" borderId="30" xfId="0" applyFont="1" applyBorder="1" applyAlignment="1">
      <alignment horizontal="center" vertical="center"/>
    </xf>
    <xf numFmtId="0" fontId="10" fillId="0" borderId="36" xfId="0" applyFont="1" applyBorder="1" applyAlignment="1">
      <alignment horizontal="center" vertical="center"/>
    </xf>
    <xf numFmtId="0" fontId="10" fillId="0" borderId="2" xfId="0" applyFont="1" applyBorder="1" applyAlignment="1">
      <alignment horizontal="center" vertical="center"/>
    </xf>
    <xf numFmtId="0" fontId="10" fillId="0" borderId="4" xfId="0" applyFont="1" applyFill="1" applyBorder="1" applyAlignment="1">
      <alignment horizontal="left" vertical="center"/>
    </xf>
    <xf numFmtId="0" fontId="15" fillId="0" borderId="39" xfId="0" applyFont="1" applyBorder="1" applyAlignment="1">
      <alignment horizontal="left" vertical="top" wrapText="1"/>
    </xf>
    <xf numFmtId="166" fontId="10" fillId="0" borderId="37" xfId="191" applyNumberFormat="1" applyFont="1" applyFill="1" applyBorder="1" applyAlignment="1" applyProtection="1">
      <alignment horizontal="left" vertical="center"/>
    </xf>
    <xf numFmtId="0" fontId="10" fillId="0" borderId="0" xfId="191" applyFont="1" applyAlignment="1">
      <alignment horizontal="left" vertical="center" wrapText="1"/>
    </xf>
    <xf numFmtId="0" fontId="10" fillId="0" borderId="0" xfId="191" applyFont="1" applyAlignment="1">
      <alignment horizontal="left" vertical="center"/>
    </xf>
    <xf numFmtId="176" fontId="9" fillId="0" borderId="0" xfId="7" applyNumberFormat="1" applyFont="1" applyAlignment="1">
      <alignment vertical="center"/>
    </xf>
    <xf numFmtId="3" fontId="9" fillId="0" borderId="3" xfId="191" applyNumberFormat="1" applyFont="1" applyBorder="1" applyAlignment="1">
      <alignment horizontal="right" vertical="center"/>
    </xf>
    <xf numFmtId="166" fontId="9" fillId="0" borderId="3" xfId="0" applyNumberFormat="1" applyFont="1" applyFill="1" applyBorder="1" applyAlignment="1" applyProtection="1">
      <alignment horizontal="left" vertical="center"/>
    </xf>
    <xf numFmtId="0" fontId="9" fillId="0" borderId="0" xfId="191" applyFont="1" applyBorder="1" applyAlignment="1">
      <alignment horizontal="left" vertical="center" wrapText="1"/>
    </xf>
  </cellXfs>
  <cellStyles count="200">
    <cellStyle name="1st indent" xfId="1"/>
    <cellStyle name="1st indent 2" xfId="56"/>
    <cellStyle name="1st indent 3" xfId="57"/>
    <cellStyle name="1st indent 4" xfId="58"/>
    <cellStyle name="1st indent 5" xfId="59"/>
    <cellStyle name="1st indent 6" xfId="60"/>
    <cellStyle name="1st indent_01.04" xfId="61"/>
    <cellStyle name="2nd indent" xfId="2"/>
    <cellStyle name="2nd indent 2" xfId="62"/>
    <cellStyle name="2nd indent 3" xfId="63"/>
    <cellStyle name="2nd indent 4" xfId="64"/>
    <cellStyle name="2nd indent 5" xfId="65"/>
    <cellStyle name="2nd indent 6" xfId="66"/>
    <cellStyle name="3rd indent" xfId="3"/>
    <cellStyle name="3rd indent 2" xfId="67"/>
    <cellStyle name="3rd indent 3" xfId="68"/>
    <cellStyle name="3rd indent 4" xfId="69"/>
    <cellStyle name="3rd indent 5" xfId="70"/>
    <cellStyle name="3rd indent 6" xfId="71"/>
    <cellStyle name="4th indent" xfId="4"/>
    <cellStyle name="4th indent 2" xfId="72"/>
    <cellStyle name="4th indent 3" xfId="73"/>
    <cellStyle name="4th indent 4" xfId="74"/>
    <cellStyle name="4th indent 5" xfId="75"/>
    <cellStyle name="4th indent 6" xfId="76"/>
    <cellStyle name="5th indent" xfId="5"/>
    <cellStyle name="5th indent 2" xfId="77"/>
    <cellStyle name="5th indent 3" xfId="78"/>
    <cellStyle name="5th indent 4" xfId="79"/>
    <cellStyle name="5th indent 5" xfId="80"/>
    <cellStyle name="5th indent 6" xfId="81"/>
    <cellStyle name="6th indent" xfId="6"/>
    <cellStyle name="6th indent 2" xfId="82"/>
    <cellStyle name="6th indent 3" xfId="83"/>
    <cellStyle name="6th indent 4" xfId="84"/>
    <cellStyle name="6th indent 5" xfId="85"/>
    <cellStyle name="6th indent 6" xfId="86"/>
    <cellStyle name="Bad 2" xfId="87"/>
    <cellStyle name="Comma" xfId="7" builtinId="3"/>
    <cellStyle name="Comma 10" xfId="53"/>
    <cellStyle name="Comma 11" xfId="193"/>
    <cellStyle name="Comma 12" xfId="196"/>
    <cellStyle name="Comma 2" xfId="23"/>
    <cellStyle name="Comma 2 10" xfId="153"/>
    <cellStyle name="Comma 2 11" xfId="154"/>
    <cellStyle name="Comma 2 12" xfId="155"/>
    <cellStyle name="Comma 2 13" xfId="156"/>
    <cellStyle name="Comma 2 14" xfId="157"/>
    <cellStyle name="Comma 2 15" xfId="158"/>
    <cellStyle name="Comma 2 16" xfId="130"/>
    <cellStyle name="Comma 2 17" xfId="48"/>
    <cellStyle name="Comma 2 2" xfId="88"/>
    <cellStyle name="Comma 2 2 2" xfId="133"/>
    <cellStyle name="Comma 2 3" xfId="134"/>
    <cellStyle name="Comma 2 3 2" xfId="180"/>
    <cellStyle name="Comma 2 4" xfId="138"/>
    <cellStyle name="Comma 2 5" xfId="137"/>
    <cellStyle name="Comma 2 6" xfId="139"/>
    <cellStyle name="Comma 2 7" xfId="136"/>
    <cellStyle name="Comma 2 8" xfId="140"/>
    <cellStyle name="Comma 2 9" xfId="159"/>
    <cellStyle name="Comma 3" xfId="33"/>
    <cellStyle name="Comma 3 2" xfId="54"/>
    <cellStyle name="Comma 3 3" xfId="51"/>
    <cellStyle name="Comma 4" xfId="40"/>
    <cellStyle name="Comma 5" xfId="89"/>
    <cellStyle name="Comma 5 2" xfId="160"/>
    <cellStyle name="Comma 6" xfId="161"/>
    <cellStyle name="Comma 6 2" xfId="184"/>
    <cellStyle name="Comma 7" xfId="181"/>
    <cellStyle name="Comma 8" xfId="145"/>
    <cellStyle name="Comma 9" xfId="148"/>
    <cellStyle name="Comma0" xfId="8"/>
    <cellStyle name="Comma0 2" xfId="90"/>
    <cellStyle name="Comma0 3" xfId="91"/>
    <cellStyle name="Comma0 4" xfId="92"/>
    <cellStyle name="Comma0_01.09" xfId="93"/>
    <cellStyle name="Currency 2" xfId="177"/>
    <cellStyle name="Currency0" xfId="9"/>
    <cellStyle name="Currency0 2" xfId="94"/>
    <cellStyle name="Currency0 3" xfId="95"/>
    <cellStyle name="Currency0 4" xfId="96"/>
    <cellStyle name="Currency0_01.09" xfId="97"/>
    <cellStyle name="Date" xfId="10"/>
    <cellStyle name="Date 2" xfId="98"/>
    <cellStyle name="Date 3" xfId="99"/>
    <cellStyle name="Date 4" xfId="100"/>
    <cellStyle name="Date_01.09" xfId="101"/>
    <cellStyle name="Fixed" xfId="11"/>
    <cellStyle name="Fixed 2" xfId="102"/>
    <cellStyle name="Fixed 3" xfId="103"/>
    <cellStyle name="Fixed 4" xfId="104"/>
    <cellStyle name="Fixed_01.09" xfId="105"/>
    <cellStyle name="FOOTNOTE" xfId="12"/>
    <cellStyle name="FOOTNOTE 2" xfId="27"/>
    <cellStyle name="FOOTNOTE 2 2" xfId="106"/>
    <cellStyle name="FOOTNOTE 3" xfId="30"/>
    <cellStyle name="FOOTNOTE_01.62" xfId="107"/>
    <cellStyle name="HEADING" xfId="13"/>
    <cellStyle name="Heading 1" xfId="14" builtinId="16" customBuiltin="1"/>
    <cellStyle name="Heading 1 2" xfId="41"/>
    <cellStyle name="Heading 1 2 2" xfId="108"/>
    <cellStyle name="Heading 1 2_010908" xfId="109"/>
    <cellStyle name="Heading 1 3" xfId="110"/>
    <cellStyle name="Heading 1 4" xfId="111"/>
    <cellStyle name="Heading 2" xfId="15" builtinId="17" customBuiltin="1"/>
    <cellStyle name="Heading 2 2" xfId="42"/>
    <cellStyle name="Heading 2 2 2" xfId="112"/>
    <cellStyle name="Heading 2 2_010908" xfId="113"/>
    <cellStyle name="Heading 2 3" xfId="114"/>
    <cellStyle name="Heading 2 4" xfId="115"/>
    <cellStyle name="Hyperlink" xfId="16" builtinId="8"/>
    <cellStyle name="Hyperlink 2" xfId="26"/>
    <cellStyle name="Normal" xfId="0" builtinId="0"/>
    <cellStyle name="Normal 10" xfId="35"/>
    <cellStyle name="Normal 10 2" xfId="116"/>
    <cellStyle name="Normal 11" xfId="117"/>
    <cellStyle name="Normal 11 2" xfId="162"/>
    <cellStyle name="Normal 11 3" xfId="190"/>
    <cellStyle name="Normal 12" xfId="163"/>
    <cellStyle name="Normal 12 2" xfId="174"/>
    <cellStyle name="Normal 13" xfId="176"/>
    <cellStyle name="Normal 13 2" xfId="182"/>
    <cellStyle name="Normal 14" xfId="183"/>
    <cellStyle name="Normal 15" xfId="178"/>
    <cellStyle name="Normal 16" xfId="179"/>
    <cellStyle name="Normal 17" xfId="185"/>
    <cellStyle name="Normal 18" xfId="37"/>
    <cellStyle name="Normal 19" xfId="191"/>
    <cellStyle name="Normal 2" xfId="19"/>
    <cellStyle name="Normal 2 2" xfId="24"/>
    <cellStyle name="Normal 2 2 2" xfId="118"/>
    <cellStyle name="Normal 2 2 3" xfId="142"/>
    <cellStyle name="Normal 2 2 4" xfId="144"/>
    <cellStyle name="Normal 2 2 5" xfId="147"/>
    <cellStyle name="Normal 2 2 6" xfId="150"/>
    <cellStyle name="Normal 2 2 7" xfId="152"/>
    <cellStyle name="Normal 2 2 8" xfId="131"/>
    <cellStyle name="Normal 2 3" xfId="34"/>
    <cellStyle name="Normal 2 3 2" xfId="164"/>
    <cellStyle name="Normal 2 3 3" xfId="135"/>
    <cellStyle name="Normal 2 4" xfId="119"/>
    <cellStyle name="Normal 2 4 2" xfId="141"/>
    <cellStyle name="Normal 2 5" xfId="143"/>
    <cellStyle name="Normal 2 6" xfId="146"/>
    <cellStyle name="Normal 2 7" xfId="149"/>
    <cellStyle name="Normal 2 8" xfId="151"/>
    <cellStyle name="Normal 2_01.09" xfId="120"/>
    <cellStyle name="Normal 20" xfId="192"/>
    <cellStyle name="Normal 21" xfId="195"/>
    <cellStyle name="Normal 22" xfId="198"/>
    <cellStyle name="Normal 23" xfId="199"/>
    <cellStyle name="Normal 3" xfId="21"/>
    <cellStyle name="Normal 3 2" xfId="28"/>
    <cellStyle name="Normal 3 2 2" xfId="173"/>
    <cellStyle name="Normal 3 2 3" xfId="165"/>
    <cellStyle name="Normal 3 3" xfId="132"/>
    <cellStyle name="Normal 3 4" xfId="46"/>
    <cellStyle name="Normal 4" xfId="22"/>
    <cellStyle name="Normal 4 2" xfId="29"/>
    <cellStyle name="Normal 4 2 2" xfId="121"/>
    <cellStyle name="Normal 4 2 3" xfId="166"/>
    <cellStyle name="Normal 4 3" xfId="122"/>
    <cellStyle name="Normal 4 4" xfId="47"/>
    <cellStyle name="Normal 5" xfId="31"/>
    <cellStyle name="Normal 5 2" xfId="167"/>
    <cellStyle name="Normal 5 3" xfId="49"/>
    <cellStyle name="Normal 6" xfId="36"/>
    <cellStyle name="Normal 6 2" xfId="168"/>
    <cellStyle name="Normal 6 3" xfId="52"/>
    <cellStyle name="Normal 7" xfId="39"/>
    <cellStyle name="Normal 7 2" xfId="169"/>
    <cellStyle name="Normal 8" xfId="123"/>
    <cellStyle name="Normal 8 2" xfId="170"/>
    <cellStyle name="Normal 9" xfId="124"/>
    <cellStyle name="Normal 9 2" xfId="171"/>
    <cellStyle name="Normal 9 3" xfId="189"/>
    <cellStyle name="numbcent" xfId="25"/>
    <cellStyle name="Percent" xfId="20" builtinId="5"/>
    <cellStyle name="Percent 2" xfId="32"/>
    <cellStyle name="Percent 2 2" xfId="55"/>
    <cellStyle name="Percent 2 3" xfId="50"/>
    <cellStyle name="Percent 3" xfId="45"/>
    <cellStyle name="Percent 3 2" xfId="172"/>
    <cellStyle name="Percent 3 3" xfId="175"/>
    <cellStyle name="Percent 4" xfId="125"/>
    <cellStyle name="Percent 4 2" xfId="186"/>
    <cellStyle name="Percent 5" xfId="187"/>
    <cellStyle name="Percent 6" xfId="38"/>
    <cellStyle name="Percent 7" xfId="194"/>
    <cellStyle name="Percent 8" xfId="197"/>
    <cellStyle name="TITLE" xfId="17"/>
    <cellStyle name="TITLE 2" xfId="43"/>
    <cellStyle name="Total" xfId="18" builtinId="25" customBuiltin="1"/>
    <cellStyle name="Total 2" xfId="44"/>
    <cellStyle name="Total 2 2" xfId="126"/>
    <cellStyle name="Total 2_010908" xfId="127"/>
    <cellStyle name="Total 3" xfId="128"/>
    <cellStyle name="Total 4" xfId="129"/>
    <cellStyle name="標準_q165x_入力訂正85_入力訂正85_入力訂正85_TMSシステム（２係用）_TMSシステム（２係用）" xfId="18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hawaii.gov/Documents%20and%20Settings/liberatv/Local%20Settings/Temporary%20Internet%20Files/OLK4D/07-01-02%20COLA%20INDEX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ers.usda.gov/data/stateexports/2004final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hawaii.gov/Documents%20and%20Settings/MaryB/My%20Documents/C&amp;C%20Real%20Property/20ltp04%20rev_via%20Robin%20email_0405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hawaii.gov/QTAX/ANewSystem/Q011Files/Comps/Alabama/ALQ011compworkshee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BEDT2\SYS\WINDOWS\TEMP\132197mb_work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hawaii.gov/Documents%20and%20Settings/MaryB/My%20Documents/Taxes%20Hawaii%20and%20US/Tax%20Foundation,%20HI%20and%20US/rev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ions"/>
      <sheetName val="Wheat"/>
      <sheetName val="rice"/>
      <sheetName val="feedgrains"/>
      <sheetName val="soybeans"/>
      <sheetName val="sunflowerseed"/>
      <sheetName val="peanuts"/>
      <sheetName val="cotton"/>
      <sheetName val="cottonseed"/>
      <sheetName val="tobacco"/>
      <sheetName val="fruit"/>
      <sheetName val="treenuts"/>
      <sheetName val="vegetables"/>
      <sheetName val="livestock"/>
      <sheetName val="hides"/>
      <sheetName val="poultry"/>
      <sheetName val="fatsoils"/>
      <sheetName val="dairy"/>
      <sheetName val="feedsfodders"/>
      <sheetName val="seeds"/>
      <sheetName val="other"/>
      <sheetName val="comd.chart"/>
      <sheetName val="totals"/>
      <sheetName val="totbycomd."/>
      <sheetName val="16010A"/>
      <sheetName val="16021"/>
      <sheetName val="16020A"/>
      <sheetName val="16020B"/>
      <sheetName val="16010"/>
      <sheetName val="sxcomm"/>
      <sheetName val="sxh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sheetName val="DATA-enter data here first"/>
      <sheetName val="Sheet3"/>
    </sheetNames>
    <sheetDataSet>
      <sheetData sheetId="0" refreshError="1"/>
      <sheetData sheetId="1" refreshError="1">
        <row r="73">
          <cell r="B73">
            <v>726</v>
          </cell>
        </row>
      </sheetData>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2PW06NW"/>
    </sheetNames>
    <sheetDataSet>
      <sheetData sheetId="0">
        <row r="9">
          <cell r="A9" t="str">
            <v xml:space="preserve">    Total</v>
          </cell>
        </row>
        <row r="34">
          <cell r="A34" t="str">
            <v>Mississippi</v>
          </cell>
        </row>
        <row r="35">
          <cell r="A35" t="str">
            <v>Missouri</v>
          </cell>
        </row>
        <row r="36">
          <cell r="A36" t="str">
            <v>Montana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82"/>
  <sheetViews>
    <sheetView tabSelected="1" workbookViewId="0">
      <selection activeCell="D5" sqref="D5"/>
    </sheetView>
  </sheetViews>
  <sheetFormatPr defaultRowHeight="15.75"/>
  <cols>
    <col min="1" max="1" width="12.140625" style="105" customWidth="1"/>
    <col min="2" max="2" width="90.85546875" style="105" customWidth="1"/>
    <col min="3" max="3" width="20.28515625" style="16" customWidth="1"/>
    <col min="4" max="30" width="9.140625" style="16"/>
  </cols>
  <sheetData>
    <row r="1" spans="1:12" ht="27.75" customHeight="1">
      <c r="A1" s="278" t="s">
        <v>236</v>
      </c>
      <c r="B1" s="278"/>
    </row>
    <row r="2" spans="1:12" ht="16.5" customHeight="1">
      <c r="A2" s="277" t="s">
        <v>160</v>
      </c>
      <c r="B2" s="277"/>
    </row>
    <row r="3" spans="1:12" ht="16.5" customHeight="1">
      <c r="A3" s="116" t="s">
        <v>53</v>
      </c>
      <c r="B3" s="111" t="s">
        <v>220</v>
      </c>
      <c r="C3" s="110"/>
      <c r="D3" s="110"/>
      <c r="E3" s="110"/>
      <c r="F3" s="110"/>
      <c r="G3" s="110"/>
    </row>
    <row r="4" spans="1:12" ht="16.5" customHeight="1">
      <c r="A4" s="116" t="s">
        <v>54</v>
      </c>
      <c r="B4" s="105" t="s">
        <v>221</v>
      </c>
      <c r="C4" s="104"/>
      <c r="D4" s="104"/>
      <c r="E4" s="104"/>
      <c r="F4" s="104"/>
      <c r="G4" s="104"/>
      <c r="H4" s="104"/>
      <c r="I4" s="104"/>
    </row>
    <row r="5" spans="1:12" ht="16.5" customHeight="1">
      <c r="A5" s="116" t="s">
        <v>55</v>
      </c>
      <c r="B5" s="105" t="s">
        <v>222</v>
      </c>
      <c r="C5" s="104"/>
      <c r="D5" s="104"/>
      <c r="E5" s="104"/>
      <c r="F5" s="104"/>
      <c r="G5" s="104"/>
      <c r="H5" s="104"/>
      <c r="I5" s="104"/>
    </row>
    <row r="6" spans="1:12" ht="16.5" customHeight="1">
      <c r="A6" s="116" t="s">
        <v>56</v>
      </c>
      <c r="B6" s="105" t="s">
        <v>223</v>
      </c>
      <c r="C6" s="119"/>
      <c r="D6" s="104"/>
      <c r="E6" s="104"/>
      <c r="F6" s="104"/>
      <c r="G6" s="104"/>
      <c r="H6" s="104"/>
      <c r="I6" s="104"/>
    </row>
    <row r="7" spans="1:12" ht="16.5" customHeight="1">
      <c r="A7" s="116" t="s">
        <v>57</v>
      </c>
      <c r="B7" s="105" t="s">
        <v>224</v>
      </c>
      <c r="C7" s="104"/>
      <c r="D7" s="104"/>
      <c r="E7" s="104"/>
      <c r="F7" s="104"/>
      <c r="G7" s="104"/>
      <c r="H7" s="104"/>
      <c r="I7" s="104"/>
    </row>
    <row r="8" spans="1:12" ht="16.5" customHeight="1">
      <c r="A8" s="116" t="s">
        <v>58</v>
      </c>
      <c r="B8" s="105" t="s">
        <v>225</v>
      </c>
      <c r="C8" s="104"/>
      <c r="D8" s="104"/>
      <c r="E8" s="104"/>
      <c r="F8" s="104"/>
      <c r="G8" s="104"/>
      <c r="H8" s="104"/>
      <c r="I8" s="104"/>
    </row>
    <row r="9" spans="1:12" ht="16.5" customHeight="1">
      <c r="A9" s="116" t="s">
        <v>59</v>
      </c>
      <c r="B9" s="105" t="s">
        <v>197</v>
      </c>
      <c r="C9" s="104"/>
      <c r="D9" s="104"/>
      <c r="E9" s="104"/>
      <c r="F9" s="104"/>
      <c r="G9" s="104"/>
      <c r="H9" s="104"/>
      <c r="I9" s="104"/>
      <c r="J9" s="104"/>
      <c r="K9" s="104"/>
      <c r="L9" s="104"/>
    </row>
    <row r="10" spans="1:12" ht="16.5" customHeight="1">
      <c r="A10" s="116" t="s">
        <v>60</v>
      </c>
      <c r="B10" s="105" t="s">
        <v>198</v>
      </c>
      <c r="C10" s="104"/>
      <c r="D10" s="104"/>
      <c r="E10" s="104"/>
      <c r="F10" s="104"/>
      <c r="G10" s="104"/>
      <c r="H10" s="104"/>
      <c r="I10" s="104"/>
      <c r="J10" s="104"/>
      <c r="K10" s="104"/>
      <c r="L10" s="104"/>
    </row>
    <row r="11" spans="1:12" ht="16.5" customHeight="1">
      <c r="A11" s="116" t="s">
        <v>61</v>
      </c>
      <c r="B11" s="105" t="s">
        <v>199</v>
      </c>
      <c r="C11" s="104"/>
      <c r="D11" s="104"/>
      <c r="E11" s="104"/>
      <c r="F11" s="104"/>
      <c r="G11" s="104"/>
      <c r="H11" s="104"/>
      <c r="I11" s="104"/>
      <c r="J11" s="104"/>
      <c r="K11" s="104"/>
      <c r="L11" s="104"/>
    </row>
    <row r="12" spans="1:12" ht="16.5" customHeight="1">
      <c r="A12" s="116" t="s">
        <v>62</v>
      </c>
      <c r="B12" s="105" t="s">
        <v>200</v>
      </c>
      <c r="C12" s="104"/>
      <c r="D12" s="104"/>
      <c r="E12" s="104"/>
      <c r="F12" s="104"/>
      <c r="G12" s="104"/>
      <c r="H12" s="104"/>
      <c r="I12" s="104"/>
      <c r="J12" s="104"/>
      <c r="K12" s="104"/>
      <c r="L12" s="104"/>
    </row>
    <row r="13" spans="1:12" ht="16.5" customHeight="1">
      <c r="A13" s="116" t="s">
        <v>63</v>
      </c>
      <c r="B13" s="105" t="s">
        <v>201</v>
      </c>
      <c r="C13" s="104"/>
      <c r="D13" s="104"/>
      <c r="E13" s="104"/>
      <c r="F13" s="104"/>
      <c r="G13" s="104"/>
      <c r="H13" s="104"/>
      <c r="I13" s="104"/>
      <c r="J13" s="104"/>
      <c r="K13" s="104"/>
      <c r="L13" s="104"/>
    </row>
    <row r="14" spans="1:12" ht="16.5" customHeight="1">
      <c r="A14" s="116" t="s">
        <v>64</v>
      </c>
      <c r="B14" s="105" t="s">
        <v>202</v>
      </c>
      <c r="C14" s="104"/>
      <c r="D14" s="104"/>
      <c r="E14" s="104"/>
      <c r="F14" s="104"/>
      <c r="G14" s="104"/>
      <c r="H14" s="104"/>
      <c r="I14" s="104"/>
      <c r="J14" s="104"/>
      <c r="K14" s="104"/>
      <c r="L14" s="104"/>
    </row>
    <row r="15" spans="1:12" ht="16.5" customHeight="1">
      <c r="A15" s="116" t="s">
        <v>65</v>
      </c>
      <c r="B15" s="105" t="s">
        <v>203</v>
      </c>
      <c r="C15" s="104"/>
      <c r="D15" s="104"/>
      <c r="E15" s="104"/>
      <c r="F15" s="104"/>
      <c r="G15" s="104"/>
      <c r="H15" s="104"/>
      <c r="I15" s="104"/>
      <c r="J15" s="104"/>
      <c r="K15" s="104"/>
      <c r="L15" s="104"/>
    </row>
    <row r="16" spans="1:12" ht="16.5" customHeight="1">
      <c r="A16" s="116" t="s">
        <v>66</v>
      </c>
      <c r="B16" s="105" t="s">
        <v>204</v>
      </c>
      <c r="C16" s="104"/>
      <c r="D16" s="104"/>
      <c r="E16" s="104"/>
      <c r="F16" s="104"/>
      <c r="G16" s="104"/>
      <c r="H16" s="104"/>
      <c r="I16" s="104"/>
      <c r="J16" s="104"/>
      <c r="K16" s="104"/>
      <c r="L16" s="104"/>
    </row>
    <row r="17" spans="1:12" ht="16.5" customHeight="1">
      <c r="A17" s="116" t="s">
        <v>67</v>
      </c>
      <c r="B17" s="107" t="s">
        <v>205</v>
      </c>
      <c r="C17" s="104"/>
      <c r="D17" s="104"/>
      <c r="E17" s="104"/>
      <c r="F17" s="104"/>
      <c r="G17" s="104"/>
      <c r="H17" s="104"/>
      <c r="I17" s="104"/>
      <c r="J17" s="104"/>
      <c r="K17" s="104"/>
      <c r="L17" s="104"/>
    </row>
    <row r="18" spans="1:12" ht="16.5" customHeight="1">
      <c r="A18" s="116" t="s">
        <v>68</v>
      </c>
      <c r="B18" s="105" t="s">
        <v>206</v>
      </c>
      <c r="C18" s="104"/>
      <c r="D18" s="104"/>
      <c r="E18" s="104"/>
      <c r="F18" s="104"/>
      <c r="G18" s="104"/>
      <c r="H18" s="104"/>
      <c r="I18" s="104"/>
      <c r="J18" s="104"/>
      <c r="K18" s="104"/>
      <c r="L18" s="104"/>
    </row>
    <row r="19" spans="1:12" ht="16.5" customHeight="1">
      <c r="A19" s="116" t="s">
        <v>69</v>
      </c>
      <c r="B19" s="105" t="s">
        <v>207</v>
      </c>
      <c r="C19" s="104"/>
      <c r="D19" s="104"/>
      <c r="E19" s="104"/>
      <c r="F19" s="104"/>
      <c r="G19" s="104"/>
      <c r="H19" s="104"/>
      <c r="I19" s="104"/>
      <c r="J19" s="104"/>
      <c r="K19" s="104"/>
      <c r="L19" s="104"/>
    </row>
    <row r="20" spans="1:12" ht="16.5" customHeight="1">
      <c r="A20" s="116" t="s">
        <v>70</v>
      </c>
      <c r="B20" s="105" t="s">
        <v>208</v>
      </c>
      <c r="C20" s="104"/>
      <c r="D20" s="104"/>
      <c r="E20" s="104"/>
      <c r="F20" s="104"/>
      <c r="G20" s="104"/>
      <c r="H20" s="104"/>
      <c r="I20" s="104"/>
      <c r="J20" s="104"/>
      <c r="K20" s="104"/>
      <c r="L20" s="104"/>
    </row>
    <row r="21" spans="1:12" ht="16.5" customHeight="1">
      <c r="A21" s="116" t="s">
        <v>71</v>
      </c>
      <c r="B21" s="105" t="s">
        <v>209</v>
      </c>
      <c r="C21" s="104"/>
      <c r="D21" s="104"/>
      <c r="E21" s="104"/>
      <c r="F21" s="104"/>
      <c r="G21" s="104"/>
      <c r="H21" s="104"/>
      <c r="I21" s="104"/>
      <c r="J21" s="104"/>
      <c r="K21" s="104"/>
      <c r="L21" s="104"/>
    </row>
    <row r="22" spans="1:12" ht="16.5" customHeight="1">
      <c r="A22" s="116" t="s">
        <v>72</v>
      </c>
      <c r="B22" s="105" t="s">
        <v>210</v>
      </c>
      <c r="C22" s="104"/>
      <c r="D22" s="104"/>
      <c r="E22" s="104"/>
      <c r="F22" s="104"/>
      <c r="G22" s="104"/>
      <c r="H22" s="104"/>
      <c r="I22" s="104"/>
      <c r="J22" s="104"/>
      <c r="K22" s="104"/>
      <c r="L22" s="104"/>
    </row>
    <row r="23" spans="1:12" ht="16.5" customHeight="1">
      <c r="A23" s="116" t="s">
        <v>73</v>
      </c>
      <c r="B23" s="105" t="s">
        <v>211</v>
      </c>
      <c r="C23" s="104"/>
      <c r="D23" s="104"/>
      <c r="E23" s="104"/>
      <c r="F23" s="104"/>
      <c r="G23" s="104"/>
      <c r="H23" s="104"/>
      <c r="I23" s="104"/>
      <c r="J23" s="104"/>
      <c r="K23" s="104"/>
      <c r="L23" s="104"/>
    </row>
    <row r="24" spans="1:12" ht="15.75" customHeight="1">
      <c r="A24" s="277" t="s">
        <v>161</v>
      </c>
      <c r="B24" s="277"/>
      <c r="C24" s="104"/>
      <c r="D24" s="104"/>
      <c r="E24" s="104"/>
      <c r="F24" s="104"/>
      <c r="G24" s="104"/>
      <c r="H24" s="104"/>
      <c r="I24" s="104"/>
      <c r="J24" s="104"/>
      <c r="K24" s="104"/>
      <c r="L24" s="104"/>
    </row>
    <row r="25" spans="1:12" ht="16.5" customHeight="1">
      <c r="A25" s="116" t="s">
        <v>74</v>
      </c>
      <c r="B25" s="106" t="s">
        <v>356</v>
      </c>
      <c r="C25" s="113"/>
      <c r="D25" s="113"/>
      <c r="E25" s="113"/>
      <c r="F25" s="113"/>
      <c r="G25" s="113"/>
      <c r="H25" s="113"/>
      <c r="I25" s="113"/>
    </row>
    <row r="26" spans="1:12" ht="16.5" customHeight="1">
      <c r="A26" s="116" t="s">
        <v>75</v>
      </c>
      <c r="B26" s="105" t="s">
        <v>357</v>
      </c>
      <c r="C26" s="104"/>
      <c r="D26" s="104"/>
      <c r="E26" s="104"/>
      <c r="F26" s="104"/>
      <c r="G26" s="104"/>
      <c r="H26" s="104"/>
      <c r="I26" s="104"/>
    </row>
    <row r="27" spans="1:12" ht="16.5" customHeight="1">
      <c r="A27" s="116" t="s">
        <v>76</v>
      </c>
      <c r="B27" s="105" t="s">
        <v>358</v>
      </c>
      <c r="C27" s="104"/>
      <c r="D27" s="104"/>
      <c r="E27" s="104"/>
      <c r="F27" s="104"/>
      <c r="G27" s="104"/>
      <c r="H27" s="104"/>
      <c r="I27" s="104"/>
    </row>
    <row r="28" spans="1:12" ht="16.5" customHeight="1">
      <c r="A28" s="116" t="s">
        <v>77</v>
      </c>
      <c r="B28" s="105" t="s">
        <v>359</v>
      </c>
      <c r="C28" s="104"/>
      <c r="D28" s="104"/>
      <c r="E28" s="104"/>
      <c r="F28" s="104"/>
      <c r="G28" s="104"/>
      <c r="H28" s="104"/>
      <c r="I28" s="104"/>
    </row>
    <row r="29" spans="1:12" ht="16.5" customHeight="1">
      <c r="A29" s="116" t="s">
        <v>78</v>
      </c>
      <c r="B29" s="105" t="s">
        <v>360</v>
      </c>
      <c r="C29" s="104"/>
      <c r="D29" s="104"/>
      <c r="E29" s="104"/>
      <c r="F29" s="104"/>
      <c r="G29" s="104"/>
      <c r="H29" s="104"/>
      <c r="I29" s="104"/>
    </row>
    <row r="30" spans="1:12" ht="16.5" customHeight="1">
      <c r="A30" s="116" t="s">
        <v>79</v>
      </c>
      <c r="B30" s="105" t="s">
        <v>226</v>
      </c>
      <c r="C30" s="104"/>
      <c r="D30" s="104"/>
      <c r="E30" s="104"/>
      <c r="F30" s="104"/>
      <c r="G30" s="104"/>
      <c r="H30" s="104"/>
      <c r="I30" s="104"/>
    </row>
    <row r="31" spans="1:12" ht="16.5" customHeight="1">
      <c r="A31" s="116" t="s">
        <v>80</v>
      </c>
      <c r="B31" s="105" t="s">
        <v>227</v>
      </c>
      <c r="C31" s="104"/>
      <c r="D31" s="104"/>
      <c r="E31" s="104"/>
      <c r="F31" s="104"/>
      <c r="G31" s="104"/>
      <c r="H31" s="104"/>
      <c r="I31" s="104"/>
    </row>
    <row r="32" spans="1:12" ht="16.5" customHeight="1">
      <c r="A32" s="277" t="s">
        <v>159</v>
      </c>
      <c r="B32" s="277"/>
      <c r="C32" s="104"/>
      <c r="D32" s="104"/>
      <c r="E32" s="104"/>
      <c r="F32" s="104"/>
      <c r="G32" s="104"/>
      <c r="H32" s="104"/>
      <c r="I32" s="104"/>
    </row>
    <row r="33" spans="1:9" ht="16.5" customHeight="1">
      <c r="A33" s="116" t="s">
        <v>81</v>
      </c>
      <c r="B33" s="105" t="s">
        <v>238</v>
      </c>
      <c r="C33" s="104"/>
      <c r="D33" s="104"/>
      <c r="E33" s="104"/>
      <c r="F33" s="104"/>
      <c r="G33" s="104"/>
      <c r="H33" s="104"/>
      <c r="I33" s="104"/>
    </row>
    <row r="34" spans="1:9" ht="16.5" customHeight="1">
      <c r="A34" s="116" t="s">
        <v>82</v>
      </c>
      <c r="B34" s="105" t="s">
        <v>239</v>
      </c>
      <c r="C34" s="104"/>
      <c r="D34" s="104"/>
      <c r="E34" s="104"/>
      <c r="F34" s="104"/>
      <c r="G34" s="104"/>
      <c r="H34" s="104"/>
    </row>
    <row r="35" spans="1:9" ht="16.5" customHeight="1">
      <c r="A35" s="116" t="s">
        <v>83</v>
      </c>
      <c r="B35" s="105" t="s">
        <v>240</v>
      </c>
      <c r="C35" s="104"/>
      <c r="D35" s="104"/>
      <c r="E35" s="104"/>
      <c r="F35" s="104"/>
      <c r="G35" s="104"/>
      <c r="H35" s="104"/>
    </row>
    <row r="36" spans="1:9" ht="16.5" customHeight="1">
      <c r="A36" s="116" t="s">
        <v>84</v>
      </c>
      <c r="B36" s="105" t="s">
        <v>241</v>
      </c>
      <c r="C36" s="104"/>
      <c r="D36" s="104"/>
      <c r="E36" s="104"/>
      <c r="F36" s="104"/>
      <c r="G36" s="104"/>
      <c r="H36" s="104"/>
    </row>
    <row r="37" spans="1:9" ht="16.5" customHeight="1">
      <c r="A37" s="116" t="s">
        <v>85</v>
      </c>
      <c r="B37" s="105" t="s">
        <v>242</v>
      </c>
      <c r="C37" s="104"/>
      <c r="D37" s="104"/>
      <c r="E37" s="104"/>
      <c r="F37" s="104"/>
      <c r="G37" s="104"/>
      <c r="H37" s="104"/>
    </row>
    <row r="38" spans="1:9" ht="16.5" customHeight="1">
      <c r="A38" s="116" t="s">
        <v>86</v>
      </c>
      <c r="B38" s="105" t="s">
        <v>268</v>
      </c>
      <c r="C38" s="104"/>
      <c r="D38" s="104"/>
      <c r="E38" s="104"/>
      <c r="F38" s="104"/>
      <c r="G38" s="104"/>
      <c r="H38" s="104"/>
    </row>
    <row r="39" spans="1:9" ht="16.5" customHeight="1">
      <c r="A39" s="116" t="s">
        <v>87</v>
      </c>
      <c r="B39" s="105" t="s">
        <v>269</v>
      </c>
      <c r="C39" s="104"/>
      <c r="D39" s="104"/>
      <c r="E39" s="104"/>
      <c r="F39" s="104"/>
      <c r="G39" s="104"/>
      <c r="H39" s="104"/>
      <c r="I39" s="104"/>
    </row>
    <row r="40" spans="1:9" ht="16.5" customHeight="1">
      <c r="A40" s="116" t="s">
        <v>88</v>
      </c>
      <c r="B40" s="105" t="s">
        <v>270</v>
      </c>
      <c r="C40" s="104"/>
      <c r="D40" s="104"/>
      <c r="E40" s="104"/>
      <c r="F40" s="104"/>
      <c r="G40" s="104"/>
      <c r="H40" s="104"/>
      <c r="I40" s="104"/>
    </row>
    <row r="41" spans="1:9" ht="16.5" customHeight="1">
      <c r="A41" s="116" t="s">
        <v>89</v>
      </c>
      <c r="B41" s="105" t="s">
        <v>271</v>
      </c>
      <c r="C41" s="104"/>
      <c r="D41" s="104"/>
      <c r="E41" s="104"/>
      <c r="F41" s="104"/>
      <c r="G41" s="104"/>
      <c r="H41" s="104"/>
      <c r="I41" s="104"/>
    </row>
    <row r="42" spans="1:9" ht="16.5" customHeight="1">
      <c r="A42" s="116" t="s">
        <v>90</v>
      </c>
      <c r="B42" s="105" t="s">
        <v>272</v>
      </c>
      <c r="C42" s="104"/>
      <c r="D42" s="104"/>
      <c r="E42" s="104"/>
      <c r="F42" s="104"/>
      <c r="G42" s="104"/>
      <c r="H42" s="104"/>
      <c r="I42" s="104"/>
    </row>
    <row r="43" spans="1:9" ht="16.5" customHeight="1">
      <c r="A43" s="116" t="s">
        <v>91</v>
      </c>
      <c r="B43" s="105" t="s">
        <v>273</v>
      </c>
      <c r="C43" s="104"/>
      <c r="D43" s="104"/>
      <c r="E43" s="104"/>
      <c r="F43" s="104"/>
      <c r="G43" s="104"/>
      <c r="H43" s="104"/>
      <c r="I43" s="104"/>
    </row>
    <row r="44" spans="1:9" ht="16.5" customHeight="1">
      <c r="A44" s="116" t="s">
        <v>92</v>
      </c>
      <c r="B44" s="105" t="s">
        <v>279</v>
      </c>
      <c r="C44" s="104"/>
      <c r="D44" s="104"/>
      <c r="E44" s="104"/>
      <c r="F44" s="104"/>
      <c r="G44" s="104"/>
      <c r="H44" s="104"/>
      <c r="I44" s="104"/>
    </row>
    <row r="45" spans="1:9" ht="16.5" customHeight="1">
      <c r="A45" s="116" t="s">
        <v>93</v>
      </c>
      <c r="B45" s="105" t="s">
        <v>280</v>
      </c>
      <c r="C45" s="104"/>
      <c r="D45" s="104"/>
      <c r="E45" s="104"/>
      <c r="F45" s="104"/>
      <c r="G45" s="104"/>
      <c r="H45" s="104"/>
      <c r="I45" s="104"/>
    </row>
    <row r="46" spans="1:9" ht="16.5" customHeight="1">
      <c r="A46" s="116" t="s">
        <v>94</v>
      </c>
      <c r="B46" s="105" t="s">
        <v>281</v>
      </c>
      <c r="C46" s="104"/>
      <c r="D46" s="104"/>
      <c r="E46" s="104"/>
      <c r="F46" s="104"/>
      <c r="G46" s="104"/>
      <c r="H46" s="104"/>
      <c r="I46" s="104"/>
    </row>
    <row r="47" spans="1:9" ht="16.5" customHeight="1">
      <c r="A47" s="116" t="s">
        <v>95</v>
      </c>
      <c r="B47" s="105" t="s">
        <v>282</v>
      </c>
      <c r="C47" s="104"/>
      <c r="D47" s="104"/>
      <c r="E47" s="104"/>
      <c r="F47" s="104"/>
      <c r="G47" s="104"/>
      <c r="H47" s="104"/>
      <c r="I47" s="104"/>
    </row>
    <row r="48" spans="1:9" ht="16.5" customHeight="1">
      <c r="A48" s="116" t="s">
        <v>96</v>
      </c>
      <c r="B48" s="105" t="s">
        <v>274</v>
      </c>
      <c r="C48" s="104"/>
      <c r="D48" s="104"/>
      <c r="E48" s="104"/>
      <c r="F48" s="104"/>
      <c r="G48" s="104"/>
      <c r="H48" s="104"/>
      <c r="I48" s="104"/>
    </row>
    <row r="49" spans="1:13" ht="16.5" customHeight="1">
      <c r="A49" s="116" t="s">
        <v>97</v>
      </c>
      <c r="B49" s="105" t="s">
        <v>275</v>
      </c>
      <c r="C49" s="104"/>
      <c r="D49" s="104"/>
      <c r="E49" s="104"/>
      <c r="F49" s="104"/>
      <c r="G49" s="104"/>
      <c r="H49" s="104"/>
      <c r="I49" s="104"/>
    </row>
    <row r="50" spans="1:13" ht="16.5" customHeight="1">
      <c r="A50" s="116" t="s">
        <v>98</v>
      </c>
      <c r="B50" s="105" t="s">
        <v>276</v>
      </c>
      <c r="C50" s="104"/>
      <c r="D50" s="104"/>
      <c r="E50" s="104"/>
      <c r="F50" s="104"/>
      <c r="G50" s="104"/>
      <c r="H50" s="104"/>
      <c r="I50" s="104"/>
    </row>
    <row r="51" spans="1:13" ht="16.5" customHeight="1">
      <c r="A51" s="116" t="s">
        <v>99</v>
      </c>
      <c r="B51" s="105" t="s">
        <v>277</v>
      </c>
      <c r="C51" s="104"/>
      <c r="D51" s="104"/>
      <c r="E51" s="104"/>
      <c r="F51" s="104"/>
      <c r="G51" s="104"/>
      <c r="H51" s="104"/>
      <c r="I51" s="104"/>
    </row>
    <row r="52" spans="1:13" ht="16.5" customHeight="1">
      <c r="A52" s="116" t="s">
        <v>100</v>
      </c>
      <c r="B52" s="105" t="s">
        <v>278</v>
      </c>
      <c r="C52" s="104"/>
      <c r="D52" s="104"/>
      <c r="E52" s="104"/>
      <c r="F52" s="104"/>
      <c r="G52" s="104"/>
      <c r="H52" s="104"/>
      <c r="I52" s="104"/>
    </row>
    <row r="53" spans="1:13" ht="18.75" customHeight="1">
      <c r="A53" s="277" t="s">
        <v>158</v>
      </c>
      <c r="B53" s="277"/>
      <c r="C53" s="104"/>
      <c r="D53" s="104"/>
      <c r="E53" s="104"/>
      <c r="F53" s="104"/>
      <c r="G53" s="104"/>
      <c r="H53" s="104"/>
      <c r="I53" s="104"/>
    </row>
    <row r="54" spans="1:13" ht="16.5" customHeight="1">
      <c r="A54" s="116" t="s">
        <v>101</v>
      </c>
      <c r="B54" s="105" t="s">
        <v>310</v>
      </c>
      <c r="C54" s="104"/>
      <c r="D54" s="104"/>
      <c r="E54" s="104"/>
      <c r="F54" s="104"/>
      <c r="G54" s="104"/>
      <c r="H54" s="104"/>
      <c r="I54" s="104"/>
    </row>
    <row r="55" spans="1:13" ht="16.5" customHeight="1">
      <c r="A55" s="116" t="s">
        <v>102</v>
      </c>
      <c r="B55" s="105" t="s">
        <v>311</v>
      </c>
      <c r="C55" s="104"/>
      <c r="D55" s="104"/>
      <c r="E55" s="104"/>
      <c r="F55" s="104"/>
      <c r="G55" s="104"/>
      <c r="H55" s="104"/>
      <c r="I55" s="104"/>
    </row>
    <row r="56" spans="1:13" ht="16.5" customHeight="1">
      <c r="A56" s="116" t="s">
        <v>288</v>
      </c>
      <c r="B56" s="105" t="s">
        <v>312</v>
      </c>
      <c r="C56" s="104"/>
      <c r="D56" s="104"/>
      <c r="E56" s="104"/>
      <c r="F56" s="104"/>
      <c r="G56" s="104"/>
      <c r="H56" s="104"/>
      <c r="I56" s="104"/>
      <c r="J56" s="104"/>
      <c r="K56" s="104"/>
      <c r="L56" s="104"/>
    </row>
    <row r="57" spans="1:13" ht="16.5" customHeight="1">
      <c r="A57" s="116" t="s">
        <v>289</v>
      </c>
      <c r="B57" s="105" t="s">
        <v>313</v>
      </c>
      <c r="C57" s="104"/>
      <c r="D57" s="104"/>
      <c r="E57" s="104"/>
      <c r="F57" s="104"/>
      <c r="G57" s="104"/>
      <c r="H57" s="104"/>
      <c r="I57" s="104"/>
      <c r="J57" s="104"/>
      <c r="K57" s="104"/>
      <c r="L57" s="104"/>
    </row>
    <row r="58" spans="1:13" ht="16.5" customHeight="1">
      <c r="A58" s="116" t="s">
        <v>290</v>
      </c>
      <c r="B58" s="105" t="s">
        <v>314</v>
      </c>
      <c r="C58" s="104"/>
      <c r="D58" s="104"/>
      <c r="E58" s="104"/>
      <c r="F58" s="104"/>
      <c r="G58" s="104"/>
      <c r="H58" s="104"/>
      <c r="I58" s="104"/>
      <c r="J58" s="104"/>
      <c r="K58" s="104"/>
      <c r="L58" s="104"/>
    </row>
    <row r="59" spans="1:13" ht="16.5" customHeight="1">
      <c r="A59" s="116" t="s">
        <v>291</v>
      </c>
      <c r="B59" s="105" t="s">
        <v>315</v>
      </c>
      <c r="C59" s="104"/>
      <c r="D59" s="104"/>
      <c r="E59" s="104"/>
      <c r="F59" s="104"/>
      <c r="G59" s="104"/>
      <c r="H59" s="104"/>
      <c r="I59" s="104"/>
      <c r="J59" s="104"/>
      <c r="K59" s="104"/>
      <c r="L59" s="104"/>
    </row>
    <row r="60" spans="1:13" ht="16.5" customHeight="1">
      <c r="A60" s="277" t="s">
        <v>162</v>
      </c>
      <c r="B60" s="277"/>
      <c r="C60" s="104"/>
      <c r="D60" s="104"/>
      <c r="E60" s="104"/>
      <c r="F60" s="104"/>
      <c r="G60" s="104"/>
      <c r="H60" s="104"/>
      <c r="I60" s="104"/>
      <c r="J60" s="104"/>
      <c r="K60" s="104"/>
      <c r="L60" s="104"/>
    </row>
    <row r="61" spans="1:13" ht="16.5" customHeight="1">
      <c r="A61" s="116" t="s">
        <v>103</v>
      </c>
      <c r="B61" s="105" t="s">
        <v>316</v>
      </c>
      <c r="C61" s="104"/>
      <c r="D61" s="104"/>
      <c r="E61" s="104"/>
      <c r="F61" s="104"/>
      <c r="G61" s="104"/>
      <c r="H61" s="104"/>
      <c r="I61" s="104"/>
      <c r="J61" s="104"/>
      <c r="K61" s="104"/>
      <c r="L61" s="104"/>
    </row>
    <row r="62" spans="1:13" ht="16.5" customHeight="1">
      <c r="A62" s="116" t="s">
        <v>104</v>
      </c>
      <c r="B62" s="105" t="s">
        <v>317</v>
      </c>
      <c r="C62" s="104"/>
      <c r="D62" s="104"/>
      <c r="E62" s="104"/>
      <c r="F62" s="104"/>
      <c r="G62" s="104"/>
      <c r="H62" s="104"/>
      <c r="I62" s="104"/>
    </row>
    <row r="63" spans="1:13" ht="16.5" customHeight="1">
      <c r="A63" s="116" t="s">
        <v>105</v>
      </c>
      <c r="B63" s="105" t="s">
        <v>318</v>
      </c>
      <c r="C63" s="104"/>
      <c r="D63" s="104"/>
      <c r="E63" s="104"/>
      <c r="F63" s="104"/>
      <c r="G63" s="104"/>
      <c r="H63" s="104"/>
      <c r="I63" s="104"/>
    </row>
    <row r="64" spans="1:13" ht="16.5" customHeight="1">
      <c r="A64" s="116" t="s">
        <v>319</v>
      </c>
      <c r="B64" s="105" t="s">
        <v>320</v>
      </c>
      <c r="C64" s="114"/>
      <c r="D64" s="114"/>
      <c r="E64" s="114"/>
      <c r="F64" s="114"/>
      <c r="G64" s="114"/>
      <c r="H64" s="114"/>
      <c r="I64" s="114"/>
      <c r="J64" s="114"/>
      <c r="K64" s="114"/>
      <c r="L64" s="114"/>
      <c r="M64" s="114"/>
    </row>
    <row r="65" spans="1:9" ht="16.5" customHeight="1">
      <c r="A65" s="116" t="s">
        <v>321</v>
      </c>
      <c r="B65" s="105" t="s">
        <v>322</v>
      </c>
      <c r="C65" s="105"/>
      <c r="D65" s="105"/>
      <c r="E65" s="105"/>
      <c r="F65" s="105"/>
      <c r="G65" s="105"/>
      <c r="H65" s="105"/>
      <c r="I65" s="105"/>
    </row>
    <row r="66" spans="1:9" ht="16.5" customHeight="1">
      <c r="A66" s="116" t="s">
        <v>323</v>
      </c>
      <c r="B66" s="105" t="s">
        <v>381</v>
      </c>
      <c r="C66" s="104"/>
      <c r="D66" s="104"/>
      <c r="E66" s="104"/>
      <c r="F66" s="104"/>
      <c r="G66" s="104"/>
      <c r="H66" s="104"/>
      <c r="I66" s="104"/>
    </row>
    <row r="67" spans="1:9" ht="16.5" customHeight="1">
      <c r="A67" s="116" t="s">
        <v>324</v>
      </c>
      <c r="B67" s="112" t="s">
        <v>325</v>
      </c>
      <c r="C67" s="104"/>
      <c r="D67" s="104"/>
      <c r="E67" s="104"/>
      <c r="F67" s="104"/>
      <c r="G67" s="104"/>
      <c r="H67" s="104"/>
      <c r="I67" s="104"/>
    </row>
    <row r="68" spans="1:9" ht="19.899999999999999" customHeight="1">
      <c r="A68" s="116"/>
      <c r="C68" s="115"/>
      <c r="D68" s="115"/>
      <c r="E68" s="115"/>
      <c r="F68" s="115"/>
      <c r="G68" s="115"/>
      <c r="H68" s="115"/>
      <c r="I68" s="115"/>
    </row>
    <row r="69" spans="1:9">
      <c r="A69" s="198"/>
      <c r="B69" s="198"/>
      <c r="C69" s="198"/>
      <c r="D69" s="198"/>
      <c r="E69" s="198"/>
      <c r="F69" s="198"/>
    </row>
    <row r="70" spans="1:9">
      <c r="A70" s="197"/>
      <c r="B70" s="29"/>
      <c r="C70" s="29"/>
      <c r="D70" s="29"/>
      <c r="E70" s="29"/>
      <c r="F70" s="29"/>
    </row>
    <row r="71" spans="1:9">
      <c r="A71" s="199"/>
      <c r="B71" s="199"/>
      <c r="C71" s="199"/>
      <c r="D71" s="199"/>
      <c r="E71" s="199"/>
      <c r="F71" s="199"/>
    </row>
    <row r="72" spans="1:9">
      <c r="A72" s="116"/>
    </row>
    <row r="73" spans="1:9">
      <c r="A73" s="116"/>
    </row>
    <row r="74" spans="1:9">
      <c r="A74" s="116"/>
    </row>
    <row r="75" spans="1:9">
      <c r="A75" s="116"/>
    </row>
    <row r="76" spans="1:9">
      <c r="A76" s="116"/>
    </row>
    <row r="77" spans="1:9">
      <c r="A77" s="116"/>
    </row>
    <row r="82" spans="3:3">
      <c r="C82" s="6"/>
    </row>
  </sheetData>
  <mergeCells count="6">
    <mergeCell ref="A60:B60"/>
    <mergeCell ref="A53:B53"/>
    <mergeCell ref="A1:B1"/>
    <mergeCell ref="A2:B2"/>
    <mergeCell ref="A24:B24"/>
    <mergeCell ref="A32:B32"/>
  </mergeCells>
  <phoneticPr fontId="18" type="noConversion"/>
  <hyperlinks>
    <hyperlink ref="A4" location="'Table A-2'!A1" display="Table A-1"/>
    <hyperlink ref="A5" location="'Table A-3'!A1" display="Table A-3"/>
    <hyperlink ref="A6" location="'Table A-4'!A1" display="Table A-4"/>
    <hyperlink ref="A7" location="'Table A-5'!A1" display="Table A-5"/>
    <hyperlink ref="A8" location="'Table A-6'!A1" display="Table A-6"/>
    <hyperlink ref="A9" location="'Table A-7'!A1" display="Table A-7"/>
    <hyperlink ref="A10" location="'Table A-8'!A1" display="Table A-8"/>
    <hyperlink ref="A11" location="'Table A-9'!A1" display="Table A-9"/>
    <hyperlink ref="A12" location="'Table A-10'!A1" display="Table A-10"/>
    <hyperlink ref="A13" location="'Table A-11'!A1" display="Table A-11"/>
    <hyperlink ref="A14" location="'Table A-12'!A1" display="Table A-12"/>
    <hyperlink ref="A15" location="'Table A-13'!A1" display="Table A-13"/>
    <hyperlink ref="A16" location="'Table A-14'!A1" display="Table A-14"/>
    <hyperlink ref="A17" location="'Table A-15'!A1" display="Table A-15"/>
    <hyperlink ref="A18" location="'Table A-16'!A1" display="Table A-16"/>
    <hyperlink ref="A19" location="'Table A-17'!A1" display="Table A-17"/>
    <hyperlink ref="A20" location="'Table A-18'!A1" display="Table A-18"/>
    <hyperlink ref="A21" location="'Table A-19'!A1" display="Table A-19"/>
    <hyperlink ref="A22" location="'Table A-20'!A1" display="Table A-20"/>
    <hyperlink ref="A23" location="'Table A-21'!A1" display="Table A-21"/>
    <hyperlink ref="A25" location="'Table A-22'!A1" display="Table A-22"/>
    <hyperlink ref="A26" location="'Table A-23'!A1" display="Table A-23"/>
    <hyperlink ref="A27" location="'Table A-24'!A1" display="Table A-24"/>
    <hyperlink ref="A28" location="'Table A-25'!A1" display="Table A-25"/>
    <hyperlink ref="A29" location="'Table A-26'!A1" display="Table A-26"/>
    <hyperlink ref="A30" location="'Table A-27'!A1" display="Table A-27"/>
    <hyperlink ref="A31" location="'Table A-28'!A1" display="Table A-28"/>
    <hyperlink ref="A33" location="'Table A-29'!A1" display="Table A-29"/>
    <hyperlink ref="A34" location="'Table A-30'!A1" display="Table A-30"/>
    <hyperlink ref="A35" location="'Table A-31'!A1" display="Table A-31"/>
    <hyperlink ref="A36" location="'Table A-32'!A1" display="Table A-32"/>
    <hyperlink ref="A37" location="'Table A-33'!A1" display="Table A-33"/>
    <hyperlink ref="A38" location="'Table A-34'!A1" display="Table A-34"/>
    <hyperlink ref="A39" location="'Table A-35'!A1" display="Table A-35"/>
    <hyperlink ref="A40" location="'Table A-36'!A1" display="Table A-36"/>
    <hyperlink ref="A41" location="'Table A-37'!A1" display="Table A-37"/>
    <hyperlink ref="A42" location="'Table A-38'!A1" display="Table A-38"/>
    <hyperlink ref="A43" location="'Table A-39'!A1" display="Table A-39"/>
    <hyperlink ref="A44" location="'Table A-40'!A1" display="Table A-40"/>
    <hyperlink ref="A45" location="'Table A-41'!A1" display="Table A-41"/>
    <hyperlink ref="A46" location="'Table A-42'!A1" display="Table A-42"/>
    <hyperlink ref="A47" location="'Table A-43'!A1" display="Table A-43"/>
    <hyperlink ref="A3" location="'Table A-1'!A1" display="Table A-1"/>
    <hyperlink ref="A48" location="'Table A-44'!A1" display="Table A-44"/>
    <hyperlink ref="A49" location="'Table A-45'!A1" display="Table A-45"/>
    <hyperlink ref="A50" location="'Table A-46'!A1" display="Table A-46"/>
    <hyperlink ref="A51" location="'Table A-47'!A1" display="Table A-47"/>
    <hyperlink ref="A52" location="'Table A-48'!A1" display="Table A-48"/>
    <hyperlink ref="A54" location="'Table A-49'!A1" display="Table A-49"/>
    <hyperlink ref="A55" location="'Table A-50'!A1" display="Table A-50"/>
    <hyperlink ref="A56" location="'Table A-51'!A1" display="Table A-51"/>
    <hyperlink ref="A57" location="'Table A-52'!A1" display="Table A-52"/>
    <hyperlink ref="A58" location="'Table A-53'!A1" display="Table A-53"/>
    <hyperlink ref="A59" location="'Table A-54'!A1" display="Table A-54"/>
    <hyperlink ref="A61" location="'Table A-55'!A1" display="Table A-55"/>
    <hyperlink ref="A62" location="'Table A-56'!A1" display="Table A-56"/>
    <hyperlink ref="A63" location="'Table A-57'!A1" display="Table A-57"/>
    <hyperlink ref="A64" location="'Table A-58'!A1" display="Table A-58"/>
    <hyperlink ref="A65" location="'Table A-59'!A1" display="Table A-59"/>
    <hyperlink ref="A67" location="'Table A-61'!A1" display="Table A-61"/>
    <hyperlink ref="A66" location="'Table A-60'!A1" display="Table A-60"/>
  </hyperlinks>
  <printOptions gridLines="1"/>
  <pageMargins left="0.25" right="0.26" top="0.3" bottom="0.5" header="0.31" footer="0.5"/>
  <pageSetup orientation="portrait" horizontalDpi="4294967295" verticalDpi="4294967295"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9" tint="0.59999389629810485"/>
  </sheetPr>
  <dimension ref="A1:L45"/>
  <sheetViews>
    <sheetView zoomScale="75" workbookViewId="0">
      <selection activeCell="Q34" sqref="Q34"/>
    </sheetView>
  </sheetViews>
  <sheetFormatPr defaultRowHeight="15.75"/>
  <cols>
    <col min="1" max="12" width="11.140625" style="139" customWidth="1"/>
    <col min="13" max="232" width="9.140625" style="139"/>
    <col min="233" max="243" width="11.140625" style="139" customWidth="1"/>
    <col min="244" max="245" width="9.140625" style="139"/>
    <col min="246" max="247" width="11" style="139" customWidth="1"/>
    <col min="248" max="488" width="9.140625" style="139"/>
    <col min="489" max="499" width="11.140625" style="139" customWidth="1"/>
    <col min="500" max="501" width="9.140625" style="139"/>
    <col min="502" max="503" width="11" style="139" customWidth="1"/>
    <col min="504" max="744" width="9.140625" style="139"/>
    <col min="745" max="755" width="11.140625" style="139" customWidth="1"/>
    <col min="756" max="757" width="9.140625" style="139"/>
    <col min="758" max="759" width="11" style="139" customWidth="1"/>
    <col min="760" max="1000" width="9.140625" style="139"/>
    <col min="1001" max="1011" width="11.140625" style="139" customWidth="1"/>
    <col min="1012" max="1013" width="9.140625" style="139"/>
    <col min="1014" max="1015" width="11" style="139" customWidth="1"/>
    <col min="1016" max="1256" width="9.140625" style="139"/>
    <col min="1257" max="1267" width="11.140625" style="139" customWidth="1"/>
    <col min="1268" max="1269" width="9.140625" style="139"/>
    <col min="1270" max="1271" width="11" style="139" customWidth="1"/>
    <col min="1272" max="1512" width="9.140625" style="139"/>
    <col min="1513" max="1523" width="11.140625" style="139" customWidth="1"/>
    <col min="1524" max="1525" width="9.140625" style="139"/>
    <col min="1526" max="1527" width="11" style="139" customWidth="1"/>
    <col min="1528" max="1768" width="9.140625" style="139"/>
    <col min="1769" max="1779" width="11.140625" style="139" customWidth="1"/>
    <col min="1780" max="1781" width="9.140625" style="139"/>
    <col min="1782" max="1783" width="11" style="139" customWidth="1"/>
    <col min="1784" max="2024" width="9.140625" style="139"/>
    <col min="2025" max="2035" width="11.140625" style="139" customWidth="1"/>
    <col min="2036" max="2037" width="9.140625" style="139"/>
    <col min="2038" max="2039" width="11" style="139" customWidth="1"/>
    <col min="2040" max="2280" width="9.140625" style="139"/>
    <col min="2281" max="2291" width="11.140625" style="139" customWidth="1"/>
    <col min="2292" max="2293" width="9.140625" style="139"/>
    <col min="2294" max="2295" width="11" style="139" customWidth="1"/>
    <col min="2296" max="2536" width="9.140625" style="139"/>
    <col min="2537" max="2547" width="11.140625" style="139" customWidth="1"/>
    <col min="2548" max="2549" width="9.140625" style="139"/>
    <col min="2550" max="2551" width="11" style="139" customWidth="1"/>
    <col min="2552" max="2792" width="9.140625" style="139"/>
    <col min="2793" max="2803" width="11.140625" style="139" customWidth="1"/>
    <col min="2804" max="2805" width="9.140625" style="139"/>
    <col min="2806" max="2807" width="11" style="139" customWidth="1"/>
    <col min="2808" max="3048" width="9.140625" style="139"/>
    <col min="3049" max="3059" width="11.140625" style="139" customWidth="1"/>
    <col min="3060" max="3061" width="9.140625" style="139"/>
    <col min="3062" max="3063" width="11" style="139" customWidth="1"/>
    <col min="3064" max="3304" width="9.140625" style="139"/>
    <col min="3305" max="3315" width="11.140625" style="139" customWidth="1"/>
    <col min="3316" max="3317" width="9.140625" style="139"/>
    <col min="3318" max="3319" width="11" style="139" customWidth="1"/>
    <col min="3320" max="3560" width="9.140625" style="139"/>
    <col min="3561" max="3571" width="11.140625" style="139" customWidth="1"/>
    <col min="3572" max="3573" width="9.140625" style="139"/>
    <col min="3574" max="3575" width="11" style="139" customWidth="1"/>
    <col min="3576" max="3816" width="9.140625" style="139"/>
    <col min="3817" max="3827" width="11.140625" style="139" customWidth="1"/>
    <col min="3828" max="3829" width="9.140625" style="139"/>
    <col min="3830" max="3831" width="11" style="139" customWidth="1"/>
    <col min="3832" max="4072" width="9.140625" style="139"/>
    <col min="4073" max="4083" width="11.140625" style="139" customWidth="1"/>
    <col min="4084" max="4085" width="9.140625" style="139"/>
    <col min="4086" max="4087" width="11" style="139" customWidth="1"/>
    <col min="4088" max="4328" width="9.140625" style="139"/>
    <col min="4329" max="4339" width="11.140625" style="139" customWidth="1"/>
    <col min="4340" max="4341" width="9.140625" style="139"/>
    <col min="4342" max="4343" width="11" style="139" customWidth="1"/>
    <col min="4344" max="4584" width="9.140625" style="139"/>
    <col min="4585" max="4595" width="11.140625" style="139" customWidth="1"/>
    <col min="4596" max="4597" width="9.140625" style="139"/>
    <col min="4598" max="4599" width="11" style="139" customWidth="1"/>
    <col min="4600" max="4840" width="9.140625" style="139"/>
    <col min="4841" max="4851" width="11.140625" style="139" customWidth="1"/>
    <col min="4852" max="4853" width="9.140625" style="139"/>
    <col min="4854" max="4855" width="11" style="139" customWidth="1"/>
    <col min="4856" max="5096" width="9.140625" style="139"/>
    <col min="5097" max="5107" width="11.140625" style="139" customWidth="1"/>
    <col min="5108" max="5109" width="9.140625" style="139"/>
    <col min="5110" max="5111" width="11" style="139" customWidth="1"/>
    <col min="5112" max="5352" width="9.140625" style="139"/>
    <col min="5353" max="5363" width="11.140625" style="139" customWidth="1"/>
    <col min="5364" max="5365" width="9.140625" style="139"/>
    <col min="5366" max="5367" width="11" style="139" customWidth="1"/>
    <col min="5368" max="5608" width="9.140625" style="139"/>
    <col min="5609" max="5619" width="11.140625" style="139" customWidth="1"/>
    <col min="5620" max="5621" width="9.140625" style="139"/>
    <col min="5622" max="5623" width="11" style="139" customWidth="1"/>
    <col min="5624" max="5864" width="9.140625" style="139"/>
    <col min="5865" max="5875" width="11.140625" style="139" customWidth="1"/>
    <col min="5876" max="5877" width="9.140625" style="139"/>
    <col min="5878" max="5879" width="11" style="139" customWidth="1"/>
    <col min="5880" max="6120" width="9.140625" style="139"/>
    <col min="6121" max="6131" width="11.140625" style="139" customWidth="1"/>
    <col min="6132" max="6133" width="9.140625" style="139"/>
    <col min="6134" max="6135" width="11" style="139" customWidth="1"/>
    <col min="6136" max="6376" width="9.140625" style="139"/>
    <col min="6377" max="6387" width="11.140625" style="139" customWidth="1"/>
    <col min="6388" max="6389" width="9.140625" style="139"/>
    <col min="6390" max="6391" width="11" style="139" customWidth="1"/>
    <col min="6392" max="6632" width="9.140625" style="139"/>
    <col min="6633" max="6643" width="11.140625" style="139" customWidth="1"/>
    <col min="6644" max="6645" width="9.140625" style="139"/>
    <col min="6646" max="6647" width="11" style="139" customWidth="1"/>
    <col min="6648" max="6888" width="9.140625" style="139"/>
    <col min="6889" max="6899" width="11.140625" style="139" customWidth="1"/>
    <col min="6900" max="6901" width="9.140625" style="139"/>
    <col min="6902" max="6903" width="11" style="139" customWidth="1"/>
    <col min="6904" max="7144" width="9.140625" style="139"/>
    <col min="7145" max="7155" width="11.140625" style="139" customWidth="1"/>
    <col min="7156" max="7157" width="9.140625" style="139"/>
    <col min="7158" max="7159" width="11" style="139" customWidth="1"/>
    <col min="7160" max="7400" width="9.140625" style="139"/>
    <col min="7401" max="7411" width="11.140625" style="139" customWidth="1"/>
    <col min="7412" max="7413" width="9.140625" style="139"/>
    <col min="7414" max="7415" width="11" style="139" customWidth="1"/>
    <col min="7416" max="7656" width="9.140625" style="139"/>
    <col min="7657" max="7667" width="11.140625" style="139" customWidth="1"/>
    <col min="7668" max="7669" width="9.140625" style="139"/>
    <col min="7670" max="7671" width="11" style="139" customWidth="1"/>
    <col min="7672" max="7912" width="9.140625" style="139"/>
    <col min="7913" max="7923" width="11.140625" style="139" customWidth="1"/>
    <col min="7924" max="7925" width="9.140625" style="139"/>
    <col min="7926" max="7927" width="11" style="139" customWidth="1"/>
    <col min="7928" max="8168" width="9.140625" style="139"/>
    <col min="8169" max="8179" width="11.140625" style="139" customWidth="1"/>
    <col min="8180" max="8181" width="9.140625" style="139"/>
    <col min="8182" max="8183" width="11" style="139" customWidth="1"/>
    <col min="8184" max="8424" width="9.140625" style="139"/>
    <col min="8425" max="8435" width="11.140625" style="139" customWidth="1"/>
    <col min="8436" max="8437" width="9.140625" style="139"/>
    <col min="8438" max="8439" width="11" style="139" customWidth="1"/>
    <col min="8440" max="8680" width="9.140625" style="139"/>
    <col min="8681" max="8691" width="11.140625" style="139" customWidth="1"/>
    <col min="8692" max="8693" width="9.140625" style="139"/>
    <col min="8694" max="8695" width="11" style="139" customWidth="1"/>
    <col min="8696" max="8936" width="9.140625" style="139"/>
    <col min="8937" max="8947" width="11.140625" style="139" customWidth="1"/>
    <col min="8948" max="8949" width="9.140625" style="139"/>
    <col min="8950" max="8951" width="11" style="139" customWidth="1"/>
    <col min="8952" max="9192" width="9.140625" style="139"/>
    <col min="9193" max="9203" width="11.140625" style="139" customWidth="1"/>
    <col min="9204" max="9205" width="9.140625" style="139"/>
    <col min="9206" max="9207" width="11" style="139" customWidth="1"/>
    <col min="9208" max="9448" width="9.140625" style="139"/>
    <col min="9449" max="9459" width="11.140625" style="139" customWidth="1"/>
    <col min="9460" max="9461" width="9.140625" style="139"/>
    <col min="9462" max="9463" width="11" style="139" customWidth="1"/>
    <col min="9464" max="9704" width="9.140625" style="139"/>
    <col min="9705" max="9715" width="11.140625" style="139" customWidth="1"/>
    <col min="9716" max="9717" width="9.140625" style="139"/>
    <col min="9718" max="9719" width="11" style="139" customWidth="1"/>
    <col min="9720" max="9960" width="9.140625" style="139"/>
    <col min="9961" max="9971" width="11.140625" style="139" customWidth="1"/>
    <col min="9972" max="9973" width="9.140625" style="139"/>
    <col min="9974" max="9975" width="11" style="139" customWidth="1"/>
    <col min="9976" max="10216" width="9.140625" style="139"/>
    <col min="10217" max="10227" width="11.140625" style="139" customWidth="1"/>
    <col min="10228" max="10229" width="9.140625" style="139"/>
    <col min="10230" max="10231" width="11" style="139" customWidth="1"/>
    <col min="10232" max="10472" width="9.140625" style="139"/>
    <col min="10473" max="10483" width="11.140625" style="139" customWidth="1"/>
    <col min="10484" max="10485" width="9.140625" style="139"/>
    <col min="10486" max="10487" width="11" style="139" customWidth="1"/>
    <col min="10488" max="10728" width="9.140625" style="139"/>
    <col min="10729" max="10739" width="11.140625" style="139" customWidth="1"/>
    <col min="10740" max="10741" width="9.140625" style="139"/>
    <col min="10742" max="10743" width="11" style="139" customWidth="1"/>
    <col min="10744" max="10984" width="9.140625" style="139"/>
    <col min="10985" max="10995" width="11.140625" style="139" customWidth="1"/>
    <col min="10996" max="10997" width="9.140625" style="139"/>
    <col min="10998" max="10999" width="11" style="139" customWidth="1"/>
    <col min="11000" max="11240" width="9.140625" style="139"/>
    <col min="11241" max="11251" width="11.140625" style="139" customWidth="1"/>
    <col min="11252" max="11253" width="9.140625" style="139"/>
    <col min="11254" max="11255" width="11" style="139" customWidth="1"/>
    <col min="11256" max="11496" width="9.140625" style="139"/>
    <col min="11497" max="11507" width="11.140625" style="139" customWidth="1"/>
    <col min="11508" max="11509" width="9.140625" style="139"/>
    <col min="11510" max="11511" width="11" style="139" customWidth="1"/>
    <col min="11512" max="11752" width="9.140625" style="139"/>
    <col min="11753" max="11763" width="11.140625" style="139" customWidth="1"/>
    <col min="11764" max="11765" width="9.140625" style="139"/>
    <col min="11766" max="11767" width="11" style="139" customWidth="1"/>
    <col min="11768" max="12008" width="9.140625" style="139"/>
    <col min="12009" max="12019" width="11.140625" style="139" customWidth="1"/>
    <col min="12020" max="12021" width="9.140625" style="139"/>
    <col min="12022" max="12023" width="11" style="139" customWidth="1"/>
    <col min="12024" max="12264" width="9.140625" style="139"/>
    <col min="12265" max="12275" width="11.140625" style="139" customWidth="1"/>
    <col min="12276" max="12277" width="9.140625" style="139"/>
    <col min="12278" max="12279" width="11" style="139" customWidth="1"/>
    <col min="12280" max="12520" width="9.140625" style="139"/>
    <col min="12521" max="12531" width="11.140625" style="139" customWidth="1"/>
    <col min="12532" max="12533" width="9.140625" style="139"/>
    <col min="12534" max="12535" width="11" style="139" customWidth="1"/>
    <col min="12536" max="12776" width="9.140625" style="139"/>
    <col min="12777" max="12787" width="11.140625" style="139" customWidth="1"/>
    <col min="12788" max="12789" width="9.140625" style="139"/>
    <col min="12790" max="12791" width="11" style="139" customWidth="1"/>
    <col min="12792" max="13032" width="9.140625" style="139"/>
    <col min="13033" max="13043" width="11.140625" style="139" customWidth="1"/>
    <col min="13044" max="13045" width="9.140625" style="139"/>
    <col min="13046" max="13047" width="11" style="139" customWidth="1"/>
    <col min="13048" max="13288" width="9.140625" style="139"/>
    <col min="13289" max="13299" width="11.140625" style="139" customWidth="1"/>
    <col min="13300" max="13301" width="9.140625" style="139"/>
    <col min="13302" max="13303" width="11" style="139" customWidth="1"/>
    <col min="13304" max="13544" width="9.140625" style="139"/>
    <col min="13545" max="13555" width="11.140625" style="139" customWidth="1"/>
    <col min="13556" max="13557" width="9.140625" style="139"/>
    <col min="13558" max="13559" width="11" style="139" customWidth="1"/>
    <col min="13560" max="13800" width="9.140625" style="139"/>
    <col min="13801" max="13811" width="11.140625" style="139" customWidth="1"/>
    <col min="13812" max="13813" width="9.140625" style="139"/>
    <col min="13814" max="13815" width="11" style="139" customWidth="1"/>
    <col min="13816" max="14056" width="9.140625" style="139"/>
    <col min="14057" max="14067" width="11.140625" style="139" customWidth="1"/>
    <col min="14068" max="14069" width="9.140625" style="139"/>
    <col min="14070" max="14071" width="11" style="139" customWidth="1"/>
    <col min="14072" max="14312" width="9.140625" style="139"/>
    <col min="14313" max="14323" width="11.140625" style="139" customWidth="1"/>
    <col min="14324" max="14325" width="9.140625" style="139"/>
    <col min="14326" max="14327" width="11" style="139" customWidth="1"/>
    <col min="14328" max="14568" width="9.140625" style="139"/>
    <col min="14569" max="14579" width="11.140625" style="139" customWidth="1"/>
    <col min="14580" max="14581" width="9.140625" style="139"/>
    <col min="14582" max="14583" width="11" style="139" customWidth="1"/>
    <col min="14584" max="14824" width="9.140625" style="139"/>
    <col min="14825" max="14835" width="11.140625" style="139" customWidth="1"/>
    <col min="14836" max="14837" width="9.140625" style="139"/>
    <col min="14838" max="14839" width="11" style="139" customWidth="1"/>
    <col min="14840" max="15080" width="9.140625" style="139"/>
    <col min="15081" max="15091" width="11.140625" style="139" customWidth="1"/>
    <col min="15092" max="15093" width="9.140625" style="139"/>
    <col min="15094" max="15095" width="11" style="139" customWidth="1"/>
    <col min="15096" max="15336" width="9.140625" style="139"/>
    <col min="15337" max="15347" width="11.140625" style="139" customWidth="1"/>
    <col min="15348" max="15349" width="9.140625" style="139"/>
    <col min="15350" max="15351" width="11" style="139" customWidth="1"/>
    <col min="15352" max="15592" width="9.140625" style="139"/>
    <col min="15593" max="15603" width="11.140625" style="139" customWidth="1"/>
    <col min="15604" max="15605" width="9.140625" style="139"/>
    <col min="15606" max="15607" width="11" style="139" customWidth="1"/>
    <col min="15608" max="15848" width="9.140625" style="139"/>
    <col min="15849" max="15859" width="11.140625" style="139" customWidth="1"/>
    <col min="15860" max="15861" width="9.140625" style="139"/>
    <col min="15862" max="15863" width="11" style="139" customWidth="1"/>
    <col min="15864" max="16104" width="9.140625" style="139"/>
    <col min="16105" max="16115" width="11.140625" style="139" customWidth="1"/>
    <col min="16116" max="16117" width="9.140625" style="139"/>
    <col min="16118" max="16119" width="11" style="139" customWidth="1"/>
    <col min="16120" max="16384" width="9.140625" style="139"/>
  </cols>
  <sheetData>
    <row r="1" spans="1:12" ht="30" customHeight="1" thickBot="1">
      <c r="A1" s="284" t="s">
        <v>199</v>
      </c>
      <c r="B1" s="284"/>
      <c r="C1" s="284"/>
      <c r="D1" s="284"/>
      <c r="E1" s="284"/>
      <c r="F1" s="284"/>
      <c r="G1" s="284"/>
      <c r="H1" s="284"/>
      <c r="I1" s="284"/>
      <c r="J1" s="284"/>
      <c r="K1" s="284"/>
    </row>
    <row r="2" spans="1:12" s="142" customFormat="1" ht="33" thickTop="1" thickBot="1">
      <c r="A2" s="141" t="s">
        <v>107</v>
      </c>
      <c r="B2" s="127" t="s">
        <v>374</v>
      </c>
      <c r="C2" s="127" t="s">
        <v>373</v>
      </c>
      <c r="D2" s="127" t="s">
        <v>375</v>
      </c>
      <c r="E2" s="127" t="s">
        <v>376</v>
      </c>
      <c r="F2" s="127" t="s">
        <v>377</v>
      </c>
      <c r="G2" s="127">
        <v>2020</v>
      </c>
      <c r="H2" s="127">
        <v>2025</v>
      </c>
      <c r="I2" s="127">
        <v>2030</v>
      </c>
      <c r="J2" s="127">
        <v>2035</v>
      </c>
      <c r="K2" s="127">
        <v>2040</v>
      </c>
      <c r="L2" s="127">
        <v>2045</v>
      </c>
    </row>
    <row r="3" spans="1:12">
      <c r="A3" s="143" t="s">
        <v>13</v>
      </c>
      <c r="B3" s="140">
        <v>38052.676690329346</v>
      </c>
      <c r="C3" s="140">
        <v>41378</v>
      </c>
      <c r="D3" s="140">
        <v>37902</v>
      </c>
      <c r="E3" s="140">
        <v>42290</v>
      </c>
      <c r="F3" s="140">
        <v>44627</v>
      </c>
      <c r="G3" s="140">
        <v>47132</v>
      </c>
      <c r="H3" s="140">
        <v>48862.5859375</v>
      </c>
      <c r="I3" s="140">
        <v>48202.89453125</v>
      </c>
      <c r="J3" s="140">
        <v>47510.0390625</v>
      </c>
      <c r="K3" s="140">
        <v>47441.1484375</v>
      </c>
      <c r="L3" s="140">
        <v>48414.77734375</v>
      </c>
    </row>
    <row r="4" spans="1:12">
      <c r="A4" s="143" t="s">
        <v>14</v>
      </c>
      <c r="B4" s="140">
        <v>35275.73971597138</v>
      </c>
      <c r="C4" s="140">
        <v>38679</v>
      </c>
      <c r="D4" s="140">
        <v>40836</v>
      </c>
      <c r="E4" s="140">
        <v>40458</v>
      </c>
      <c r="F4" s="140">
        <v>42339</v>
      </c>
      <c r="G4" s="140">
        <v>42884.1953125</v>
      </c>
      <c r="H4" s="140">
        <v>45083.16796875</v>
      </c>
      <c r="I4" s="140">
        <v>46818.91796875</v>
      </c>
      <c r="J4" s="140">
        <v>46165.79296875</v>
      </c>
      <c r="K4" s="140">
        <v>45478.6953125</v>
      </c>
      <c r="L4" s="140">
        <v>45413.9453125</v>
      </c>
    </row>
    <row r="5" spans="1:12">
      <c r="A5" s="143" t="s">
        <v>15</v>
      </c>
      <c r="B5" s="140">
        <v>36401.932719159064</v>
      </c>
      <c r="C5" s="140">
        <v>35444</v>
      </c>
      <c r="D5" s="140">
        <v>40310</v>
      </c>
      <c r="E5" s="140">
        <v>39878</v>
      </c>
      <c r="F5" s="140">
        <v>39429</v>
      </c>
      <c r="G5" s="140">
        <v>40016.9921875</v>
      </c>
      <c r="H5" s="140">
        <v>41348.55859375</v>
      </c>
      <c r="I5" s="140">
        <v>43547.62890625</v>
      </c>
      <c r="J5" s="140">
        <v>45284.1796875</v>
      </c>
      <c r="K5" s="140">
        <v>44632.4375</v>
      </c>
      <c r="L5" s="140">
        <v>43946.5703125</v>
      </c>
    </row>
    <row r="6" spans="1:12">
      <c r="A6" s="143" t="s">
        <v>16</v>
      </c>
      <c r="B6" s="140">
        <v>40733.704071582608</v>
      </c>
      <c r="C6" s="140">
        <v>34492</v>
      </c>
      <c r="D6" s="140">
        <v>38692</v>
      </c>
      <c r="E6" s="140">
        <v>41229</v>
      </c>
      <c r="F6" s="140">
        <v>37877</v>
      </c>
      <c r="G6" s="140">
        <v>35680.82421875</v>
      </c>
      <c r="H6" s="140">
        <v>35979.30859375</v>
      </c>
      <c r="I6" s="140">
        <v>37311.4609375</v>
      </c>
      <c r="J6" s="140">
        <v>39511.56640625</v>
      </c>
      <c r="K6" s="140">
        <v>41248.3671875</v>
      </c>
      <c r="L6" s="140">
        <v>40598.5625</v>
      </c>
    </row>
    <row r="7" spans="1:12">
      <c r="A7" s="143" t="s">
        <v>17</v>
      </c>
      <c r="B7" s="140">
        <v>46241.903797158164</v>
      </c>
      <c r="C7" s="140">
        <v>40320</v>
      </c>
      <c r="D7" s="140">
        <v>37906</v>
      </c>
      <c r="E7" s="140">
        <v>43833</v>
      </c>
      <c r="F7" s="140">
        <v>43108</v>
      </c>
      <c r="G7" s="140">
        <v>41085.31640625</v>
      </c>
      <c r="H7" s="140">
        <v>38777.1328125</v>
      </c>
      <c r="I7" s="140">
        <v>39077.9609375</v>
      </c>
      <c r="J7" s="140">
        <v>40411.14453125</v>
      </c>
      <c r="K7" s="140">
        <v>42611.9765625</v>
      </c>
      <c r="L7" s="140">
        <v>44349.66015625</v>
      </c>
    </row>
    <row r="8" spans="1:12">
      <c r="A8" s="143" t="s">
        <v>18</v>
      </c>
      <c r="B8" s="140">
        <v>46852.360800213617</v>
      </c>
      <c r="C8" s="140">
        <v>47869</v>
      </c>
      <c r="D8" s="140">
        <v>39777</v>
      </c>
      <c r="E8" s="140">
        <v>46367</v>
      </c>
      <c r="F8" s="140">
        <v>49802</v>
      </c>
      <c r="G8" s="140">
        <v>50882.7578125</v>
      </c>
      <c r="H8" s="140">
        <v>47654.5390625</v>
      </c>
      <c r="I8" s="140">
        <v>45352.58203125</v>
      </c>
      <c r="J8" s="140">
        <v>45656.0546875</v>
      </c>
      <c r="K8" s="140">
        <v>46990.56640625</v>
      </c>
      <c r="L8" s="140">
        <v>49192.625</v>
      </c>
    </row>
    <row r="9" spans="1:12">
      <c r="A9" s="143" t="s">
        <v>19</v>
      </c>
      <c r="B9" s="140">
        <v>41785.243435356155</v>
      </c>
      <c r="C9" s="140">
        <v>49658</v>
      </c>
      <c r="D9" s="140">
        <v>42712</v>
      </c>
      <c r="E9" s="140">
        <v>43227</v>
      </c>
      <c r="F9" s="140">
        <v>49279</v>
      </c>
      <c r="G9" s="140">
        <v>49702.64453125</v>
      </c>
      <c r="H9" s="140">
        <v>52256.59375</v>
      </c>
      <c r="I9" s="140">
        <v>49040.16015625</v>
      </c>
      <c r="J9" s="140">
        <v>46747.2109375</v>
      </c>
      <c r="K9" s="140">
        <v>47054.65625</v>
      </c>
      <c r="L9" s="140">
        <v>48391.1640625</v>
      </c>
    </row>
    <row r="10" spans="1:12">
      <c r="A10" s="143" t="s">
        <v>20</v>
      </c>
      <c r="B10" s="140">
        <v>31745.777546897247</v>
      </c>
      <c r="C10" s="140">
        <v>47156</v>
      </c>
      <c r="D10" s="140">
        <v>46984</v>
      </c>
      <c r="E10" s="140">
        <v>42595</v>
      </c>
      <c r="F10" s="140">
        <v>45824</v>
      </c>
      <c r="G10" s="140">
        <v>48592.2890625</v>
      </c>
      <c r="H10" s="140">
        <v>49299.7265625</v>
      </c>
      <c r="I10" s="140">
        <v>51854.51171875</v>
      </c>
      <c r="J10" s="140">
        <v>48654.44140625</v>
      </c>
      <c r="K10" s="140">
        <v>46373.58984375</v>
      </c>
      <c r="L10" s="140">
        <v>46686.40625</v>
      </c>
    </row>
    <row r="11" spans="1:12">
      <c r="A11" s="143" t="s">
        <v>21</v>
      </c>
      <c r="B11" s="140">
        <v>23916.398020177214</v>
      </c>
      <c r="C11" s="140">
        <v>40802</v>
      </c>
      <c r="D11" s="140">
        <v>47480</v>
      </c>
      <c r="E11" s="140">
        <v>44414</v>
      </c>
      <c r="F11" s="140">
        <v>41320</v>
      </c>
      <c r="G11" s="140">
        <v>44221.69140625</v>
      </c>
      <c r="H11" s="140">
        <v>48453.4765625</v>
      </c>
      <c r="I11" s="140">
        <v>49171.2265625</v>
      </c>
      <c r="J11" s="140">
        <v>51727.625</v>
      </c>
      <c r="K11" s="140">
        <v>48548.92578125</v>
      </c>
      <c r="L11" s="140">
        <v>46284.08203125</v>
      </c>
    </row>
    <row r="12" spans="1:12">
      <c r="A12" s="143" t="s">
        <v>22</v>
      </c>
      <c r="B12" s="140">
        <v>23463.114662547621</v>
      </c>
      <c r="C12" s="140">
        <v>30797</v>
      </c>
      <c r="D12" s="140">
        <v>45360</v>
      </c>
      <c r="E12" s="140">
        <v>47491</v>
      </c>
      <c r="F12" s="140">
        <v>43826</v>
      </c>
      <c r="G12" s="140">
        <v>40775.16015625</v>
      </c>
      <c r="H12" s="140">
        <v>43070.83203125</v>
      </c>
      <c r="I12" s="140">
        <v>47292.3515625</v>
      </c>
      <c r="J12" s="140">
        <v>48026.60546875</v>
      </c>
      <c r="K12" s="140">
        <v>50585.26953125</v>
      </c>
      <c r="L12" s="140">
        <v>47442.47265625</v>
      </c>
    </row>
    <row r="13" spans="1:12">
      <c r="A13" s="143" t="s">
        <v>23</v>
      </c>
      <c r="B13" s="140">
        <v>25851.094391262563</v>
      </c>
      <c r="C13" s="140">
        <v>24101</v>
      </c>
      <c r="D13" s="140">
        <v>40453</v>
      </c>
      <c r="E13" s="140">
        <v>49258</v>
      </c>
      <c r="F13" s="140">
        <v>45356</v>
      </c>
      <c r="G13" s="140">
        <v>42597.60546875</v>
      </c>
      <c r="H13" s="140">
        <v>39510.203125</v>
      </c>
      <c r="I13" s="140">
        <v>41815.35546875</v>
      </c>
      <c r="J13" s="140">
        <v>46020.296875</v>
      </c>
      <c r="K13" s="140">
        <v>46778.56640625</v>
      </c>
      <c r="L13" s="140">
        <v>49340.2734375</v>
      </c>
    </row>
    <row r="14" spans="1:12">
      <c r="A14" s="143" t="s">
        <v>24</v>
      </c>
      <c r="B14" s="140">
        <v>24062.012122475291</v>
      </c>
      <c r="C14" s="140">
        <v>24254</v>
      </c>
      <c r="D14" s="140">
        <v>30902</v>
      </c>
      <c r="E14" s="140">
        <v>47351</v>
      </c>
      <c r="F14" s="140">
        <v>47624</v>
      </c>
      <c r="G14" s="140">
        <v>46463.38671875</v>
      </c>
      <c r="H14" s="140">
        <v>43102.78515625</v>
      </c>
      <c r="I14" s="140">
        <v>40107.265625</v>
      </c>
      <c r="J14" s="140">
        <v>42422.52734375</v>
      </c>
      <c r="K14" s="140">
        <v>46607.72265625</v>
      </c>
      <c r="L14" s="140">
        <v>47398.640625</v>
      </c>
    </row>
    <row r="15" spans="1:12">
      <c r="A15" s="143" t="s">
        <v>25</v>
      </c>
      <c r="B15" s="140">
        <v>19200.835295992216</v>
      </c>
      <c r="C15" s="140">
        <v>26283</v>
      </c>
      <c r="D15" s="140">
        <v>24182</v>
      </c>
      <c r="E15" s="140">
        <v>41801</v>
      </c>
      <c r="F15" s="140">
        <v>46363</v>
      </c>
      <c r="G15" s="140">
        <v>46937.29296875</v>
      </c>
      <c r="H15" s="140">
        <v>45698.9296875</v>
      </c>
      <c r="I15" s="140">
        <v>42481.6328125</v>
      </c>
      <c r="J15" s="140">
        <v>39601.87109375</v>
      </c>
      <c r="K15" s="140">
        <v>41932.859375</v>
      </c>
      <c r="L15" s="140">
        <v>46094.4765625</v>
      </c>
    </row>
    <row r="16" spans="1:12">
      <c r="A16" s="143" t="s">
        <v>26</v>
      </c>
      <c r="B16" s="140">
        <v>14053.814848485272</v>
      </c>
      <c r="C16" s="140">
        <v>23717</v>
      </c>
      <c r="D16" s="140">
        <v>23427</v>
      </c>
      <c r="E16" s="140">
        <v>30584</v>
      </c>
      <c r="F16" s="140">
        <v>41721</v>
      </c>
      <c r="G16" s="140">
        <v>43496.95703125</v>
      </c>
      <c r="H16" s="140">
        <v>44786.90625</v>
      </c>
      <c r="I16" s="140">
        <v>43675.3359375</v>
      </c>
      <c r="J16" s="140">
        <v>40638.296875</v>
      </c>
      <c r="K16" s="140">
        <v>37903.30078125</v>
      </c>
      <c r="L16" s="140">
        <v>40249.78125</v>
      </c>
    </row>
    <row r="17" spans="1:12">
      <c r="A17" s="143" t="s">
        <v>27</v>
      </c>
      <c r="B17" s="140">
        <v>9371.1838831576315</v>
      </c>
      <c r="C17" s="140">
        <v>17385</v>
      </c>
      <c r="D17" s="140">
        <v>23577</v>
      </c>
      <c r="E17" s="140">
        <v>22402</v>
      </c>
      <c r="F17" s="140">
        <v>30145</v>
      </c>
      <c r="G17" s="140">
        <v>38149.5</v>
      </c>
      <c r="H17" s="140">
        <v>41420.02734375</v>
      </c>
      <c r="I17" s="140">
        <v>42764.0703125</v>
      </c>
      <c r="J17" s="140">
        <v>41815.09375</v>
      </c>
      <c r="K17" s="140">
        <v>39017.6796875</v>
      </c>
      <c r="L17" s="140">
        <v>36473.67578125</v>
      </c>
    </row>
    <row r="18" spans="1:12">
      <c r="A18" s="143" t="s">
        <v>52</v>
      </c>
      <c r="B18" s="140">
        <v>6961.9817125269537</v>
      </c>
      <c r="C18" s="140">
        <v>11550</v>
      </c>
      <c r="D18" s="140">
        <v>19522</v>
      </c>
      <c r="E18" s="140">
        <v>19905</v>
      </c>
      <c r="F18" s="140">
        <v>20641</v>
      </c>
      <c r="G18" s="140">
        <v>26700.14453125</v>
      </c>
      <c r="H18" s="140">
        <v>35520.35546875</v>
      </c>
      <c r="I18" s="140">
        <v>38683.3828125</v>
      </c>
      <c r="J18" s="140">
        <v>40097.28125</v>
      </c>
      <c r="K18" s="140">
        <v>39376.5234375</v>
      </c>
      <c r="L18" s="140">
        <v>36921.01171875</v>
      </c>
    </row>
    <row r="19" spans="1:12">
      <c r="A19" s="143" t="s">
        <v>28</v>
      </c>
      <c r="B19" s="140">
        <v>4434.8586908022507</v>
      </c>
      <c r="C19" s="140">
        <v>6636</v>
      </c>
      <c r="D19" s="140">
        <v>12971</v>
      </c>
      <c r="E19" s="140">
        <v>18375</v>
      </c>
      <c r="F19" s="140">
        <v>16595</v>
      </c>
      <c r="G19" s="140">
        <v>17722.150390625</v>
      </c>
      <c r="H19" s="140">
        <v>23953.5390625</v>
      </c>
      <c r="I19" s="140">
        <v>31912.060546875</v>
      </c>
      <c r="J19" s="140">
        <v>34920.69140625</v>
      </c>
      <c r="K19" s="140">
        <v>36411.45703125</v>
      </c>
      <c r="L19" s="140">
        <v>35983.11328125</v>
      </c>
    </row>
    <row r="20" spans="1:12">
      <c r="A20" s="143" t="s">
        <v>29</v>
      </c>
      <c r="B20" s="140">
        <v>3647.091201543893</v>
      </c>
      <c r="C20" s="140">
        <v>6325</v>
      </c>
      <c r="D20" s="140">
        <v>10466</v>
      </c>
      <c r="E20" s="140">
        <v>19271</v>
      </c>
      <c r="F20" s="140">
        <v>25066</v>
      </c>
      <c r="G20" s="140">
        <v>26855</v>
      </c>
      <c r="H20" s="140">
        <v>28527.603515625</v>
      </c>
      <c r="I20" s="140">
        <v>34662.125</v>
      </c>
      <c r="J20" s="140">
        <v>45968.13671875</v>
      </c>
      <c r="K20" s="140">
        <v>56377.3359375</v>
      </c>
      <c r="L20" s="140">
        <v>63934.921875</v>
      </c>
    </row>
    <row r="21" spans="1:12" ht="16.5" thickBot="1">
      <c r="A21" s="144" t="s">
        <v>3</v>
      </c>
      <c r="B21" s="145">
        <f>SUM(B3:B20)</f>
        <v>472051.72360563837</v>
      </c>
      <c r="C21" s="145">
        <f>SUM(C3:C20)</f>
        <v>546846</v>
      </c>
      <c r="D21" s="145">
        <f>SUM(D3:D20)</f>
        <v>603459</v>
      </c>
      <c r="E21" s="145">
        <f>SUM(E3:E20)</f>
        <v>680729</v>
      </c>
      <c r="F21" s="145">
        <v>710942</v>
      </c>
      <c r="G21" s="145">
        <v>729895.9375</v>
      </c>
      <c r="H21" s="145">
        <v>753306.25</v>
      </c>
      <c r="I21" s="145">
        <v>773770.9375</v>
      </c>
      <c r="J21" s="145">
        <v>791178.875</v>
      </c>
      <c r="K21" s="145">
        <v>805371.0625</v>
      </c>
      <c r="L21" s="145">
        <v>817116.1875</v>
      </c>
    </row>
    <row r="22" spans="1:12" ht="16.5" thickBot="1">
      <c r="A22" s="146"/>
      <c r="E22"/>
      <c r="F22"/>
      <c r="G22"/>
      <c r="H22"/>
      <c r="I22"/>
      <c r="J22"/>
      <c r="K22"/>
      <c r="L22"/>
    </row>
    <row r="23" spans="1:12" s="142" customFormat="1" ht="20.25" thickTop="1" thickBot="1">
      <c r="A23" s="147" t="s">
        <v>108</v>
      </c>
      <c r="B23" s="127" t="s">
        <v>374</v>
      </c>
      <c r="C23" s="127" t="s">
        <v>373</v>
      </c>
      <c r="D23" s="127" t="s">
        <v>375</v>
      </c>
      <c r="E23" s="127" t="s">
        <v>376</v>
      </c>
      <c r="F23" s="127" t="s">
        <v>377</v>
      </c>
      <c r="G23" s="127">
        <v>2020</v>
      </c>
      <c r="H23" s="127">
        <v>2025</v>
      </c>
      <c r="I23" s="127">
        <v>2030</v>
      </c>
      <c r="J23" s="127">
        <v>2035</v>
      </c>
      <c r="K23" s="127">
        <v>2040</v>
      </c>
      <c r="L23" s="127">
        <v>2045</v>
      </c>
    </row>
    <row r="24" spans="1:12">
      <c r="A24" s="143" t="s">
        <v>13</v>
      </c>
      <c r="B24" s="148">
        <f t="shared" ref="B24:K39" si="0">B3/B$21*100</f>
        <v>8.0611244038416707</v>
      </c>
      <c r="C24" s="148">
        <f t="shared" si="0"/>
        <v>7.5666641065309053</v>
      </c>
      <c r="D24" s="148">
        <f t="shared" si="0"/>
        <v>6.2807912385099902</v>
      </c>
      <c r="E24" s="148">
        <f t="shared" si="0"/>
        <v>6.2124575271510398</v>
      </c>
      <c r="F24" s="148">
        <f t="shared" si="0"/>
        <v>6.2771646632214724</v>
      </c>
      <c r="G24" s="148">
        <f t="shared" si="0"/>
        <v>6.4573588615157895</v>
      </c>
      <c r="H24" s="148">
        <f t="shared" si="0"/>
        <v>6.4864171693119506</v>
      </c>
      <c r="I24" s="148">
        <f t="shared" si="0"/>
        <v>6.2296077812110902</v>
      </c>
      <c r="J24" s="148">
        <f t="shared" si="0"/>
        <v>6.0049681006080959</v>
      </c>
      <c r="K24" s="148">
        <f t="shared" si="0"/>
        <v>5.8905951115545578</v>
      </c>
      <c r="L24" s="148">
        <f t="shared" ref="L24" si="1">L3/L$21*100</f>
        <v>5.9250787200626842</v>
      </c>
    </row>
    <row r="25" spans="1:12">
      <c r="A25" s="143" t="s">
        <v>14</v>
      </c>
      <c r="B25" s="148">
        <f t="shared" si="0"/>
        <v>7.4728547639922303</v>
      </c>
      <c r="C25" s="148">
        <f t="shared" si="0"/>
        <v>7.0731065053049669</v>
      </c>
      <c r="D25" s="148">
        <f t="shared" si="0"/>
        <v>6.7669883123791337</v>
      </c>
      <c r="E25" s="148">
        <f t="shared" si="0"/>
        <v>5.9433342783985994</v>
      </c>
      <c r="F25" s="148">
        <f t="shared" si="0"/>
        <v>5.9553381288487666</v>
      </c>
      <c r="G25" s="148">
        <f t="shared" si="0"/>
        <v>5.875384847240638</v>
      </c>
      <c r="H25" s="148">
        <f t="shared" si="0"/>
        <v>5.9847064814277058</v>
      </c>
      <c r="I25" s="148">
        <f t="shared" si="0"/>
        <v>6.0507465064556012</v>
      </c>
      <c r="J25" s="148">
        <f t="shared" si="0"/>
        <v>5.8350639062184264</v>
      </c>
      <c r="K25" s="148">
        <f t="shared" si="0"/>
        <v>5.6469244339779099</v>
      </c>
      <c r="L25" s="148">
        <f t="shared" ref="L25" si="2">L4/L$21*100</f>
        <v>5.5578320448461316</v>
      </c>
    </row>
    <row r="26" spans="1:12">
      <c r="A26" s="143" t="s">
        <v>15</v>
      </c>
      <c r="B26" s="148">
        <f t="shared" si="0"/>
        <v>7.7114288326526657</v>
      </c>
      <c r="C26" s="148">
        <f t="shared" si="0"/>
        <v>6.4815322778259326</v>
      </c>
      <c r="D26" s="148">
        <f t="shared" si="0"/>
        <v>6.6798241471251574</v>
      </c>
      <c r="E26" s="148">
        <f t="shared" si="0"/>
        <v>5.858131503138547</v>
      </c>
      <c r="F26" s="148">
        <f t="shared" si="0"/>
        <v>5.5460220383659991</v>
      </c>
      <c r="G26" s="148">
        <f t="shared" si="0"/>
        <v>5.4825612983357646</v>
      </c>
      <c r="H26" s="148">
        <f t="shared" si="0"/>
        <v>5.4889440508093488</v>
      </c>
      <c r="I26" s="148">
        <f t="shared" si="0"/>
        <v>5.6279742228299963</v>
      </c>
      <c r="J26" s="148">
        <f t="shared" si="0"/>
        <v>5.7236335699054148</v>
      </c>
      <c r="K26" s="148">
        <f t="shared" si="0"/>
        <v>5.5418476747170189</v>
      </c>
      <c r="L26" s="148">
        <f t="shared" ref="L26" si="3">L5/L$21*100</f>
        <v>5.3782523201451076</v>
      </c>
    </row>
    <row r="27" spans="1:12">
      <c r="A27" s="143" t="s">
        <v>16</v>
      </c>
      <c r="B27" s="148">
        <f t="shared" si="0"/>
        <v>8.6290764411258412</v>
      </c>
      <c r="C27" s="148">
        <f t="shared" si="0"/>
        <v>6.3074430461226738</v>
      </c>
      <c r="D27" s="148">
        <f t="shared" si="0"/>
        <v>6.4117031977317422</v>
      </c>
      <c r="E27" s="148">
        <f t="shared" si="0"/>
        <v>6.0565952089598065</v>
      </c>
      <c r="F27" s="148">
        <f t="shared" si="0"/>
        <v>5.3277201234418561</v>
      </c>
      <c r="G27" s="148">
        <f t="shared" si="0"/>
        <v>4.8884809992177818</v>
      </c>
      <c r="H27" s="148">
        <f t="shared" si="0"/>
        <v>4.7761861253308338</v>
      </c>
      <c r="I27" s="148">
        <f t="shared" si="0"/>
        <v>4.8220292504201216</v>
      </c>
      <c r="J27" s="148">
        <f t="shared" si="0"/>
        <v>4.9940118037466554</v>
      </c>
      <c r="K27" s="148">
        <f t="shared" si="0"/>
        <v>5.1216599537930385</v>
      </c>
      <c r="L27" s="148">
        <f t="shared" ref="L27" si="4">L6/L$21*100</f>
        <v>4.9685177115647337</v>
      </c>
    </row>
    <row r="28" spans="1:12">
      <c r="A28" s="143" t="s">
        <v>17</v>
      </c>
      <c r="B28" s="148">
        <f t="shared" si="0"/>
        <v>9.7959400389330202</v>
      </c>
      <c r="C28" s="148">
        <f t="shared" si="0"/>
        <v>7.3731909897850585</v>
      </c>
      <c r="D28" s="148">
        <f t="shared" si="0"/>
        <v>6.2814540838731379</v>
      </c>
      <c r="E28" s="148">
        <f t="shared" si="0"/>
        <v>6.4391262896101082</v>
      </c>
      <c r="F28" s="148">
        <f t="shared" si="0"/>
        <v>6.0635044771584736</v>
      </c>
      <c r="G28" s="148">
        <f t="shared" si="0"/>
        <v>5.6289279464923725</v>
      </c>
      <c r="H28" s="148">
        <f t="shared" si="0"/>
        <v>5.1475920732769707</v>
      </c>
      <c r="I28" s="148">
        <f t="shared" si="0"/>
        <v>5.0503267884108149</v>
      </c>
      <c r="J28" s="148">
        <f t="shared" si="0"/>
        <v>5.1077127825550201</v>
      </c>
      <c r="K28" s="148">
        <f t="shared" si="0"/>
        <v>5.2909743777266645</v>
      </c>
      <c r="L28" s="148">
        <f t="shared" ref="L28" si="5">L7/L$21*100</f>
        <v>5.4275831068699762</v>
      </c>
    </row>
    <row r="29" spans="1:12">
      <c r="A29" s="143" t="s">
        <v>18</v>
      </c>
      <c r="B29" s="148">
        <f t="shared" si="0"/>
        <v>9.9252599783652169</v>
      </c>
      <c r="C29" s="148">
        <f t="shared" si="0"/>
        <v>8.7536527651294875</v>
      </c>
      <c r="D29" s="148">
        <f t="shared" si="0"/>
        <v>6.5915000024856703</v>
      </c>
      <c r="E29" s="148">
        <f t="shared" si="0"/>
        <v>6.8113742766945444</v>
      </c>
      <c r="F29" s="148">
        <f t="shared" si="0"/>
        <v>7.0050721437191781</v>
      </c>
      <c r="G29" s="148">
        <f t="shared" si="0"/>
        <v>6.9712345552683672</v>
      </c>
      <c r="H29" s="148">
        <f t="shared" si="0"/>
        <v>6.3260511992964359</v>
      </c>
      <c r="I29" s="148">
        <f t="shared" si="0"/>
        <v>5.8612413355535207</v>
      </c>
      <c r="J29" s="148">
        <f t="shared" si="0"/>
        <v>5.7706362151668928</v>
      </c>
      <c r="K29" s="148">
        <f t="shared" si="0"/>
        <v>5.8346479770931676</v>
      </c>
      <c r="L29" s="148">
        <f t="shared" ref="L29" si="6">L8/L$21*100</f>
        <v>6.0202729737256613</v>
      </c>
    </row>
    <row r="30" spans="1:12">
      <c r="A30" s="143" t="s">
        <v>19</v>
      </c>
      <c r="B30" s="148">
        <f t="shared" si="0"/>
        <v>8.8518357937962744</v>
      </c>
      <c r="C30" s="148">
        <f t="shared" si="0"/>
        <v>9.0808015419331944</v>
      </c>
      <c r="D30" s="148">
        <f t="shared" si="0"/>
        <v>7.0778627876956017</v>
      </c>
      <c r="E30" s="148">
        <f t="shared" si="0"/>
        <v>6.3501040795970205</v>
      </c>
      <c r="F30" s="148">
        <f t="shared" si="0"/>
        <v>6.9315077741925499</v>
      </c>
      <c r="G30" s="148">
        <f t="shared" si="0"/>
        <v>6.8095521536246384</v>
      </c>
      <c r="H30" s="148">
        <f t="shared" si="0"/>
        <v>6.9369653776269606</v>
      </c>
      <c r="I30" s="148">
        <f t="shared" si="0"/>
        <v>6.3378136577079704</v>
      </c>
      <c r="J30" s="148">
        <f t="shared" si="0"/>
        <v>5.908551455889163</v>
      </c>
      <c r="K30" s="148">
        <f t="shared" si="0"/>
        <v>5.8426057802393414</v>
      </c>
      <c r="L30" s="148">
        <f t="shared" ref="L30" si="7">L9/L$21*100</f>
        <v>5.9221888885293925</v>
      </c>
    </row>
    <row r="31" spans="1:12">
      <c r="A31" s="143" t="s">
        <v>20</v>
      </c>
      <c r="B31" s="148">
        <f t="shared" si="0"/>
        <v>6.7250633689918082</v>
      </c>
      <c r="C31" s="148">
        <f t="shared" si="0"/>
        <v>8.623268708192068</v>
      </c>
      <c r="D31" s="148">
        <f t="shared" si="0"/>
        <v>7.7857816355377913</v>
      </c>
      <c r="E31" s="148">
        <f t="shared" si="0"/>
        <v>6.2572624348308947</v>
      </c>
      <c r="F31" s="148">
        <f t="shared" si="0"/>
        <v>6.4455328282757236</v>
      </c>
      <c r="G31" s="148">
        <f t="shared" si="0"/>
        <v>6.6574269791027572</v>
      </c>
      <c r="H31" s="148">
        <f t="shared" si="0"/>
        <v>6.5444467721461228</v>
      </c>
      <c r="I31" s="148">
        <f t="shared" si="0"/>
        <v>6.70153261200121</v>
      </c>
      <c r="J31" s="148">
        <f t="shared" si="0"/>
        <v>6.1496133104223745</v>
      </c>
      <c r="K31" s="148">
        <f t="shared" si="0"/>
        <v>5.7580402379741571</v>
      </c>
      <c r="L31" s="148">
        <f t="shared" ref="L31" si="8">L10/L$21*100</f>
        <v>5.7135578714746735</v>
      </c>
    </row>
    <row r="32" spans="1:12">
      <c r="A32" s="143" t="s">
        <v>21</v>
      </c>
      <c r="B32" s="148">
        <f t="shared" si="0"/>
        <v>5.0664782743506009</v>
      </c>
      <c r="C32" s="148">
        <f t="shared" si="0"/>
        <v>7.4613328066768343</v>
      </c>
      <c r="D32" s="148">
        <f t="shared" si="0"/>
        <v>7.8679744605681581</v>
      </c>
      <c r="E32" s="148">
        <f t="shared" si="0"/>
        <v>6.5244759662068166</v>
      </c>
      <c r="F32" s="148">
        <f t="shared" si="0"/>
        <v>5.8120071679546292</v>
      </c>
      <c r="G32" s="148">
        <f t="shared" si="0"/>
        <v>6.0586296120123295</v>
      </c>
      <c r="H32" s="148">
        <f t="shared" si="0"/>
        <v>6.4321086626455042</v>
      </c>
      <c r="I32" s="148">
        <f t="shared" si="0"/>
        <v>6.3547523148606233</v>
      </c>
      <c r="J32" s="148">
        <f t="shared" si="0"/>
        <v>6.53804425705881</v>
      </c>
      <c r="K32" s="148">
        <f t="shared" si="0"/>
        <v>6.0281438012617938</v>
      </c>
      <c r="L32" s="148">
        <f t="shared" ref="L32" si="9">L11/L$21*100</f>
        <v>5.664320783175036</v>
      </c>
    </row>
    <row r="33" spans="1:12">
      <c r="A33" s="143" t="s">
        <v>22</v>
      </c>
      <c r="B33" s="148">
        <f t="shared" si="0"/>
        <v>4.9704541873782428</v>
      </c>
      <c r="C33" s="148">
        <f t="shared" si="0"/>
        <v>5.6317500722324016</v>
      </c>
      <c r="D33" s="148">
        <f t="shared" si="0"/>
        <v>7.5166664180996561</v>
      </c>
      <c r="E33" s="148">
        <f t="shared" si="0"/>
        <v>6.9764913790950578</v>
      </c>
      <c r="F33" s="148">
        <f t="shared" si="0"/>
        <v>6.164497244500958</v>
      </c>
      <c r="G33" s="148">
        <f t="shared" si="0"/>
        <v>5.5864347314921172</v>
      </c>
      <c r="H33" s="148">
        <f t="shared" si="0"/>
        <v>5.717572638120286</v>
      </c>
      <c r="I33" s="148">
        <f t="shared" si="0"/>
        <v>6.1119317449810531</v>
      </c>
      <c r="J33" s="148">
        <f t="shared" si="0"/>
        <v>6.0702588234234645</v>
      </c>
      <c r="K33" s="148">
        <f t="shared" si="0"/>
        <v>6.2809892093993627</v>
      </c>
      <c r="L33" s="148">
        <f t="shared" ref="L33" si="10">L12/L$21*100</f>
        <v>5.8060865005504496</v>
      </c>
    </row>
    <row r="34" spans="1:12">
      <c r="A34" s="143" t="s">
        <v>23</v>
      </c>
      <c r="B34" s="148">
        <f t="shared" si="0"/>
        <v>5.4763266605205949</v>
      </c>
      <c r="C34" s="148">
        <f t="shared" si="0"/>
        <v>4.4072737114288119</v>
      </c>
      <c r="D34" s="148">
        <f t="shared" si="0"/>
        <v>6.7035208688577015</v>
      </c>
      <c r="E34" s="148">
        <f t="shared" si="0"/>
        <v>7.2360660409649071</v>
      </c>
      <c r="F34" s="148">
        <f t="shared" si="0"/>
        <v>6.3797046735176703</v>
      </c>
      <c r="G34" s="148">
        <f t="shared" si="0"/>
        <v>5.8361203673297606</v>
      </c>
      <c r="H34" s="148">
        <f t="shared" si="0"/>
        <v>5.244905790307727</v>
      </c>
      <c r="I34" s="148">
        <f t="shared" si="0"/>
        <v>5.404100030411132</v>
      </c>
      <c r="J34" s="148">
        <f t="shared" si="0"/>
        <v>5.8166741212598732</v>
      </c>
      <c r="K34" s="148">
        <f t="shared" si="0"/>
        <v>5.8083247070042328</v>
      </c>
      <c r="L34" s="148">
        <f t="shared" ref="L34" si="11">L13/L$21*100</f>
        <v>6.0383424281996616</v>
      </c>
    </row>
    <row r="35" spans="1:12">
      <c r="A35" s="143" t="s">
        <v>24</v>
      </c>
      <c r="B35" s="148">
        <f t="shared" si="0"/>
        <v>5.0973253394107267</v>
      </c>
      <c r="C35" s="148">
        <f t="shared" si="0"/>
        <v>4.4352523379525497</v>
      </c>
      <c r="D35" s="148">
        <f t="shared" si="0"/>
        <v>5.1208118530007845</v>
      </c>
      <c r="E35" s="148">
        <f t="shared" si="0"/>
        <v>6.9559251919633223</v>
      </c>
      <c r="F35" s="148">
        <f t="shared" si="0"/>
        <v>6.6987180388836221</v>
      </c>
      <c r="G35" s="148">
        <f t="shared" si="0"/>
        <v>6.365754942806487</v>
      </c>
      <c r="H35" s="148">
        <f t="shared" si="0"/>
        <v>5.7218143558811576</v>
      </c>
      <c r="I35" s="148">
        <f t="shared" si="0"/>
        <v>5.1833512582656285</v>
      </c>
      <c r="J35" s="148">
        <f t="shared" si="0"/>
        <v>5.3619388338383027</v>
      </c>
      <c r="K35" s="148">
        <f t="shared" si="0"/>
        <v>5.7871116590124565</v>
      </c>
      <c r="L35" s="148">
        <f t="shared" ref="L35" si="12">L14/L$21*100</f>
        <v>5.8007222657059403</v>
      </c>
    </row>
    <row r="36" spans="1:12">
      <c r="A36" s="143" t="s">
        <v>25</v>
      </c>
      <c r="B36" s="148">
        <f t="shared" si="0"/>
        <v>4.0675278440531626</v>
      </c>
      <c r="C36" s="148">
        <f t="shared" si="0"/>
        <v>4.8062891563621202</v>
      </c>
      <c r="D36" s="148">
        <f t="shared" si="0"/>
        <v>4.0072316429119459</v>
      </c>
      <c r="E36" s="148">
        <f t="shared" si="0"/>
        <v>6.1406227735266157</v>
      </c>
      <c r="F36" s="148">
        <f t="shared" si="0"/>
        <v>6.5213477330077554</v>
      </c>
      <c r="G36" s="148">
        <f t="shared" si="0"/>
        <v>6.4306828627539794</v>
      </c>
      <c r="H36" s="148">
        <f t="shared" si="0"/>
        <v>6.0664477013830691</v>
      </c>
      <c r="I36" s="148">
        <f t="shared" si="0"/>
        <v>5.4902078578649123</v>
      </c>
      <c r="J36" s="148">
        <f t="shared" si="0"/>
        <v>5.0054257444310553</v>
      </c>
      <c r="K36" s="148">
        <f t="shared" si="0"/>
        <v>5.2066508628747759</v>
      </c>
      <c r="L36" s="148">
        <f t="shared" ref="L36" si="13">L15/L$21*100</f>
        <v>5.6411165593877062</v>
      </c>
    </row>
    <row r="37" spans="1:12">
      <c r="A37" s="143" t="s">
        <v>26</v>
      </c>
      <c r="B37" s="148">
        <f t="shared" si="0"/>
        <v>2.9771768951798414</v>
      </c>
      <c r="C37" s="148">
        <f t="shared" si="0"/>
        <v>4.3370528448594303</v>
      </c>
      <c r="D37" s="148">
        <f t="shared" si="0"/>
        <v>3.8821195806177387</v>
      </c>
      <c r="E37" s="148">
        <f t="shared" si="0"/>
        <v>4.4928304802645398</v>
      </c>
      <c r="F37" s="148">
        <f t="shared" si="0"/>
        <v>5.8684112065400553</v>
      </c>
      <c r="G37" s="148">
        <f t="shared" si="0"/>
        <v>5.9593367761757134</v>
      </c>
      <c r="H37" s="148">
        <f t="shared" si="0"/>
        <v>5.9453782907018224</v>
      </c>
      <c r="I37" s="148">
        <f t="shared" si="0"/>
        <v>5.6444787237178957</v>
      </c>
      <c r="J37" s="148">
        <f t="shared" si="0"/>
        <v>5.1364234004604841</v>
      </c>
      <c r="K37" s="148">
        <f t="shared" si="0"/>
        <v>4.706315206259351</v>
      </c>
      <c r="L37" s="148">
        <f t="shared" ref="L37" si="14">L16/L$21*100</f>
        <v>4.9258332983398398</v>
      </c>
    </row>
    <row r="38" spans="1:12">
      <c r="A38" s="143" t="s">
        <v>27</v>
      </c>
      <c r="B38" s="148">
        <f t="shared" si="0"/>
        <v>1.9852027679463595</v>
      </c>
      <c r="C38" s="148">
        <f t="shared" si="0"/>
        <v>3.1791400138247328</v>
      </c>
      <c r="D38" s="148">
        <f t="shared" si="0"/>
        <v>3.9069762817357931</v>
      </c>
      <c r="E38" s="148">
        <f t="shared" si="0"/>
        <v>3.2908837437511842</v>
      </c>
      <c r="F38" s="148">
        <f t="shared" si="0"/>
        <v>4.2401489854305972</v>
      </c>
      <c r="G38" s="148">
        <f t="shared" si="0"/>
        <v>5.2267039779215105</v>
      </c>
      <c r="H38" s="148">
        <f t="shared" si="0"/>
        <v>5.4984313941043235</v>
      </c>
      <c r="I38" s="148">
        <f t="shared" si="0"/>
        <v>5.5267092934076505</v>
      </c>
      <c r="J38" s="148">
        <f t="shared" si="0"/>
        <v>5.2851630739003239</v>
      </c>
      <c r="K38" s="148">
        <f t="shared" si="0"/>
        <v>4.8446835880076087</v>
      </c>
      <c r="L38" s="148">
        <f t="shared" ref="L38" si="15">L17/L$21*100</f>
        <v>4.4637074065124915</v>
      </c>
    </row>
    <row r="39" spans="1:12">
      <c r="A39" s="143" t="s">
        <v>52</v>
      </c>
      <c r="B39" s="148">
        <f t="shared" si="0"/>
        <v>1.4748345074030775</v>
      </c>
      <c r="C39" s="148">
        <f t="shared" si="0"/>
        <v>2.1121120022821782</v>
      </c>
      <c r="D39" s="148">
        <f t="shared" si="0"/>
        <v>3.2350167948443884</v>
      </c>
      <c r="E39" s="148">
        <f t="shared" si="0"/>
        <v>2.9240711061229949</v>
      </c>
      <c r="F39" s="148">
        <f t="shared" si="0"/>
        <v>2.9033310734208979</v>
      </c>
      <c r="G39" s="148">
        <f t="shared" si="0"/>
        <v>3.65807550905159</v>
      </c>
      <c r="H39" s="148">
        <f t="shared" si="0"/>
        <v>4.7152609537953518</v>
      </c>
      <c r="I39" s="148">
        <f t="shared" si="0"/>
        <v>4.999332610951158</v>
      </c>
      <c r="J39" s="148">
        <f t="shared" si="0"/>
        <v>5.068042451209279</v>
      </c>
      <c r="K39" s="148">
        <f t="shared" si="0"/>
        <v>4.8892399132480628</v>
      </c>
      <c r="L39" s="148">
        <f t="shared" ref="L39" si="16">L18/L$21*100</f>
        <v>4.5184531017200049</v>
      </c>
    </row>
    <row r="40" spans="1:12">
      <c r="A40" s="143" t="s">
        <v>28</v>
      </c>
      <c r="B40" s="148">
        <f t="shared" ref="B40:K42" si="17">B19/B$21*100</f>
        <v>0.93948575315598726</v>
      </c>
      <c r="C40" s="148">
        <f t="shared" si="17"/>
        <v>1.2135043504021241</v>
      </c>
      <c r="D40" s="148">
        <f t="shared" si="17"/>
        <v>2.149441801348559</v>
      </c>
      <c r="E40" s="148">
        <f t="shared" si="17"/>
        <v>2.6993120610404433</v>
      </c>
      <c r="F40" s="148">
        <f t="shared" si="17"/>
        <v>2.3342269833544793</v>
      </c>
      <c r="G40" s="148">
        <f t="shared" si="17"/>
        <v>2.4280379544686808</v>
      </c>
      <c r="H40" s="148">
        <f t="shared" si="17"/>
        <v>3.1797876444673063</v>
      </c>
      <c r="I40" s="148">
        <f t="shared" si="17"/>
        <v>4.1242257883167133</v>
      </c>
      <c r="J40" s="148">
        <f t="shared" si="17"/>
        <v>4.4137542734884061</v>
      </c>
      <c r="K40" s="148">
        <f t="shared" si="17"/>
        <v>4.521078385685108</v>
      </c>
      <c r="L40" s="148">
        <f t="shared" ref="L40" si="18">L19/L$21*100</f>
        <v>4.4036715747049131</v>
      </c>
    </row>
    <row r="41" spans="1:12">
      <c r="A41" s="143" t="s">
        <v>29</v>
      </c>
      <c r="B41" s="148">
        <f t="shared" si="17"/>
        <v>0.77260414890270523</v>
      </c>
      <c r="C41" s="148">
        <f t="shared" si="17"/>
        <v>1.1566327631545261</v>
      </c>
      <c r="D41" s="148">
        <f t="shared" si="17"/>
        <v>1.7343348926770501</v>
      </c>
      <c r="E41" s="148">
        <f t="shared" si="17"/>
        <v>2.8309356586835586</v>
      </c>
      <c r="F41" s="148">
        <f t="shared" si="17"/>
        <v>3.5257447161653133</v>
      </c>
      <c r="G41" s="148">
        <f t="shared" si="17"/>
        <v>3.6792916113469945</v>
      </c>
      <c r="H41" s="148">
        <f t="shared" si="17"/>
        <v>3.7869861713778432</v>
      </c>
      <c r="I41" s="148">
        <f t="shared" si="17"/>
        <v>4.4796364557178778</v>
      </c>
      <c r="J41" s="148">
        <f t="shared" si="17"/>
        <v>5.8100814077916327</v>
      </c>
      <c r="K41" s="148">
        <f t="shared" si="17"/>
        <v>7.0001690602708981</v>
      </c>
      <c r="L41" s="148">
        <f t="shared" ref="L41" si="19">L20/L$21*100</f>
        <v>7.8244590981132651</v>
      </c>
    </row>
    <row r="42" spans="1:12" ht="16.5" thickBot="1">
      <c r="A42" s="144" t="s">
        <v>3</v>
      </c>
      <c r="B42" s="149">
        <f t="shared" si="17"/>
        <v>100</v>
      </c>
      <c r="C42" s="149">
        <f t="shared" si="17"/>
        <v>100</v>
      </c>
      <c r="D42" s="149">
        <f t="shared" si="17"/>
        <v>100</v>
      </c>
      <c r="E42" s="149">
        <f t="shared" si="17"/>
        <v>100</v>
      </c>
      <c r="F42" s="149">
        <f t="shared" si="17"/>
        <v>100</v>
      </c>
      <c r="G42" s="149">
        <f t="shared" si="17"/>
        <v>100</v>
      </c>
      <c r="H42" s="149">
        <f t="shared" si="17"/>
        <v>100</v>
      </c>
      <c r="I42" s="149">
        <f t="shared" si="17"/>
        <v>100</v>
      </c>
      <c r="J42" s="149">
        <f>J21/J$21*100</f>
        <v>100</v>
      </c>
      <c r="K42" s="149">
        <f>K21/K$21*100</f>
        <v>100</v>
      </c>
      <c r="L42" s="149">
        <f>L21/L$21*100</f>
        <v>100</v>
      </c>
    </row>
    <row r="43" spans="1:12" ht="24" customHeight="1">
      <c r="A43" s="282" t="s">
        <v>372</v>
      </c>
      <c r="B43" s="282"/>
      <c r="C43" s="282"/>
      <c r="D43" s="282"/>
      <c r="E43" s="282"/>
      <c r="F43" s="282"/>
      <c r="G43" s="282"/>
      <c r="H43" s="282"/>
      <c r="I43" s="282"/>
      <c r="J43" s="282"/>
      <c r="K43" s="282"/>
    </row>
    <row r="44" spans="1:12">
      <c r="E44" s="157"/>
      <c r="F44" s="157"/>
      <c r="G44" s="157"/>
      <c r="H44" s="157"/>
      <c r="I44" s="157"/>
      <c r="J44" s="157"/>
      <c r="K44" s="157"/>
      <c r="L44" s="158"/>
    </row>
    <row r="45" spans="1:12">
      <c r="D45" s="155"/>
      <c r="E45" s="154"/>
      <c r="F45" s="154"/>
      <c r="G45" s="154"/>
      <c r="H45" s="154"/>
      <c r="I45" s="154"/>
      <c r="J45" s="154"/>
      <c r="K45" s="154"/>
      <c r="L45" s="154"/>
    </row>
  </sheetData>
  <mergeCells count="2">
    <mergeCell ref="A1:K1"/>
    <mergeCell ref="A43:K43"/>
  </mergeCells>
  <pageMargins left="0.75" right="0.75" top="1" bottom="1" header="0.5" footer="0.5"/>
  <pageSetup scale="7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9" tint="0.59999389629810485"/>
  </sheetPr>
  <dimension ref="A1:N47"/>
  <sheetViews>
    <sheetView zoomScale="75" workbookViewId="0">
      <selection activeCell="S39" sqref="S39"/>
    </sheetView>
  </sheetViews>
  <sheetFormatPr defaultRowHeight="15.75"/>
  <cols>
    <col min="1" max="12" width="11.140625" style="1" customWidth="1"/>
    <col min="13" max="16384" width="9.140625" style="1"/>
  </cols>
  <sheetData>
    <row r="1" spans="1:14" ht="30" customHeight="1" thickBot="1">
      <c r="A1" s="281" t="s">
        <v>200</v>
      </c>
      <c r="B1" s="281"/>
      <c r="C1" s="281"/>
      <c r="D1" s="281"/>
      <c r="E1" s="281"/>
      <c r="F1" s="281"/>
      <c r="G1" s="281"/>
      <c r="H1" s="281"/>
      <c r="I1" s="281"/>
      <c r="J1" s="281"/>
      <c r="K1" s="281"/>
      <c r="L1" s="104"/>
    </row>
    <row r="2" spans="1:14"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4">
      <c r="A3" s="47" t="s">
        <v>13</v>
      </c>
      <c r="B3" s="4">
        <v>8440.8793447169992</v>
      </c>
      <c r="C3" s="4">
        <v>9720</v>
      </c>
      <c r="D3" s="4">
        <v>9064</v>
      </c>
      <c r="E3" s="4">
        <v>11671</v>
      </c>
      <c r="F3" s="4">
        <v>12302</v>
      </c>
      <c r="G3" s="4">
        <v>12828.599609375</v>
      </c>
      <c r="H3" s="4">
        <v>13996.28515625</v>
      </c>
      <c r="I3" s="4">
        <v>14873.216796875</v>
      </c>
      <c r="J3" s="4">
        <v>15747.501953125</v>
      </c>
      <c r="K3" s="4">
        <v>16577.6171875</v>
      </c>
      <c r="L3" s="4">
        <v>17463.646484375</v>
      </c>
      <c r="M3" s="163"/>
      <c r="N3" s="4"/>
    </row>
    <row r="4" spans="1:14">
      <c r="A4" s="47" t="s">
        <v>14</v>
      </c>
      <c r="B4" s="4">
        <v>7579.2775418219644</v>
      </c>
      <c r="C4" s="4">
        <v>10179</v>
      </c>
      <c r="D4" s="4">
        <v>10919</v>
      </c>
      <c r="E4" s="4">
        <v>11351</v>
      </c>
      <c r="F4" s="4">
        <v>12449</v>
      </c>
      <c r="G4" s="4">
        <v>13137.5673828125</v>
      </c>
      <c r="H4" s="4">
        <v>13647.08984375</v>
      </c>
      <c r="I4" s="4">
        <v>14815.1572265625</v>
      </c>
      <c r="J4" s="4">
        <v>15692.83984375</v>
      </c>
      <c r="K4" s="4">
        <v>16567.955078125</v>
      </c>
      <c r="L4" s="4">
        <v>17398.97265625</v>
      </c>
      <c r="M4" s="163"/>
      <c r="N4" s="4"/>
    </row>
    <row r="5" spans="1:14">
      <c r="A5" s="47" t="s">
        <v>15</v>
      </c>
      <c r="B5" s="4">
        <v>7540.0223194938035</v>
      </c>
      <c r="C5" s="4">
        <v>9760</v>
      </c>
      <c r="D5" s="4">
        <v>11529</v>
      </c>
      <c r="E5" s="4">
        <v>11432</v>
      </c>
      <c r="F5" s="4">
        <v>11599</v>
      </c>
      <c r="G5" s="4">
        <v>12620.689453125</v>
      </c>
      <c r="H5" s="4">
        <v>13742.044921875</v>
      </c>
      <c r="I5" s="4">
        <v>14251.7666015625</v>
      </c>
      <c r="J5" s="4">
        <v>15419.8740234375</v>
      </c>
      <c r="K5" s="4">
        <v>16297.66796875</v>
      </c>
      <c r="L5" s="4">
        <v>17172.8984375</v>
      </c>
      <c r="M5" s="163"/>
      <c r="N5" s="4"/>
    </row>
    <row r="6" spans="1:14">
      <c r="A6" s="47" t="s">
        <v>16</v>
      </c>
      <c r="B6" s="4">
        <v>7624.5720291236894</v>
      </c>
      <c r="C6" s="4">
        <v>7789</v>
      </c>
      <c r="D6" s="4">
        <v>11142</v>
      </c>
      <c r="E6" s="4">
        <v>11942</v>
      </c>
      <c r="F6" s="4">
        <v>11205</v>
      </c>
      <c r="G6" s="4">
        <v>11340.3310546875</v>
      </c>
      <c r="H6" s="4">
        <v>12457.8671875</v>
      </c>
      <c r="I6" s="4">
        <v>13578.6552734375</v>
      </c>
      <c r="J6" s="4">
        <v>14089.375</v>
      </c>
      <c r="K6" s="4">
        <v>15257.359375</v>
      </c>
      <c r="L6" s="4">
        <v>16135.5009765625</v>
      </c>
      <c r="M6" s="163"/>
      <c r="N6" s="4"/>
    </row>
    <row r="7" spans="1:14">
      <c r="A7" s="47" t="s">
        <v>17</v>
      </c>
      <c r="B7" s="4">
        <v>7394.0734159660233</v>
      </c>
      <c r="C7" s="4">
        <v>6325</v>
      </c>
      <c r="D7" s="4">
        <v>8389</v>
      </c>
      <c r="E7" s="4">
        <v>10737</v>
      </c>
      <c r="F7" s="4">
        <v>10792</v>
      </c>
      <c r="G7" s="4">
        <v>11573.427734375</v>
      </c>
      <c r="H7" s="4">
        <v>12066.3125</v>
      </c>
      <c r="I7" s="4">
        <v>13182.8701171875</v>
      </c>
      <c r="J7" s="4">
        <v>14302.310546875</v>
      </c>
      <c r="K7" s="4">
        <v>14814.978515625</v>
      </c>
      <c r="L7" s="4">
        <v>15982.4013671875</v>
      </c>
      <c r="M7" s="163"/>
      <c r="N7" s="4"/>
    </row>
    <row r="8" spans="1:14">
      <c r="A8" s="47" t="s">
        <v>18</v>
      </c>
      <c r="B8" s="4">
        <v>8615.0114847880741</v>
      </c>
      <c r="C8" s="4">
        <v>8121</v>
      </c>
      <c r="D8" s="4">
        <v>7752</v>
      </c>
      <c r="E8" s="4">
        <v>11143</v>
      </c>
      <c r="F8" s="4">
        <v>11853</v>
      </c>
      <c r="G8" s="4">
        <v>12997.474609375</v>
      </c>
      <c r="H8" s="4">
        <v>13564.345703125</v>
      </c>
      <c r="I8" s="4">
        <v>14058.6328125</v>
      </c>
      <c r="J8" s="4">
        <v>15174.30078125</v>
      </c>
      <c r="K8" s="4">
        <v>16292.8623046875</v>
      </c>
      <c r="L8" s="4">
        <v>16807.84375</v>
      </c>
      <c r="M8" s="163"/>
      <c r="N8" s="4"/>
    </row>
    <row r="9" spans="1:14">
      <c r="A9" s="47" t="s">
        <v>19</v>
      </c>
      <c r="B9" s="4">
        <v>7728.2460778365266</v>
      </c>
      <c r="C9" s="4">
        <v>10401</v>
      </c>
      <c r="D9" s="4">
        <v>8271</v>
      </c>
      <c r="E9" s="4">
        <v>10904</v>
      </c>
      <c r="F9" s="4">
        <v>12330</v>
      </c>
      <c r="G9" s="4">
        <v>12901.6484375</v>
      </c>
      <c r="H9" s="4">
        <v>14413.9853515625</v>
      </c>
      <c r="I9" s="4">
        <v>14983.4208984375</v>
      </c>
      <c r="J9" s="4">
        <v>15479.642578125</v>
      </c>
      <c r="K9" s="4">
        <v>16595.07421875</v>
      </c>
      <c r="L9" s="4">
        <v>17713.189453125</v>
      </c>
      <c r="M9" s="163"/>
      <c r="N9" s="4"/>
    </row>
    <row r="10" spans="1:14">
      <c r="A10" s="47" t="s">
        <v>20</v>
      </c>
      <c r="B10" s="4">
        <v>5886.2702608997142</v>
      </c>
      <c r="C10" s="4">
        <v>11603</v>
      </c>
      <c r="D10" s="4">
        <v>10451</v>
      </c>
      <c r="E10" s="4">
        <v>10371</v>
      </c>
      <c r="F10" s="4">
        <v>11884</v>
      </c>
      <c r="G10" s="4">
        <v>12764.41796875</v>
      </c>
      <c r="H10" s="4">
        <v>13491.24609375</v>
      </c>
      <c r="I10" s="4">
        <v>14999.96484375</v>
      </c>
      <c r="J10" s="4">
        <v>15572.3623046875</v>
      </c>
      <c r="K10" s="4">
        <v>16071.1728515625</v>
      </c>
      <c r="L10" s="4">
        <v>17186.6640625</v>
      </c>
      <c r="M10" s="163"/>
      <c r="N10" s="4"/>
    </row>
    <row r="11" spans="1:14">
      <c r="A11" s="47" t="s">
        <v>21</v>
      </c>
      <c r="B11" s="4">
        <v>4313.0417352864697</v>
      </c>
      <c r="C11" s="4">
        <v>9821</v>
      </c>
      <c r="D11" s="4">
        <v>12500</v>
      </c>
      <c r="E11" s="4">
        <v>10833</v>
      </c>
      <c r="F11" s="4">
        <v>10854</v>
      </c>
      <c r="G11" s="4">
        <v>11933.9091796875</v>
      </c>
      <c r="H11" s="4">
        <v>13213.5537109375</v>
      </c>
      <c r="I11" s="4">
        <v>13941.6416015625</v>
      </c>
      <c r="J11" s="4">
        <v>15446.740234375</v>
      </c>
      <c r="K11" s="4">
        <v>16022.505859375</v>
      </c>
      <c r="L11" s="4">
        <v>16524.115234375</v>
      </c>
      <c r="M11" s="163"/>
      <c r="N11" s="4"/>
    </row>
    <row r="12" spans="1:14">
      <c r="A12" s="47" t="s">
        <v>22</v>
      </c>
      <c r="B12" s="4">
        <v>4218.4265840339776</v>
      </c>
      <c r="C12" s="4">
        <v>6902</v>
      </c>
      <c r="D12" s="4">
        <v>13287</v>
      </c>
      <c r="E12" s="4">
        <v>12649</v>
      </c>
      <c r="F12" s="4">
        <v>11437</v>
      </c>
      <c r="G12" s="4">
        <v>11211.091796875</v>
      </c>
      <c r="H12" s="4">
        <v>12244.5283203125</v>
      </c>
      <c r="I12" s="4">
        <v>13520.001953125</v>
      </c>
      <c r="J12" s="4">
        <v>14250.234375</v>
      </c>
      <c r="K12" s="4">
        <v>15749.947265625</v>
      </c>
      <c r="L12" s="4">
        <v>16331.38671875</v>
      </c>
      <c r="M12" s="163"/>
      <c r="N12" s="4"/>
    </row>
    <row r="13" spans="1:14">
      <c r="A13" s="47" t="s">
        <v>23</v>
      </c>
      <c r="B13" s="4">
        <v>4947.1645575106186</v>
      </c>
      <c r="C13" s="4">
        <v>5122</v>
      </c>
      <c r="D13" s="4">
        <v>11355</v>
      </c>
      <c r="E13" s="4">
        <v>14966</v>
      </c>
      <c r="F13" s="4">
        <v>12427</v>
      </c>
      <c r="G13" s="4">
        <v>11547.2109375</v>
      </c>
      <c r="H13" s="4">
        <v>11321.287109375</v>
      </c>
      <c r="I13" s="4">
        <v>12353.310546875</v>
      </c>
      <c r="J13" s="4">
        <v>13621.19140625</v>
      </c>
      <c r="K13" s="4">
        <v>14355.5625</v>
      </c>
      <c r="L13" s="4">
        <v>15846.3125</v>
      </c>
      <c r="M13" s="163"/>
      <c r="N13" s="4"/>
    </row>
    <row r="14" spans="1:14">
      <c r="A14" s="47" t="s">
        <v>24</v>
      </c>
      <c r="B14" s="4">
        <v>4793.1633006847542</v>
      </c>
      <c r="C14" s="4">
        <v>5022</v>
      </c>
      <c r="D14" s="4">
        <v>8233</v>
      </c>
      <c r="E14" s="4">
        <v>15950</v>
      </c>
      <c r="F14" s="4">
        <v>14966</v>
      </c>
      <c r="G14" s="4">
        <v>13099.33203125</v>
      </c>
      <c r="H14" s="4">
        <v>11729.228515625</v>
      </c>
      <c r="I14" s="4">
        <v>11529.0908203125</v>
      </c>
      <c r="J14" s="4">
        <v>12557.1259765625</v>
      </c>
      <c r="K14" s="4">
        <v>13817.029296875</v>
      </c>
      <c r="L14" s="4">
        <v>14556.4013671875</v>
      </c>
      <c r="M14" s="163"/>
      <c r="N14" s="4"/>
    </row>
    <row r="15" spans="1:14">
      <c r="A15" s="47" t="s">
        <v>25</v>
      </c>
      <c r="B15" s="4">
        <v>4284.8584987431741</v>
      </c>
      <c r="C15" s="4">
        <v>5730</v>
      </c>
      <c r="D15" s="4">
        <v>6047</v>
      </c>
      <c r="E15" s="4">
        <v>13769</v>
      </c>
      <c r="F15" s="4">
        <v>16480</v>
      </c>
      <c r="G15" s="4">
        <v>15172.4912109375</v>
      </c>
      <c r="H15" s="4">
        <v>12936.3046875</v>
      </c>
      <c r="I15" s="4">
        <v>11636.24609375</v>
      </c>
      <c r="J15" s="4">
        <v>11463.142578125</v>
      </c>
      <c r="K15" s="4">
        <v>12487.595703125</v>
      </c>
      <c r="L15" s="4">
        <v>13739.24609375</v>
      </c>
      <c r="M15" s="163"/>
      <c r="N15" s="4"/>
    </row>
    <row r="16" spans="1:14">
      <c r="A16" s="47" t="s">
        <v>26</v>
      </c>
      <c r="B16" s="4">
        <v>3515.8587587761122</v>
      </c>
      <c r="C16" s="4">
        <v>5308</v>
      </c>
      <c r="D16" s="4">
        <v>5545</v>
      </c>
      <c r="E16" s="4">
        <v>9349</v>
      </c>
      <c r="F16" s="4">
        <v>14701</v>
      </c>
      <c r="G16" s="4">
        <v>15497.2900390625</v>
      </c>
      <c r="H16" s="4">
        <v>14573.6435546875</v>
      </c>
      <c r="I16" s="4">
        <v>12468.8447265625</v>
      </c>
      <c r="J16" s="4">
        <v>11253.431640625</v>
      </c>
      <c r="K16" s="4">
        <v>11110.140625</v>
      </c>
      <c r="L16" s="4">
        <v>12129.0068359375</v>
      </c>
      <c r="M16" s="163"/>
      <c r="N16" s="4"/>
    </row>
    <row r="17" spans="1:14">
      <c r="A17" s="47" t="s">
        <v>27</v>
      </c>
      <c r="B17" s="4">
        <v>2667.3420299904656</v>
      </c>
      <c r="C17" s="4">
        <v>4060</v>
      </c>
      <c r="D17" s="4">
        <v>5418</v>
      </c>
      <c r="E17" s="4">
        <v>5985</v>
      </c>
      <c r="F17" s="4">
        <v>9267</v>
      </c>
      <c r="G17" s="4">
        <v>13029.10546875</v>
      </c>
      <c r="H17" s="4">
        <v>14601.1787109375</v>
      </c>
      <c r="I17" s="4">
        <v>13788.40234375</v>
      </c>
      <c r="J17" s="4">
        <v>11856.90234375</v>
      </c>
      <c r="K17" s="4">
        <v>10753.3984375</v>
      </c>
      <c r="L17" s="4">
        <v>10647.5302734375</v>
      </c>
      <c r="M17" s="163"/>
      <c r="N17" s="4"/>
    </row>
    <row r="18" spans="1:14">
      <c r="A18" s="47" t="s">
        <v>52</v>
      </c>
      <c r="B18" s="4">
        <v>1708.1054433561585</v>
      </c>
      <c r="C18" s="4">
        <v>2852</v>
      </c>
      <c r="D18" s="4">
        <v>4368</v>
      </c>
      <c r="E18" s="4">
        <v>4729</v>
      </c>
      <c r="F18" s="4">
        <v>5419</v>
      </c>
      <c r="G18" s="4">
        <v>7808.35791015625</v>
      </c>
      <c r="H18" s="4">
        <v>11800.517578125</v>
      </c>
      <c r="I18" s="4">
        <v>13291.748046875</v>
      </c>
      <c r="J18" s="4">
        <v>12622.8349609375</v>
      </c>
      <c r="K18" s="4">
        <v>10922.912109375</v>
      </c>
      <c r="L18" s="4">
        <v>9969.21875</v>
      </c>
      <c r="M18" s="163"/>
      <c r="N18" s="4"/>
    </row>
    <row r="19" spans="1:14">
      <c r="A19" s="47" t="s">
        <v>28</v>
      </c>
      <c r="B19" s="4">
        <v>928.03371760422999</v>
      </c>
      <c r="C19" s="4">
        <v>1689</v>
      </c>
      <c r="D19" s="4">
        <v>2796</v>
      </c>
      <c r="E19" s="4">
        <v>3938</v>
      </c>
      <c r="F19" s="4">
        <v>3794</v>
      </c>
      <c r="G19" s="4">
        <v>4364.71240234375</v>
      </c>
      <c r="H19" s="4">
        <v>6690.90283203125</v>
      </c>
      <c r="I19" s="4">
        <v>10158.650390625</v>
      </c>
      <c r="J19" s="4">
        <v>11532.80078125</v>
      </c>
      <c r="K19" s="4">
        <v>11042.357421875</v>
      </c>
      <c r="L19" s="4">
        <v>9639.0595703125</v>
      </c>
      <c r="M19" s="163"/>
      <c r="N19" s="4"/>
    </row>
    <row r="20" spans="1:14">
      <c r="A20" s="47" t="s">
        <v>29</v>
      </c>
      <c r="B20" s="4">
        <v>715.65289936725321</v>
      </c>
      <c r="C20" s="4">
        <v>1168</v>
      </c>
      <c r="D20" s="4">
        <v>2178</v>
      </c>
      <c r="E20" s="8">
        <v>3687</v>
      </c>
      <c r="F20" s="8">
        <v>4690</v>
      </c>
      <c r="G20" s="8">
        <v>5172.3408203125</v>
      </c>
      <c r="H20" s="8">
        <v>5906.02783203125</v>
      </c>
      <c r="I20" s="8">
        <v>8169.6845703125</v>
      </c>
      <c r="J20" s="8">
        <v>12403.0703125</v>
      </c>
      <c r="K20" s="8">
        <v>16198.87109375</v>
      </c>
      <c r="L20" s="8">
        <v>17988.951171875</v>
      </c>
      <c r="M20" s="163"/>
      <c r="N20" s="4"/>
    </row>
    <row r="21" spans="1:14" ht="16.5" thickBot="1">
      <c r="A21" s="43" t="s">
        <v>3</v>
      </c>
      <c r="B21" s="44">
        <f>SUM(B3:B20)</f>
        <v>92900</v>
      </c>
      <c r="C21" s="44">
        <f>SUM(C3:C20)</f>
        <v>121572</v>
      </c>
      <c r="D21" s="44">
        <f>SUM(D3:D20)</f>
        <v>149244</v>
      </c>
      <c r="E21" s="44">
        <f t="shared" ref="E21" si="0">SUM(E3:E20)</f>
        <v>185406</v>
      </c>
      <c r="F21" s="44">
        <v>198449</v>
      </c>
      <c r="G21" s="44">
        <v>209000</v>
      </c>
      <c r="H21" s="44">
        <v>222396.34375</v>
      </c>
      <c r="I21" s="44">
        <v>235601.3125</v>
      </c>
      <c r="J21" s="44">
        <v>248485.6875</v>
      </c>
      <c r="K21" s="44">
        <v>260935</v>
      </c>
      <c r="L21" s="44">
        <v>273232.34375</v>
      </c>
      <c r="M21" s="163"/>
      <c r="N21" s="4"/>
    </row>
    <row r="22" spans="1:14" ht="16.5" thickBot="1">
      <c r="A22" s="45"/>
    </row>
    <row r="23" spans="1:14"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4">
      <c r="A24" s="47" t="s">
        <v>13</v>
      </c>
      <c r="B24" s="5">
        <f>B3/B$21*100</f>
        <v>9.0859842246684597</v>
      </c>
      <c r="C24" s="5">
        <f>C3/C$21*100</f>
        <v>7.9952620669233045</v>
      </c>
      <c r="D24" s="5">
        <f>D3/D$21*100</f>
        <v>6.0732759775937391</v>
      </c>
      <c r="E24" s="5">
        <f>E3/E$21*100</f>
        <v>6.2948340398908345</v>
      </c>
      <c r="F24" s="5">
        <f t="shared" ref="F24:K24" si="1">F3/F$21*100</f>
        <v>6.1990738174543587</v>
      </c>
      <c r="G24" s="5">
        <f t="shared" si="1"/>
        <v>6.1380859374999996</v>
      </c>
      <c r="H24" s="5">
        <f t="shared" si="1"/>
        <v>6.2933971486435469</v>
      </c>
      <c r="I24" s="5">
        <f t="shared" si="1"/>
        <v>6.3128751869219748</v>
      </c>
      <c r="J24" s="5">
        <f t="shared" si="1"/>
        <v>6.3373879242541884</v>
      </c>
      <c r="K24" s="5">
        <f t="shared" si="1"/>
        <v>6.35315967099086</v>
      </c>
      <c r="L24" s="5">
        <f t="shared" ref="L24" si="2">L3/L$21*100</f>
        <v>6.3915004514815976</v>
      </c>
    </row>
    <row r="25" spans="1:14">
      <c r="A25" s="47" t="s">
        <v>14</v>
      </c>
      <c r="B25" s="5">
        <f t="shared" ref="B25:E42" si="3">B4/B$21*100</f>
        <v>8.1585334142324708</v>
      </c>
      <c r="C25" s="5">
        <f t="shared" si="3"/>
        <v>8.3728161089724615</v>
      </c>
      <c r="D25" s="5">
        <f t="shared" si="3"/>
        <v>7.3162070166974891</v>
      </c>
      <c r="E25" s="5">
        <f t="shared" si="3"/>
        <v>6.1222398412133376</v>
      </c>
      <c r="F25" s="5">
        <f t="shared" ref="F25:K25" si="4">F4/F$21*100</f>
        <v>6.2731482647934742</v>
      </c>
      <c r="G25" s="5">
        <f t="shared" si="4"/>
        <v>6.2859174080442584</v>
      </c>
      <c r="H25" s="5">
        <f t="shared" si="4"/>
        <v>6.136382286523089</v>
      </c>
      <c r="I25" s="5">
        <f t="shared" si="4"/>
        <v>6.2882320430886818</v>
      </c>
      <c r="J25" s="5">
        <f t="shared" si="4"/>
        <v>6.3153898325632936</v>
      </c>
      <c r="K25" s="5">
        <f t="shared" si="4"/>
        <v>6.3494567912027904</v>
      </c>
      <c r="L25" s="5">
        <f t="shared" ref="L25" si="5">L4/L$21*100</f>
        <v>6.36783054943509</v>
      </c>
    </row>
    <row r="26" spans="1:14">
      <c r="A26" s="47" t="s">
        <v>15</v>
      </c>
      <c r="B26" s="5">
        <f t="shared" si="3"/>
        <v>8.1162780618878401</v>
      </c>
      <c r="C26" s="5">
        <f t="shared" si="3"/>
        <v>8.0281643799559106</v>
      </c>
      <c r="D26" s="5">
        <f t="shared" si="3"/>
        <v>7.7249336656750014</v>
      </c>
      <c r="E26" s="5">
        <f t="shared" si="3"/>
        <v>6.165927747753579</v>
      </c>
      <c r="F26" s="5">
        <f t="shared" ref="F26:K26" si="6">F5/F$21*100</f>
        <v>5.8448266305196803</v>
      </c>
      <c r="G26" s="5">
        <f t="shared" si="6"/>
        <v>6.0386073938397127</v>
      </c>
      <c r="H26" s="5">
        <f t="shared" si="6"/>
        <v>6.1790786171029399</v>
      </c>
      <c r="I26" s="5">
        <f t="shared" si="6"/>
        <v>6.0491032288126583</v>
      </c>
      <c r="J26" s="5">
        <f t="shared" si="6"/>
        <v>6.2055381050618861</v>
      </c>
      <c r="K26" s="5">
        <f t="shared" si="6"/>
        <v>6.2458727149481668</v>
      </c>
      <c r="L26" s="5">
        <f t="shared" ref="L26" si="7">L5/L$21*100</f>
        <v>6.2850898988784154</v>
      </c>
    </row>
    <row r="27" spans="1:14">
      <c r="A27" s="47" t="s">
        <v>16</v>
      </c>
      <c r="B27" s="5">
        <f t="shared" si="3"/>
        <v>8.2072895900147351</v>
      </c>
      <c r="C27" s="5">
        <f t="shared" si="3"/>
        <v>6.406902905274241</v>
      </c>
      <c r="D27" s="5">
        <f t="shared" si="3"/>
        <v>7.4656267588646781</v>
      </c>
      <c r="E27" s="5">
        <f t="shared" si="3"/>
        <v>6.4409997518958404</v>
      </c>
      <c r="F27" s="5">
        <f t="shared" ref="F27:K27" si="8">F6/F$21*100</f>
        <v>5.6462869553386508</v>
      </c>
      <c r="G27" s="5">
        <f t="shared" si="8"/>
        <v>5.4259957199461724</v>
      </c>
      <c r="H27" s="5">
        <f t="shared" si="8"/>
        <v>5.6016510781778539</v>
      </c>
      <c r="I27" s="5">
        <f t="shared" si="8"/>
        <v>5.7634039171311917</v>
      </c>
      <c r="J27" s="5">
        <f t="shared" si="8"/>
        <v>5.6700951840536087</v>
      </c>
      <c r="K27" s="5">
        <f t="shared" si="8"/>
        <v>5.8471877574874966</v>
      </c>
      <c r="L27" s="5">
        <f t="shared" ref="L27" si="9">L6/L$21*100</f>
        <v>5.9054139620183594</v>
      </c>
    </row>
    <row r="28" spans="1:14">
      <c r="A28" s="47" t="s">
        <v>17</v>
      </c>
      <c r="B28" s="5">
        <f t="shared" si="3"/>
        <v>7.9591748288116504</v>
      </c>
      <c r="C28" s="5">
        <f t="shared" si="3"/>
        <v>5.2026782482808542</v>
      </c>
      <c r="D28" s="5">
        <f t="shared" si="3"/>
        <v>5.6209964889710804</v>
      </c>
      <c r="E28" s="5">
        <f t="shared" si="3"/>
        <v>5.7910747225008903</v>
      </c>
      <c r="F28" s="5">
        <f t="shared" ref="F28:K28" si="10">F7/F$21*100</f>
        <v>5.4381730318620907</v>
      </c>
      <c r="G28" s="5">
        <f t="shared" si="10"/>
        <v>5.537525231758373</v>
      </c>
      <c r="H28" s="5">
        <f t="shared" si="10"/>
        <v>5.4255894213638571</v>
      </c>
      <c r="I28" s="5">
        <f t="shared" si="10"/>
        <v>5.5954145489692468</v>
      </c>
      <c r="J28" s="5">
        <f t="shared" si="10"/>
        <v>5.7557884684505218</v>
      </c>
      <c r="K28" s="5">
        <f t="shared" si="10"/>
        <v>5.6776509535420701</v>
      </c>
      <c r="L28" s="5">
        <f t="shared" ref="L28" si="11">L7/L$21*100</f>
        <v>5.8493812071571414</v>
      </c>
    </row>
    <row r="29" spans="1:14">
      <c r="A29" s="47" t="s">
        <v>18</v>
      </c>
      <c r="B29" s="5">
        <f t="shared" si="3"/>
        <v>9.2734246337869468</v>
      </c>
      <c r="C29" s="5">
        <f t="shared" si="3"/>
        <v>6.6799921034448717</v>
      </c>
      <c r="D29" s="5">
        <f t="shared" si="3"/>
        <v>5.1941786604486611</v>
      </c>
      <c r="E29" s="5">
        <f t="shared" si="3"/>
        <v>6.0100536120729648</v>
      </c>
      <c r="F29" s="5">
        <f t="shared" ref="F29:K29" si="12">F8/F$21*100</f>
        <v>5.9728192129967903</v>
      </c>
      <c r="G29" s="5">
        <f t="shared" si="12"/>
        <v>6.2188873729066989</v>
      </c>
      <c r="H29" s="5">
        <f t="shared" si="12"/>
        <v>6.0991765756603176</v>
      </c>
      <c r="I29" s="5">
        <f t="shared" si="12"/>
        <v>5.9671283930135157</v>
      </c>
      <c r="J29" s="5">
        <f t="shared" si="12"/>
        <v>6.1067101827544903</v>
      </c>
      <c r="K29" s="5">
        <f t="shared" si="12"/>
        <v>6.2440310056862822</v>
      </c>
      <c r="L29" s="5">
        <f t="shared" ref="L29" si="13">L8/L$21*100</f>
        <v>6.1514839419518763</v>
      </c>
    </row>
    <row r="30" spans="1:14">
      <c r="A30" s="47" t="s">
        <v>19</v>
      </c>
      <c r="B30" s="5">
        <f t="shared" si="3"/>
        <v>8.3188870590274764</v>
      </c>
      <c r="C30" s="5">
        <f t="shared" si="3"/>
        <v>8.5554239463034261</v>
      </c>
      <c r="D30" s="5">
        <f t="shared" si="3"/>
        <v>5.5419313339229719</v>
      </c>
      <c r="E30" s="5">
        <f t="shared" si="3"/>
        <v>5.8811473199357085</v>
      </c>
      <c r="F30" s="5">
        <f t="shared" ref="F30:K30" si="14">F9/F$21*100</f>
        <v>6.2131832359951424</v>
      </c>
      <c r="G30" s="5">
        <f t="shared" si="14"/>
        <v>6.1730375299043061</v>
      </c>
      <c r="H30" s="5">
        <f t="shared" si="14"/>
        <v>6.481215072386953</v>
      </c>
      <c r="I30" s="5">
        <f t="shared" si="14"/>
        <v>6.3596508607894533</v>
      </c>
      <c r="J30" s="5">
        <f t="shared" si="14"/>
        <v>6.2295912226836005</v>
      </c>
      <c r="K30" s="5">
        <f t="shared" si="14"/>
        <v>6.3598498548489086</v>
      </c>
      <c r="L30" s="5">
        <f t="shared" ref="L30" si="15">L9/L$21*100</f>
        <v>6.4828304036113948</v>
      </c>
    </row>
    <row r="31" spans="1:14">
      <c r="A31" s="47" t="s">
        <v>20</v>
      </c>
      <c r="B31" s="5">
        <f t="shared" si="3"/>
        <v>6.3361359105486699</v>
      </c>
      <c r="C31" s="5">
        <f t="shared" si="3"/>
        <v>9.5441384529332414</v>
      </c>
      <c r="D31" s="5">
        <f t="shared" si="3"/>
        <v>7.0026265712524456</v>
      </c>
      <c r="E31" s="5">
        <f t="shared" si="3"/>
        <v>5.5936701077635025</v>
      </c>
      <c r="F31" s="5">
        <f t="shared" ref="F31:K31" si="16">F10/F$21*100</f>
        <v>5.9884403549526581</v>
      </c>
      <c r="G31" s="5">
        <f t="shared" si="16"/>
        <v>6.1073770185406699</v>
      </c>
      <c r="H31" s="5">
        <f t="shared" si="16"/>
        <v>6.0663075058984637</v>
      </c>
      <c r="I31" s="5">
        <f t="shared" si="16"/>
        <v>6.366672869765952</v>
      </c>
      <c r="J31" s="5">
        <f t="shared" si="16"/>
        <v>6.2669051329918153</v>
      </c>
      <c r="K31" s="5">
        <f t="shared" si="16"/>
        <v>6.1590713593663171</v>
      </c>
      <c r="L31" s="5">
        <f t="shared" ref="L31" si="17">L10/L$21*100</f>
        <v>6.2901279645814254</v>
      </c>
    </row>
    <row r="32" spans="1:14">
      <c r="A32" s="47" t="s">
        <v>21</v>
      </c>
      <c r="B32" s="5">
        <f t="shared" si="3"/>
        <v>4.6426714050446387</v>
      </c>
      <c r="C32" s="5">
        <f t="shared" si="3"/>
        <v>8.0783404073306357</v>
      </c>
      <c r="D32" s="5">
        <f t="shared" si="3"/>
        <v>8.3755460856047819</v>
      </c>
      <c r="E32" s="5">
        <f t="shared" si="3"/>
        <v>5.8428529821041391</v>
      </c>
      <c r="F32" s="5">
        <f t="shared" ref="F32:K32" si="18">F11/F$21*100</f>
        <v>5.4694153157738263</v>
      </c>
      <c r="G32" s="5">
        <f t="shared" si="18"/>
        <v>5.7100043921949766</v>
      </c>
      <c r="H32" s="5">
        <f t="shared" si="18"/>
        <v>5.9414437702227287</v>
      </c>
      <c r="I32" s="5">
        <f t="shared" si="18"/>
        <v>5.9174719587194575</v>
      </c>
      <c r="J32" s="5">
        <f t="shared" si="18"/>
        <v>6.2163500802737381</v>
      </c>
      <c r="K32" s="5">
        <f t="shared" si="18"/>
        <v>6.1404203573207887</v>
      </c>
      <c r="L32" s="5">
        <f t="shared" ref="L32" si="19">L11/L$21*100</f>
        <v>6.0476424597426526</v>
      </c>
    </row>
    <row r="33" spans="1:12">
      <c r="A33" s="47" t="s">
        <v>22</v>
      </c>
      <c r="B33" s="5">
        <f t="shared" si="3"/>
        <v>4.5408251711883505</v>
      </c>
      <c r="C33" s="5">
        <f t="shared" si="3"/>
        <v>5.6772941137761981</v>
      </c>
      <c r="D33" s="5">
        <f t="shared" si="3"/>
        <v>8.9028704671544592</v>
      </c>
      <c r="E33" s="5">
        <f t="shared" si="3"/>
        <v>6.822325059598934</v>
      </c>
      <c r="F33" s="5">
        <f t="shared" ref="F33:K33" si="20">F12/F$21*100</f>
        <v>5.7631935661051452</v>
      </c>
      <c r="G33" s="5">
        <f t="shared" si="20"/>
        <v>5.3641587544856453</v>
      </c>
      <c r="H33" s="5">
        <f t="shared" si="20"/>
        <v>5.5057237515005237</v>
      </c>
      <c r="I33" s="5">
        <f t="shared" si="20"/>
        <v>5.7385087585728112</v>
      </c>
      <c r="J33" s="5">
        <f t="shared" si="20"/>
        <v>5.7348310554103845</v>
      </c>
      <c r="K33" s="5">
        <f t="shared" si="20"/>
        <v>6.0359657637438442</v>
      </c>
      <c r="L33" s="5">
        <f t="shared" ref="L33" si="21">L12/L$21*100</f>
        <v>5.9771059657903329</v>
      </c>
    </row>
    <row r="34" spans="1:12">
      <c r="A34" s="47" t="s">
        <v>23</v>
      </c>
      <c r="B34" s="5">
        <f t="shared" si="3"/>
        <v>5.3252578659963596</v>
      </c>
      <c r="C34" s="5">
        <f t="shared" si="3"/>
        <v>4.2131411838252228</v>
      </c>
      <c r="D34" s="5">
        <f t="shared" si="3"/>
        <v>7.6083460641633831</v>
      </c>
      <c r="E34" s="5">
        <f t="shared" si="3"/>
        <v>8.0720149293981862</v>
      </c>
      <c r="F34" s="5">
        <f t="shared" ref="F34:K34" si="22">F13/F$21*100</f>
        <v>6.2620622930828578</v>
      </c>
      <c r="G34" s="5">
        <f t="shared" si="22"/>
        <v>5.524981309808612</v>
      </c>
      <c r="H34" s="5">
        <f t="shared" si="22"/>
        <v>5.0905904829539264</v>
      </c>
      <c r="I34" s="5">
        <f t="shared" si="22"/>
        <v>5.243311429716675</v>
      </c>
      <c r="J34" s="5">
        <f t="shared" si="22"/>
        <v>5.4816804715362126</v>
      </c>
      <c r="K34" s="5">
        <f t="shared" si="22"/>
        <v>5.5015856439343134</v>
      </c>
      <c r="L34" s="5">
        <f t="shared" ref="L34" si="23">L13/L$21*100</f>
        <v>5.7995741948101633</v>
      </c>
    </row>
    <row r="35" spans="1:12">
      <c r="A35" s="47" t="s">
        <v>24</v>
      </c>
      <c r="B35" s="5">
        <f t="shared" si="3"/>
        <v>5.159486868336657</v>
      </c>
      <c r="C35" s="5">
        <f t="shared" si="3"/>
        <v>4.1308854012437068</v>
      </c>
      <c r="D35" s="5">
        <f t="shared" si="3"/>
        <v>5.5164696738227335</v>
      </c>
      <c r="E35" s="5">
        <f t="shared" si="3"/>
        <v>8.6027420903314891</v>
      </c>
      <c r="F35" s="5">
        <f t="shared" ref="F35:K35" si="24">F14/F$21*100</f>
        <v>7.541484210048929</v>
      </c>
      <c r="G35" s="5">
        <f t="shared" si="24"/>
        <v>6.2676229814593292</v>
      </c>
      <c r="H35" s="5">
        <f t="shared" si="24"/>
        <v>5.2740203898361075</v>
      </c>
      <c r="I35" s="5">
        <f t="shared" si="24"/>
        <v>4.89347478499828</v>
      </c>
      <c r="J35" s="5">
        <f t="shared" si="24"/>
        <v>5.0534604640206888</v>
      </c>
      <c r="K35" s="5">
        <f t="shared" si="24"/>
        <v>5.2951996845478755</v>
      </c>
      <c r="L35" s="5">
        <f t="shared" ref="L35" si="25">L14/L$21*100</f>
        <v>5.3274810615050034</v>
      </c>
    </row>
    <row r="36" spans="1:12">
      <c r="A36" s="47" t="s">
        <v>25</v>
      </c>
      <c r="B36" s="5">
        <f t="shared" si="3"/>
        <v>4.6123342290023404</v>
      </c>
      <c r="C36" s="5">
        <f t="shared" si="3"/>
        <v>4.7132563419208369</v>
      </c>
      <c r="D36" s="5">
        <f t="shared" si="3"/>
        <v>4.051754174372169</v>
      </c>
      <c r="E36" s="5">
        <f t="shared" si="3"/>
        <v>7.4264047549701742</v>
      </c>
      <c r="F36" s="5">
        <f t="shared" ref="F36:K36" si="26">F15/F$21*100</f>
        <v>8.3044006268613089</v>
      </c>
      <c r="G36" s="5">
        <f t="shared" si="26"/>
        <v>7.2595651726973687</v>
      </c>
      <c r="H36" s="5">
        <f t="shared" si="26"/>
        <v>5.8167793900613534</v>
      </c>
      <c r="I36" s="5">
        <f t="shared" si="26"/>
        <v>4.9389563964122658</v>
      </c>
      <c r="J36" s="5">
        <f t="shared" si="26"/>
        <v>4.6132003390034289</v>
      </c>
      <c r="K36" s="5">
        <f t="shared" si="26"/>
        <v>4.7857112702876199</v>
      </c>
      <c r="L36" s="5">
        <f t="shared" ref="L36" si="27">L15/L$21*100</f>
        <v>5.0284113166049726</v>
      </c>
    </row>
    <row r="37" spans="1:12">
      <c r="A37" s="47" t="s">
        <v>26</v>
      </c>
      <c r="B37" s="5">
        <f t="shared" si="3"/>
        <v>3.7845627112767621</v>
      </c>
      <c r="C37" s="5">
        <f t="shared" si="3"/>
        <v>4.3661369394268412</v>
      </c>
      <c r="D37" s="5">
        <f t="shared" si="3"/>
        <v>3.7153922435742808</v>
      </c>
      <c r="E37" s="5">
        <f t="shared" si="3"/>
        <v>5.0424473857372467</v>
      </c>
      <c r="F37" s="5">
        <f t="shared" ref="F37:K37" si="28">F16/F$21*100</f>
        <v>7.4079486417165121</v>
      </c>
      <c r="G37" s="5">
        <f t="shared" si="28"/>
        <v>7.4149713105562203</v>
      </c>
      <c r="H37" s="5">
        <f t="shared" si="28"/>
        <v>6.5530050130095718</v>
      </c>
      <c r="I37" s="5">
        <f t="shared" si="28"/>
        <v>5.2923494331393002</v>
      </c>
      <c r="J37" s="5">
        <f t="shared" si="28"/>
        <v>4.5288047588757001</v>
      </c>
      <c r="K37" s="5">
        <f t="shared" si="28"/>
        <v>4.2578192365914882</v>
      </c>
      <c r="L37" s="5">
        <f t="shared" ref="L37" si="29">L16/L$21*100</f>
        <v>4.4390816509758464</v>
      </c>
    </row>
    <row r="38" spans="1:12">
      <c r="A38" s="47" t="s">
        <v>27</v>
      </c>
      <c r="B38" s="5">
        <f t="shared" si="3"/>
        <v>2.8711970182889837</v>
      </c>
      <c r="C38" s="5">
        <f t="shared" si="3"/>
        <v>3.3395847728095287</v>
      </c>
      <c r="D38" s="5">
        <f t="shared" si="3"/>
        <v>3.6302966953445361</v>
      </c>
      <c r="E38" s="5">
        <f t="shared" si="3"/>
        <v>3.2280508721400607</v>
      </c>
      <c r="F38" s="5">
        <f t="shared" ref="F38:K38" si="30">F17/F$21*100</f>
        <v>4.6697136291944021</v>
      </c>
      <c r="G38" s="5">
        <f t="shared" si="30"/>
        <v>6.2340217553827753</v>
      </c>
      <c r="H38" s="5">
        <f t="shared" si="30"/>
        <v>6.5653861321348721</v>
      </c>
      <c r="I38" s="5">
        <f t="shared" si="30"/>
        <v>5.8524301912579544</v>
      </c>
      <c r="J38" s="5">
        <f t="shared" si="30"/>
        <v>4.7716640998689313</v>
      </c>
      <c r="K38" s="5">
        <f t="shared" si="30"/>
        <v>4.121102357866901</v>
      </c>
      <c r="L38" s="5">
        <f t="shared" ref="L38" si="31">L17/L$21*100</f>
        <v>3.8968777002402373</v>
      </c>
    </row>
    <row r="39" spans="1:12">
      <c r="A39" s="47" t="s">
        <v>52</v>
      </c>
      <c r="B39" s="5">
        <f t="shared" si="3"/>
        <v>1.8386495622778887</v>
      </c>
      <c r="C39" s="5">
        <f t="shared" si="3"/>
        <v>2.3459349192248213</v>
      </c>
      <c r="D39" s="5">
        <f t="shared" si="3"/>
        <v>2.9267508241537348</v>
      </c>
      <c r="E39" s="5">
        <f t="shared" si="3"/>
        <v>2.5506186423308845</v>
      </c>
      <c r="F39" s="5">
        <f t="shared" ref="F39:K39" si="32">F18/F$21*100</f>
        <v>2.7306763954466891</v>
      </c>
      <c r="G39" s="5">
        <f t="shared" si="32"/>
        <v>3.7360564163427035</v>
      </c>
      <c r="H39" s="5">
        <f t="shared" si="32"/>
        <v>5.3060753513961494</v>
      </c>
      <c r="I39" s="5">
        <f t="shared" si="32"/>
        <v>5.6416273346843093</v>
      </c>
      <c r="J39" s="5">
        <f t="shared" si="32"/>
        <v>5.079904234298203</v>
      </c>
      <c r="K39" s="5">
        <f t="shared" si="32"/>
        <v>4.1860663036292562</v>
      </c>
      <c r="L39" s="5">
        <f t="shared" ref="L39" si="33">L18/L$21*100</f>
        <v>3.6486232241676184</v>
      </c>
    </row>
    <row r="40" spans="1:12">
      <c r="A40" s="47" t="s">
        <v>28</v>
      </c>
      <c r="B40" s="5">
        <f t="shared" si="3"/>
        <v>0.99895986824997851</v>
      </c>
      <c r="C40" s="5">
        <f t="shared" si="3"/>
        <v>1.3893001678017964</v>
      </c>
      <c r="D40" s="5">
        <f t="shared" si="3"/>
        <v>1.8734421484280777</v>
      </c>
      <c r="E40" s="5">
        <f t="shared" si="3"/>
        <v>2.123987357474947</v>
      </c>
      <c r="F40" s="5">
        <f t="shared" ref="F40:K40" si="34">F19/F$21*100</f>
        <v>1.911826212276202</v>
      </c>
      <c r="G40" s="5">
        <f t="shared" si="34"/>
        <v>2.0883791398773921</v>
      </c>
      <c r="H40" s="5">
        <f t="shared" si="34"/>
        <v>3.0085489352975259</v>
      </c>
      <c r="I40" s="5">
        <f t="shared" si="34"/>
        <v>4.3117970281362501</v>
      </c>
      <c r="J40" s="5">
        <f t="shared" si="34"/>
        <v>4.6412334236554367</v>
      </c>
      <c r="K40" s="5">
        <f t="shared" si="34"/>
        <v>4.231842191302432</v>
      </c>
      <c r="L40" s="5">
        <f t="shared" ref="L40" si="35">L19/L$21*100</f>
        <v>3.5277886351302432</v>
      </c>
    </row>
    <row r="41" spans="1:12">
      <c r="A41" s="47" t="s">
        <v>29</v>
      </c>
      <c r="B41" s="5">
        <f t="shared" si="3"/>
        <v>0.77034757735979886</v>
      </c>
      <c r="C41" s="5">
        <f t="shared" si="3"/>
        <v>0.96074754055210076</v>
      </c>
      <c r="D41" s="5">
        <f t="shared" si="3"/>
        <v>1.4593551499557771</v>
      </c>
      <c r="E41" s="5">
        <f t="shared" si="3"/>
        <v>1.9886087828872852</v>
      </c>
      <c r="F41" s="5">
        <f t="shared" ref="F41:K41" si="36">F20/F$21*100</f>
        <v>2.3633276055812829</v>
      </c>
      <c r="G41" s="5">
        <f t="shared" si="36"/>
        <v>2.4748042202452152</v>
      </c>
      <c r="H41" s="5">
        <f t="shared" si="36"/>
        <v>2.6556317124845941</v>
      </c>
      <c r="I41" s="5">
        <f t="shared" si="36"/>
        <v>3.4675887343847038</v>
      </c>
      <c r="J41" s="5">
        <f t="shared" si="36"/>
        <v>4.9914626622106759</v>
      </c>
      <c r="K41" s="5">
        <f t="shared" si="36"/>
        <v>6.2080100767432507</v>
      </c>
      <c r="L41" s="5">
        <f t="shared" ref="L41" si="37">L20/L$21*100</f>
        <v>6.5837561267396625</v>
      </c>
    </row>
    <row r="42" spans="1:12" ht="16.5" thickBot="1">
      <c r="A42" s="43" t="s">
        <v>3</v>
      </c>
      <c r="B42" s="46">
        <f t="shared" si="3"/>
        <v>100</v>
      </c>
      <c r="C42" s="46">
        <f t="shared" si="3"/>
        <v>100</v>
      </c>
      <c r="D42" s="46">
        <f t="shared" si="3"/>
        <v>100</v>
      </c>
      <c r="E42" s="46">
        <f t="shared" si="3"/>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3.25" customHeight="1">
      <c r="A43" s="282" t="s">
        <v>372</v>
      </c>
      <c r="B43" s="282"/>
      <c r="C43" s="282"/>
      <c r="D43" s="282"/>
      <c r="E43" s="282"/>
      <c r="F43" s="282"/>
      <c r="G43" s="282"/>
      <c r="H43" s="282"/>
      <c r="I43" s="282"/>
      <c r="J43" s="282"/>
      <c r="K43" s="282"/>
      <c r="L43" s="153"/>
    </row>
    <row r="44" spans="1:12">
      <c r="E44" s="156"/>
      <c r="F44" s="156"/>
      <c r="G44" s="156"/>
      <c r="H44" s="156"/>
      <c r="I44" s="156"/>
      <c r="J44" s="154"/>
      <c r="K44" s="154"/>
      <c r="L44" s="154"/>
    </row>
    <row r="45" spans="1:12">
      <c r="E45" s="156"/>
      <c r="F45" s="156"/>
      <c r="G45" s="156"/>
      <c r="H45" s="156"/>
      <c r="I45" s="156"/>
      <c r="J45" s="154"/>
      <c r="K45" s="154"/>
      <c r="L45" s="154"/>
    </row>
    <row r="46" spans="1:12">
      <c r="E46" s="156"/>
      <c r="F46" s="156"/>
      <c r="G46" s="156"/>
      <c r="H46" s="156"/>
      <c r="I46" s="156"/>
      <c r="J46" s="154"/>
      <c r="K46" s="154"/>
      <c r="L46" s="154"/>
    </row>
    <row r="47" spans="1:12">
      <c r="E47" s="156"/>
      <c r="F47" s="156"/>
      <c r="G47" s="156"/>
      <c r="H47" s="156"/>
      <c r="I47" s="156"/>
      <c r="J47" s="154"/>
      <c r="K47" s="154"/>
      <c r="L47" s="154"/>
    </row>
  </sheetData>
  <mergeCells count="2">
    <mergeCell ref="A43:K43"/>
    <mergeCell ref="A1:K1"/>
  </mergeCells>
  <phoneticPr fontId="0" type="noConversion"/>
  <pageMargins left="0.75" right="0.75" top="1" bottom="1" header="0.5" footer="0.5"/>
  <pageSetup scale="7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9" tint="0.59999389629810485"/>
  </sheetPr>
  <dimension ref="A1:L43"/>
  <sheetViews>
    <sheetView zoomScale="75" workbookViewId="0">
      <selection activeCell="U36" sqref="U36"/>
    </sheetView>
  </sheetViews>
  <sheetFormatPr defaultRowHeight="15.75"/>
  <cols>
    <col min="1" max="12" width="11.140625" style="1" customWidth="1"/>
    <col min="13" max="16384" width="9.140625" style="1"/>
  </cols>
  <sheetData>
    <row r="1" spans="1:12" ht="30" customHeight="1" thickBot="1">
      <c r="A1" s="281" t="s">
        <v>201</v>
      </c>
      <c r="B1" s="281"/>
      <c r="C1" s="281"/>
      <c r="D1" s="281"/>
      <c r="E1" s="281"/>
      <c r="F1" s="281"/>
      <c r="G1" s="281"/>
      <c r="H1" s="281"/>
      <c r="I1" s="281"/>
      <c r="J1" s="281"/>
      <c r="K1" s="281"/>
      <c r="L1" s="104"/>
    </row>
    <row r="2" spans="1:12"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2">
      <c r="A3" s="47" t="s">
        <v>13</v>
      </c>
      <c r="B3" s="4">
        <v>4286.8715870676961</v>
      </c>
      <c r="C3" s="4">
        <v>4986</v>
      </c>
      <c r="D3" s="4">
        <v>4739</v>
      </c>
      <c r="E3" s="4">
        <v>5940</v>
      </c>
      <c r="F3" s="4">
        <v>6316</v>
      </c>
      <c r="G3" s="4">
        <v>6553.4326171875</v>
      </c>
      <c r="H3" s="4">
        <v>7163.02294921875</v>
      </c>
      <c r="I3" s="4">
        <v>7614.0380859375</v>
      </c>
      <c r="J3" s="4">
        <v>8067.451171875</v>
      </c>
      <c r="K3" s="4">
        <v>8494.6708984375</v>
      </c>
      <c r="L3" s="4">
        <v>8953.4296875</v>
      </c>
    </row>
    <row r="4" spans="1:12">
      <c r="A4" s="47" t="s">
        <v>14</v>
      </c>
      <c r="B4" s="4">
        <v>3861.1034064314817</v>
      </c>
      <c r="C4" s="4">
        <v>5238</v>
      </c>
      <c r="D4" s="4">
        <v>5785</v>
      </c>
      <c r="E4" s="4">
        <v>5886</v>
      </c>
      <c r="F4" s="4">
        <v>6335</v>
      </c>
      <c r="G4" s="4">
        <v>6780.92919921875</v>
      </c>
      <c r="H4" s="4">
        <v>7007.353515625</v>
      </c>
      <c r="I4" s="4">
        <v>7617.19091796875</v>
      </c>
      <c r="J4" s="4">
        <v>8068.728515625</v>
      </c>
      <c r="K4" s="4">
        <v>8522.71484375</v>
      </c>
      <c r="L4" s="4">
        <v>8950.556640625</v>
      </c>
    </row>
    <row r="5" spans="1:12">
      <c r="A5" s="47" t="s">
        <v>15</v>
      </c>
      <c r="B5" s="4">
        <v>3886.2670104879953</v>
      </c>
      <c r="C5" s="4">
        <v>5049</v>
      </c>
      <c r="D5" s="4">
        <v>5907</v>
      </c>
      <c r="E5" s="4">
        <v>5861</v>
      </c>
      <c r="F5" s="4">
        <v>6029</v>
      </c>
      <c r="G5" s="4">
        <v>6513.94140625</v>
      </c>
      <c r="H5" s="4">
        <v>7177.5791015625</v>
      </c>
      <c r="I5" s="4">
        <v>7404.19970703125</v>
      </c>
      <c r="J5" s="4">
        <v>8014.07421875</v>
      </c>
      <c r="K5" s="4">
        <v>8465.71875</v>
      </c>
      <c r="L5" s="4">
        <v>8919.8154296875</v>
      </c>
    </row>
    <row r="6" spans="1:12">
      <c r="A6" s="47" t="s">
        <v>16</v>
      </c>
      <c r="B6" s="4">
        <v>3888.2800988125168</v>
      </c>
      <c r="C6" s="4">
        <v>3958</v>
      </c>
      <c r="D6" s="4">
        <v>5761</v>
      </c>
      <c r="E6" s="4">
        <v>6209</v>
      </c>
      <c r="F6" s="4">
        <v>5710</v>
      </c>
      <c r="G6" s="4">
        <v>5875.04052734375</v>
      </c>
      <c r="H6" s="4">
        <v>6441.59912109375</v>
      </c>
      <c r="I6" s="4">
        <v>7104.798828125</v>
      </c>
      <c r="J6" s="4">
        <v>7332.21142578125</v>
      </c>
      <c r="K6" s="4">
        <v>7942.02001953125</v>
      </c>
      <c r="L6" s="4">
        <v>8393.9580078125</v>
      </c>
    </row>
    <row r="7" spans="1:12">
      <c r="A7" s="47" t="s">
        <v>17</v>
      </c>
      <c r="B7" s="4">
        <v>3594.3692034324349</v>
      </c>
      <c r="C7" s="4">
        <v>3191</v>
      </c>
      <c r="D7" s="4">
        <v>4242</v>
      </c>
      <c r="E7" s="4">
        <v>5518</v>
      </c>
      <c r="F7" s="4">
        <v>5484</v>
      </c>
      <c r="G7" s="4">
        <v>5821.01025390625</v>
      </c>
      <c r="H7" s="4">
        <v>6160.74755859375</v>
      </c>
      <c r="I7" s="4">
        <v>6726.625</v>
      </c>
      <c r="J7" s="4">
        <v>7388.5791015625</v>
      </c>
      <c r="K7" s="4">
        <v>7617.626953125</v>
      </c>
      <c r="L7" s="4">
        <v>8227.01953125</v>
      </c>
    </row>
    <row r="8" spans="1:12">
      <c r="A8" s="47" t="s">
        <v>18</v>
      </c>
      <c r="B8" s="4">
        <v>4227.4854814943228</v>
      </c>
      <c r="C8" s="4">
        <v>3958</v>
      </c>
      <c r="D8" s="4">
        <v>3875</v>
      </c>
      <c r="E8" s="4">
        <v>5560</v>
      </c>
      <c r="F8" s="4">
        <v>5917</v>
      </c>
      <c r="G8" s="4">
        <v>6510.287109375</v>
      </c>
      <c r="H8" s="4">
        <v>6739.7197265625</v>
      </c>
      <c r="I8" s="4">
        <v>7080.26123046875</v>
      </c>
      <c r="J8" s="4">
        <v>7645.478515625</v>
      </c>
      <c r="K8" s="4">
        <v>8306.55078125</v>
      </c>
      <c r="L8" s="4">
        <v>8537.46875</v>
      </c>
    </row>
    <row r="9" spans="1:12">
      <c r="A9" s="47" t="s">
        <v>19</v>
      </c>
      <c r="B9" s="4">
        <v>4026.1766490422124</v>
      </c>
      <c r="C9" s="4">
        <v>5115</v>
      </c>
      <c r="D9" s="4">
        <v>4099</v>
      </c>
      <c r="E9" s="4">
        <v>5493</v>
      </c>
      <c r="F9" s="4">
        <v>6113</v>
      </c>
      <c r="G9" s="4">
        <v>6424.0244140625</v>
      </c>
      <c r="H9" s="4">
        <v>7206.4365234375</v>
      </c>
      <c r="I9" s="4">
        <v>7438.05322265625</v>
      </c>
      <c r="J9" s="4">
        <v>7779.70947265625</v>
      </c>
      <c r="K9" s="4">
        <v>8344.7890625</v>
      </c>
      <c r="L9" s="4">
        <v>9005.2548828125</v>
      </c>
    </row>
    <row r="10" spans="1:12">
      <c r="A10" s="47" t="s">
        <v>20</v>
      </c>
      <c r="B10" s="4">
        <v>3053.854988298518</v>
      </c>
      <c r="C10" s="4">
        <v>5831</v>
      </c>
      <c r="D10" s="4">
        <v>5061</v>
      </c>
      <c r="E10" s="4">
        <v>5219</v>
      </c>
      <c r="F10" s="4">
        <v>5903</v>
      </c>
      <c r="G10" s="4">
        <v>6249.919921875</v>
      </c>
      <c r="H10" s="4">
        <v>6625.27783203125</v>
      </c>
      <c r="I10" s="4">
        <v>7405.14697265625</v>
      </c>
      <c r="J10" s="4">
        <v>7639.02587890625</v>
      </c>
      <c r="K10" s="4">
        <v>7982.19384765625</v>
      </c>
      <c r="L10" s="4">
        <v>8547.306640625</v>
      </c>
    </row>
    <row r="11" spans="1:12">
      <c r="A11" s="47" t="s">
        <v>21</v>
      </c>
      <c r="B11" s="4">
        <v>2155.0110513998443</v>
      </c>
      <c r="C11" s="4">
        <v>5212</v>
      </c>
      <c r="D11" s="4">
        <v>6155</v>
      </c>
      <c r="E11" s="4">
        <v>5446</v>
      </c>
      <c r="F11" s="4">
        <v>5423</v>
      </c>
      <c r="G11" s="4">
        <v>5890.5400390625</v>
      </c>
      <c r="H11" s="4">
        <v>6408.71044921875</v>
      </c>
      <c r="I11" s="4">
        <v>6784.9580078125</v>
      </c>
      <c r="J11" s="4">
        <v>7562.00927734375</v>
      </c>
      <c r="K11" s="4">
        <v>7798.7119140625</v>
      </c>
      <c r="L11" s="4">
        <v>8143.400390625</v>
      </c>
    </row>
    <row r="12" spans="1:12">
      <c r="A12" s="47" t="s">
        <v>22</v>
      </c>
      <c r="B12" s="4">
        <v>1983.8985438155501</v>
      </c>
      <c r="C12" s="4">
        <v>3618</v>
      </c>
      <c r="D12" s="4">
        <v>6656</v>
      </c>
      <c r="E12" s="4">
        <v>6255</v>
      </c>
      <c r="F12" s="4">
        <v>5655</v>
      </c>
      <c r="G12" s="4">
        <v>5616.896484375</v>
      </c>
      <c r="H12" s="4">
        <v>6069.72900390625</v>
      </c>
      <c r="I12" s="4">
        <v>6586.3203125</v>
      </c>
      <c r="J12" s="4">
        <v>6963.96484375</v>
      </c>
      <c r="K12" s="4">
        <v>7737.2548828125</v>
      </c>
      <c r="L12" s="4">
        <v>7978.00390625</v>
      </c>
    </row>
    <row r="13" spans="1:12">
      <c r="A13" s="47" t="s">
        <v>23</v>
      </c>
      <c r="B13" s="4">
        <v>2384.5031203952503</v>
      </c>
      <c r="C13" s="4">
        <v>2511</v>
      </c>
      <c r="D13" s="4">
        <v>5982</v>
      </c>
      <c r="E13" s="4">
        <v>7427</v>
      </c>
      <c r="F13" s="4">
        <v>6098</v>
      </c>
      <c r="G13" s="4">
        <v>5695.0185546875</v>
      </c>
      <c r="H13" s="4">
        <v>5677.5224609375</v>
      </c>
      <c r="I13" s="4">
        <v>6130.65185546875</v>
      </c>
      <c r="J13" s="4">
        <v>6644.8681640625</v>
      </c>
      <c r="K13" s="4">
        <v>7024.9375</v>
      </c>
      <c r="L13" s="4">
        <v>7792.5</v>
      </c>
    </row>
    <row r="14" spans="1:12">
      <c r="A14" s="47" t="s">
        <v>24</v>
      </c>
      <c r="B14" s="4">
        <v>2362.3591488255183</v>
      </c>
      <c r="C14" s="4">
        <v>2335</v>
      </c>
      <c r="D14" s="4">
        <v>4186</v>
      </c>
      <c r="E14" s="4">
        <v>7902</v>
      </c>
      <c r="F14" s="4">
        <v>7292</v>
      </c>
      <c r="G14" s="4">
        <v>6341.71142578125</v>
      </c>
      <c r="H14" s="4">
        <v>5699.7529296875</v>
      </c>
      <c r="I14" s="4">
        <v>5695.9345703125</v>
      </c>
      <c r="J14" s="4">
        <v>6148.36767578125</v>
      </c>
      <c r="K14" s="4">
        <v>6660.2880859375</v>
      </c>
      <c r="L14" s="4">
        <v>7043.2236328125</v>
      </c>
    </row>
    <row r="15" spans="1:12">
      <c r="A15" s="47" t="s">
        <v>25</v>
      </c>
      <c r="B15" s="4">
        <v>2180.1746554563579</v>
      </c>
      <c r="C15" s="4">
        <v>2767</v>
      </c>
      <c r="D15" s="4">
        <v>3024</v>
      </c>
      <c r="E15" s="4">
        <v>7222</v>
      </c>
      <c r="F15" s="4">
        <v>8094</v>
      </c>
      <c r="G15" s="4">
        <v>7349.57080078125</v>
      </c>
      <c r="H15" s="4">
        <v>6204.9990234375</v>
      </c>
      <c r="I15" s="4">
        <v>5606.43603515625</v>
      </c>
      <c r="J15" s="4">
        <v>5617.23095703125</v>
      </c>
      <c r="K15" s="4">
        <v>6068.95703125</v>
      </c>
      <c r="L15" s="4">
        <v>6578.375</v>
      </c>
    </row>
    <row r="16" spans="1:12">
      <c r="A16" s="47" t="s">
        <v>26</v>
      </c>
      <c r="B16" s="4">
        <v>1915.4535407818325</v>
      </c>
      <c r="C16" s="4">
        <v>2610</v>
      </c>
      <c r="D16" s="4">
        <v>2599</v>
      </c>
      <c r="E16" s="4">
        <v>4811</v>
      </c>
      <c r="F16" s="4">
        <v>7609</v>
      </c>
      <c r="G16" s="4">
        <v>7626.3212890625</v>
      </c>
      <c r="H16" s="4">
        <v>6998.7255859375</v>
      </c>
      <c r="I16" s="4">
        <v>5938.1630859375</v>
      </c>
      <c r="J16" s="4">
        <v>5390.85009765625</v>
      </c>
      <c r="K16" s="4">
        <v>5417.005859375</v>
      </c>
      <c r="L16" s="4">
        <v>5866.8876953125</v>
      </c>
    </row>
    <row r="17" spans="1:12">
      <c r="A17" s="47" t="s">
        <v>27</v>
      </c>
      <c r="B17" s="4">
        <v>1570.2088931264627</v>
      </c>
      <c r="C17" s="4">
        <v>1999</v>
      </c>
      <c r="D17" s="4">
        <v>2563</v>
      </c>
      <c r="E17" s="4">
        <v>2920</v>
      </c>
      <c r="F17" s="4">
        <v>4730</v>
      </c>
      <c r="G17" s="4">
        <v>6652.1083984375</v>
      </c>
      <c r="H17" s="4">
        <v>7086.7294921875</v>
      </c>
      <c r="I17" s="4">
        <v>6537.8662109375</v>
      </c>
      <c r="J17" s="4">
        <v>5582.8408203125</v>
      </c>
      <c r="K17" s="4">
        <v>5099.431640625</v>
      </c>
      <c r="L17" s="4">
        <v>5143.076171875</v>
      </c>
    </row>
    <row r="18" spans="1:12">
      <c r="A18" s="47" t="s">
        <v>52</v>
      </c>
      <c r="B18" s="4">
        <v>930.04680592875104</v>
      </c>
      <c r="C18" s="4">
        <v>1485</v>
      </c>
      <c r="D18" s="4">
        <v>2006</v>
      </c>
      <c r="E18" s="4">
        <v>2176</v>
      </c>
      <c r="F18" s="4">
        <v>2644</v>
      </c>
      <c r="G18" s="4">
        <v>3869.580810546875</v>
      </c>
      <c r="H18" s="4">
        <v>5883.80078125</v>
      </c>
      <c r="I18" s="4">
        <v>6303.81103515625</v>
      </c>
      <c r="J18" s="4">
        <v>5852.86083984375</v>
      </c>
      <c r="K18" s="4">
        <v>5031.8623046875</v>
      </c>
      <c r="L18" s="4">
        <v>4629.51708984375</v>
      </c>
    </row>
    <row r="19" spans="1:12">
      <c r="A19" s="47" t="s">
        <v>28</v>
      </c>
      <c r="B19" s="4">
        <v>463.01031463985441</v>
      </c>
      <c r="C19" s="4">
        <v>903</v>
      </c>
      <c r="D19" s="4">
        <v>1268</v>
      </c>
      <c r="E19" s="4">
        <v>1708</v>
      </c>
      <c r="F19" s="4">
        <v>1665</v>
      </c>
      <c r="G19" s="4">
        <v>2011.0545654296875</v>
      </c>
      <c r="H19" s="4">
        <v>3179.069091796875</v>
      </c>
      <c r="I19" s="4">
        <v>4880.27197265625</v>
      </c>
      <c r="J19" s="4">
        <v>5273.0185546875</v>
      </c>
      <c r="K19" s="4">
        <v>4941.75341796875</v>
      </c>
      <c r="L19" s="4">
        <v>4290.20458984375</v>
      </c>
    </row>
    <row r="20" spans="1:12">
      <c r="A20" s="47" t="s">
        <v>29</v>
      </c>
      <c r="B20" s="4">
        <v>295.92398370460262</v>
      </c>
      <c r="C20" s="4">
        <v>516</v>
      </c>
      <c r="D20" s="4">
        <v>937</v>
      </c>
      <c r="E20" s="4">
        <v>1419</v>
      </c>
      <c r="F20" s="4">
        <v>1773</v>
      </c>
      <c r="G20" s="4">
        <v>1973.8968505859375</v>
      </c>
      <c r="H20" s="4">
        <v>2358.079833984375</v>
      </c>
      <c r="I20" s="4">
        <v>3460.087890625</v>
      </c>
      <c r="J20" s="4">
        <v>5417.0771484375</v>
      </c>
      <c r="K20" s="4">
        <v>6878.1513671875</v>
      </c>
      <c r="L20" s="4">
        <v>7399.59814453125</v>
      </c>
    </row>
    <row r="21" spans="1:12" ht="16.5" thickBot="1">
      <c r="A21" s="43" t="s">
        <v>3</v>
      </c>
      <c r="B21" s="44">
        <f>SUM(B3:B20)</f>
        <v>47064.998483141215</v>
      </c>
      <c r="C21" s="44">
        <f>SUM(C3:C20)</f>
        <v>61282</v>
      </c>
      <c r="D21" s="44">
        <f>SUM(D3:D20)</f>
        <v>74845</v>
      </c>
      <c r="E21" s="44">
        <f t="shared" ref="E21" si="0">SUM(E3:E20)</f>
        <v>92972</v>
      </c>
      <c r="F21" s="44">
        <v>98790</v>
      </c>
      <c r="G21" s="44">
        <v>103755.2890625</v>
      </c>
      <c r="H21" s="44">
        <v>110088.8515625</v>
      </c>
      <c r="I21" s="44">
        <v>116314.8125</v>
      </c>
      <c r="J21" s="44">
        <v>122388.34375</v>
      </c>
      <c r="K21" s="44">
        <v>128334.640625</v>
      </c>
      <c r="L21" s="44">
        <v>134399.59375</v>
      </c>
    </row>
    <row r="22" spans="1:12" ht="16.5" thickBot="1">
      <c r="A22" s="45"/>
      <c r="E22"/>
      <c r="F22"/>
      <c r="G22"/>
      <c r="H22"/>
      <c r="I22"/>
      <c r="J22"/>
      <c r="K22"/>
      <c r="L22"/>
    </row>
    <row r="23" spans="1:12" s="2" customFormat="1" ht="27" customHeight="1"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2">
      <c r="A24" s="47" t="s">
        <v>13</v>
      </c>
      <c r="B24" s="5">
        <f t="shared" ref="B24:E42" si="1">B3/B$21*100</f>
        <v>9.1084069377018313</v>
      </c>
      <c r="C24" s="5">
        <f t="shared" si="1"/>
        <v>8.136157436115008</v>
      </c>
      <c r="D24" s="5">
        <f t="shared" si="1"/>
        <v>6.3317522880619954</v>
      </c>
      <c r="E24" s="5">
        <f t="shared" si="1"/>
        <v>6.3890203502129674</v>
      </c>
      <c r="F24" s="5">
        <f t="shared" ref="F24:K24" si="2">F3/F$21*100</f>
        <v>6.3933596517866178</v>
      </c>
      <c r="G24" s="5">
        <f t="shared" si="2"/>
        <v>6.3162395636909174</v>
      </c>
      <c r="H24" s="5">
        <f t="shared" si="2"/>
        <v>6.506583407450786</v>
      </c>
      <c r="I24" s="5">
        <f t="shared" si="2"/>
        <v>6.5460605767107261</v>
      </c>
      <c r="J24" s="5">
        <f t="shared" si="2"/>
        <v>6.5916826101954662</v>
      </c>
      <c r="K24" s="5">
        <f t="shared" si="2"/>
        <v>6.6191566494188709</v>
      </c>
      <c r="L24" s="5">
        <f t="shared" ref="L24" si="3">L3/L$21*100</f>
        <v>6.6617981778683761</v>
      </c>
    </row>
    <row r="25" spans="1:12">
      <c r="A25" s="47" t="s">
        <v>14</v>
      </c>
      <c r="B25" s="5">
        <f t="shared" si="1"/>
        <v>8.2037682585170746</v>
      </c>
      <c r="C25" s="5">
        <f t="shared" si="1"/>
        <v>8.5473711693482581</v>
      </c>
      <c r="D25" s="5">
        <f t="shared" si="1"/>
        <v>7.7293072349522349</v>
      </c>
      <c r="E25" s="5">
        <f t="shared" si="1"/>
        <v>6.330938347029214</v>
      </c>
      <c r="F25" s="5">
        <f t="shared" ref="F25:K25" si="4">F4/F$21*100</f>
        <v>6.4125923676485481</v>
      </c>
      <c r="G25" s="5">
        <f t="shared" si="4"/>
        <v>6.5355021999255012</v>
      </c>
      <c r="H25" s="5">
        <f t="shared" si="4"/>
        <v>6.3651799579785449</v>
      </c>
      <c r="I25" s="5">
        <f t="shared" si="4"/>
        <v>6.5487711790523235</v>
      </c>
      <c r="J25" s="5">
        <f t="shared" si="4"/>
        <v>6.5927262910811297</v>
      </c>
      <c r="K25" s="5">
        <f t="shared" si="4"/>
        <v>6.6410088517361281</v>
      </c>
      <c r="L25" s="5">
        <f t="shared" ref="L25" si="5">L4/L$21*100</f>
        <v>6.6596604877200383</v>
      </c>
    </row>
    <row r="26" spans="1:12">
      <c r="A26" s="47" t="s">
        <v>15</v>
      </c>
      <c r="B26" s="5">
        <f t="shared" si="1"/>
        <v>8.2572339014948959</v>
      </c>
      <c r="C26" s="5">
        <f t="shared" si="1"/>
        <v>8.2389608694233214</v>
      </c>
      <c r="D26" s="5">
        <f t="shared" si="1"/>
        <v>7.8923107756029118</v>
      </c>
      <c r="E26" s="5">
        <f t="shared" si="1"/>
        <v>6.3040485307404373</v>
      </c>
      <c r="F26" s="5">
        <f t="shared" ref="F26:K26" si="6">F5/F$21*100</f>
        <v>6.1028444174511591</v>
      </c>
      <c r="G26" s="5">
        <f t="shared" si="6"/>
        <v>6.2781776862730716</v>
      </c>
      <c r="H26" s="5">
        <f t="shared" si="6"/>
        <v>6.5198055931100534</v>
      </c>
      <c r="I26" s="5">
        <f t="shared" si="6"/>
        <v>6.3656550252627966</v>
      </c>
      <c r="J26" s="5">
        <f t="shared" si="6"/>
        <v>6.5480698350818241</v>
      </c>
      <c r="K26" s="5">
        <f t="shared" si="6"/>
        <v>6.596596763563813</v>
      </c>
      <c r="L26" s="5">
        <f t="shared" ref="L26" si="7">L5/L$21*100</f>
        <v>6.6367874937773017</v>
      </c>
    </row>
    <row r="27" spans="1:12">
      <c r="A27" s="47" t="s">
        <v>16</v>
      </c>
      <c r="B27" s="5">
        <f t="shared" si="1"/>
        <v>8.2615111529331244</v>
      </c>
      <c r="C27" s="5">
        <f t="shared" si="1"/>
        <v>6.4586664926079438</v>
      </c>
      <c r="D27" s="5">
        <f t="shared" si="1"/>
        <v>7.6972409646602982</v>
      </c>
      <c r="E27" s="5">
        <f t="shared" si="1"/>
        <v>6.6783547734801871</v>
      </c>
      <c r="F27" s="5">
        <f t="shared" ref="F27:K27" si="8">F6/F$21*100</f>
        <v>5.7799372406113978</v>
      </c>
      <c r="G27" s="5">
        <f t="shared" si="8"/>
        <v>5.6624010018465176</v>
      </c>
      <c r="H27" s="5">
        <f t="shared" si="8"/>
        <v>5.8512728851901095</v>
      </c>
      <c r="I27" s="5">
        <f t="shared" si="8"/>
        <v>6.1082493926773083</v>
      </c>
      <c r="J27" s="5">
        <f t="shared" si="8"/>
        <v>5.990939333862217</v>
      </c>
      <c r="K27" s="5">
        <f t="shared" si="8"/>
        <v>6.1885239876411973</v>
      </c>
      <c r="L27" s="5">
        <f t="shared" ref="L27" si="9">L6/L$21*100</f>
        <v>6.2455233484011181</v>
      </c>
    </row>
    <row r="28" spans="1:12">
      <c r="A28" s="47" t="s">
        <v>17</v>
      </c>
      <c r="B28" s="5">
        <f t="shared" si="1"/>
        <v>7.6370324429521563</v>
      </c>
      <c r="C28" s="5">
        <f t="shared" si="1"/>
        <v>5.2070754870924576</v>
      </c>
      <c r="D28" s="5">
        <f t="shared" si="1"/>
        <v>5.667713274099806</v>
      </c>
      <c r="E28" s="5">
        <f t="shared" si="1"/>
        <v>5.9351202512584429</v>
      </c>
      <c r="F28" s="5">
        <f t="shared" ref="F28:K28" si="10">F7/F$21*100</f>
        <v>5.5511691466747646</v>
      </c>
      <c r="G28" s="5">
        <f t="shared" si="10"/>
        <v>5.6103262845711859</v>
      </c>
      <c r="H28" s="5">
        <f t="shared" si="10"/>
        <v>5.5961593487022165</v>
      </c>
      <c r="I28" s="5">
        <f t="shared" si="10"/>
        <v>5.7831198412497979</v>
      </c>
      <c r="J28" s="5">
        <f t="shared" si="10"/>
        <v>6.0369957425479912</v>
      </c>
      <c r="K28" s="5">
        <f t="shared" si="10"/>
        <v>5.9357527445641685</v>
      </c>
      <c r="L28" s="5">
        <f t="shared" ref="L28" si="11">L7/L$21*100</f>
        <v>6.121312796936933</v>
      </c>
    </row>
    <row r="29" spans="1:12">
      <c r="A29" s="47" t="s">
        <v>18</v>
      </c>
      <c r="B29" s="5">
        <f t="shared" si="1"/>
        <v>8.9822280202741691</v>
      </c>
      <c r="C29" s="5">
        <f t="shared" si="1"/>
        <v>6.4586664926079438</v>
      </c>
      <c r="D29" s="5">
        <f t="shared" si="1"/>
        <v>5.1773665575522747</v>
      </c>
      <c r="E29" s="5">
        <f t="shared" si="1"/>
        <v>5.9802951426235857</v>
      </c>
      <c r="F29" s="5">
        <f t="shared" ref="F29:K29" si="12">F8/F$21*100</f>
        <v>5.9894726186861016</v>
      </c>
      <c r="G29" s="5">
        <f t="shared" si="12"/>
        <v>6.2746556519671399</v>
      </c>
      <c r="H29" s="5">
        <f t="shared" si="12"/>
        <v>6.122072881045729</v>
      </c>
      <c r="I29" s="5">
        <f t="shared" si="12"/>
        <v>6.0871535432933364</v>
      </c>
      <c r="J29" s="5">
        <f t="shared" si="12"/>
        <v>6.246900874189663</v>
      </c>
      <c r="K29" s="5">
        <f t="shared" si="12"/>
        <v>6.4725710383388551</v>
      </c>
      <c r="L29" s="5">
        <f t="shared" ref="L29" si="13">L8/L$21*100</f>
        <v>6.3523024971941178</v>
      </c>
    </row>
    <row r="30" spans="1:12">
      <c r="A30" s="47" t="s">
        <v>19</v>
      </c>
      <c r="B30" s="5">
        <f t="shared" si="1"/>
        <v>8.5545028764515898</v>
      </c>
      <c r="C30" s="5">
        <f t="shared" si="1"/>
        <v>8.3466597043177444</v>
      </c>
      <c r="D30" s="5">
        <f t="shared" si="1"/>
        <v>5.4766517469436842</v>
      </c>
      <c r="E30" s="5">
        <f t="shared" si="1"/>
        <v>5.9082304349696679</v>
      </c>
      <c r="F30" s="5">
        <f t="shared" ref="F30:K30" si="14">F9/F$21*100</f>
        <v>6.1878732665249521</v>
      </c>
      <c r="G30" s="5">
        <f t="shared" si="14"/>
        <v>6.1915151238148471</v>
      </c>
      <c r="H30" s="5">
        <f t="shared" si="14"/>
        <v>6.5460184397929142</v>
      </c>
      <c r="I30" s="5">
        <f t="shared" si="14"/>
        <v>6.3947601021634712</v>
      </c>
      <c r="J30" s="5">
        <f t="shared" si="14"/>
        <v>6.3565771333156471</v>
      </c>
      <c r="K30" s="5">
        <f t="shared" si="14"/>
        <v>6.5023667981304252</v>
      </c>
      <c r="L30" s="5">
        <f t="shared" ref="L30" si="15">L9/L$21*100</f>
        <v>6.7003587076039803</v>
      </c>
    </row>
    <row r="31" spans="1:12">
      <c r="A31" s="47" t="s">
        <v>20</v>
      </c>
      <c r="B31" s="5">
        <f t="shared" si="1"/>
        <v>6.4885904317885306</v>
      </c>
      <c r="C31" s="5">
        <f t="shared" si="1"/>
        <v>9.515028882869359</v>
      </c>
      <c r="D31" s="5">
        <f t="shared" si="1"/>
        <v>6.761974747812145</v>
      </c>
      <c r="E31" s="5">
        <f t="shared" si="1"/>
        <v>5.6135180484446927</v>
      </c>
      <c r="F31" s="5">
        <f t="shared" ref="F31:K31" si="16">F10/F$21*100</f>
        <v>5.9753011438404693</v>
      </c>
      <c r="G31" s="5">
        <f t="shared" si="16"/>
        <v>6.0237121194951131</v>
      </c>
      <c r="H31" s="5">
        <f t="shared" si="16"/>
        <v>6.0181187631609783</v>
      </c>
      <c r="I31" s="5">
        <f t="shared" si="16"/>
        <v>6.3664694233645003</v>
      </c>
      <c r="J31" s="5">
        <f t="shared" si="16"/>
        <v>6.2416286100826088</v>
      </c>
      <c r="K31" s="5">
        <f t="shared" si="16"/>
        <v>6.2198279504133298</v>
      </c>
      <c r="L31" s="5">
        <f t="shared" ref="L31" si="17">L10/L$21*100</f>
        <v>6.3596223784158576</v>
      </c>
    </row>
    <row r="32" spans="1:12">
      <c r="A32" s="47" t="s">
        <v>21</v>
      </c>
      <c r="B32" s="5">
        <f t="shared" si="1"/>
        <v>4.5787976646207138</v>
      </c>
      <c r="C32" s="5">
        <f t="shared" si="1"/>
        <v>8.504944355601971</v>
      </c>
      <c r="D32" s="5">
        <f t="shared" si="1"/>
        <v>8.2236622352862589</v>
      </c>
      <c r="E32" s="5">
        <f t="shared" si="1"/>
        <v>5.8576775803467713</v>
      </c>
      <c r="F32" s="5">
        <f t="shared" ref="F32:K32" si="18">F11/F$21*100</f>
        <v>5.4894220062759391</v>
      </c>
      <c r="G32" s="5">
        <f t="shared" si="18"/>
        <v>5.677339528700232</v>
      </c>
      <c r="H32" s="5">
        <f t="shared" si="18"/>
        <v>5.8213982235797745</v>
      </c>
      <c r="I32" s="5">
        <f t="shared" si="18"/>
        <v>5.833270812186969</v>
      </c>
      <c r="J32" s="5">
        <f t="shared" si="18"/>
        <v>6.1787005572936762</v>
      </c>
      <c r="K32" s="5">
        <f t="shared" si="18"/>
        <v>6.0768564715513653</v>
      </c>
      <c r="L32" s="5">
        <f t="shared" ref="L32" si="19">L11/L$21*100</f>
        <v>6.0590959863857474</v>
      </c>
    </row>
    <row r="33" spans="1:12">
      <c r="A33" s="47" t="s">
        <v>22</v>
      </c>
      <c r="B33" s="5">
        <f t="shared" si="1"/>
        <v>4.2152312923715209</v>
      </c>
      <c r="C33" s="5">
        <f t="shared" si="1"/>
        <v>5.9038543128487975</v>
      </c>
      <c r="D33" s="5">
        <f t="shared" si="1"/>
        <v>8.8930456276304355</v>
      </c>
      <c r="E33" s="5">
        <f t="shared" si="1"/>
        <v>6.7278320354515335</v>
      </c>
      <c r="F33" s="5">
        <f t="shared" ref="F33:K33" si="20">F12/F$21*100</f>
        <v>5.7242635894321294</v>
      </c>
      <c r="G33" s="5">
        <f t="shared" si="20"/>
        <v>5.4136001500525914</v>
      </c>
      <c r="H33" s="5">
        <f t="shared" si="20"/>
        <v>5.5134819900090646</v>
      </c>
      <c r="I33" s="5">
        <f t="shared" si="20"/>
        <v>5.6624948886024296</v>
      </c>
      <c r="J33" s="5">
        <f t="shared" si="20"/>
        <v>5.6900556297870484</v>
      </c>
      <c r="K33" s="5">
        <f t="shared" si="20"/>
        <v>6.028968363593374</v>
      </c>
      <c r="L33" s="5">
        <f t="shared" ref="L33" si="21">L12/L$21*100</f>
        <v>5.9360327540052555</v>
      </c>
    </row>
    <row r="34" spans="1:12">
      <c r="A34" s="47" t="s">
        <v>23</v>
      </c>
      <c r="B34" s="5">
        <f t="shared" si="1"/>
        <v>5.0664043285784537</v>
      </c>
      <c r="C34" s="5">
        <f t="shared" si="1"/>
        <v>4.097451127574165</v>
      </c>
      <c r="D34" s="5">
        <f t="shared" si="1"/>
        <v>7.992517870265214</v>
      </c>
      <c r="E34" s="5">
        <f t="shared" si="1"/>
        <v>7.9884266230693113</v>
      </c>
      <c r="F34" s="5">
        <f t="shared" ref="F34:K34" si="22">F13/F$21*100</f>
        <v>6.1726895434760607</v>
      </c>
      <c r="G34" s="5">
        <f t="shared" si="22"/>
        <v>5.4888946926425515</v>
      </c>
      <c r="H34" s="5">
        <f t="shared" si="22"/>
        <v>5.1572183562240523</v>
      </c>
      <c r="I34" s="5">
        <f t="shared" si="22"/>
        <v>5.2707404359773609</v>
      </c>
      <c r="J34" s="5">
        <f t="shared" si="22"/>
        <v>5.4293308990567173</v>
      </c>
      <c r="K34" s="5">
        <f t="shared" si="22"/>
        <v>5.473921511594992</v>
      </c>
      <c r="L34" s="5">
        <f t="shared" ref="L34" si="23">L13/L$21*100</f>
        <v>5.7980085970311945</v>
      </c>
    </row>
    <row r="35" spans="1:12">
      <c r="A35" s="47" t="s">
        <v>24</v>
      </c>
      <c r="B35" s="5">
        <f t="shared" si="1"/>
        <v>5.0193545627579708</v>
      </c>
      <c r="C35" s="5">
        <f t="shared" si="1"/>
        <v>3.8102542345223722</v>
      </c>
      <c r="D35" s="5">
        <f t="shared" si="1"/>
        <v>5.5928919767519538</v>
      </c>
      <c r="E35" s="5">
        <f t="shared" si="1"/>
        <v>8.4993331325560391</v>
      </c>
      <c r="F35" s="5">
        <f t="shared" ref="F35:K35" si="24">F14/F$21*100</f>
        <v>7.3813138981678312</v>
      </c>
      <c r="G35" s="5">
        <f t="shared" si="24"/>
        <v>6.1121813481345866</v>
      </c>
      <c r="H35" s="5">
        <f t="shared" si="24"/>
        <v>5.1774115623793371</v>
      </c>
      <c r="I35" s="5">
        <f t="shared" si="24"/>
        <v>4.8969984543563614</v>
      </c>
      <c r="J35" s="5">
        <f t="shared" si="24"/>
        <v>5.0236546123545773</v>
      </c>
      <c r="K35" s="5">
        <f t="shared" si="24"/>
        <v>5.1897820054673955</v>
      </c>
      <c r="L35" s="5">
        <f t="shared" ref="L35" si="25">L14/L$21*100</f>
        <v>5.2405096148681629</v>
      </c>
    </row>
    <row r="36" spans="1:12">
      <c r="A36" s="47" t="s">
        <v>25</v>
      </c>
      <c r="B36" s="5">
        <f t="shared" si="1"/>
        <v>4.632263307598536</v>
      </c>
      <c r="C36" s="5">
        <f t="shared" si="1"/>
        <v>4.5151920629222282</v>
      </c>
      <c r="D36" s="5">
        <f t="shared" si="1"/>
        <v>4.0403500567840203</v>
      </c>
      <c r="E36" s="5">
        <f t="shared" si="1"/>
        <v>7.7679301295013552</v>
      </c>
      <c r="F36" s="5">
        <f t="shared" ref="F36:K36" si="26">F15/F$21*100</f>
        <v>8.1931369571819008</v>
      </c>
      <c r="G36" s="5">
        <f t="shared" si="26"/>
        <v>7.0835625510657323</v>
      </c>
      <c r="H36" s="5">
        <f t="shared" si="26"/>
        <v>5.636355485019096</v>
      </c>
      <c r="I36" s="5">
        <f t="shared" si="26"/>
        <v>4.8200533660803089</v>
      </c>
      <c r="J36" s="5">
        <f t="shared" si="26"/>
        <v>4.5896780566827875</v>
      </c>
      <c r="K36" s="5">
        <f t="shared" si="26"/>
        <v>4.7290092540047581</v>
      </c>
      <c r="L36" s="5">
        <f t="shared" ref="L36" si="27">L15/L$21*100</f>
        <v>4.8946390509457922</v>
      </c>
    </row>
    <row r="37" spans="1:12">
      <c r="A37" s="47" t="s">
        <v>26</v>
      </c>
      <c r="B37" s="5">
        <f t="shared" si="1"/>
        <v>4.0698047434718436</v>
      </c>
      <c r="C37" s="5">
        <f t="shared" si="1"/>
        <v>4.2589993799157986</v>
      </c>
      <c r="D37" s="5">
        <f t="shared" si="1"/>
        <v>3.472509853697642</v>
      </c>
      <c r="E37" s="5">
        <f t="shared" si="1"/>
        <v>5.1746762466118836</v>
      </c>
      <c r="F37" s="5">
        <f t="shared" ref="F37:K37" si="28">F16/F$21*100</f>
        <v>7.7021965786010727</v>
      </c>
      <c r="G37" s="5">
        <f t="shared" si="28"/>
        <v>7.3502964118470766</v>
      </c>
      <c r="H37" s="5">
        <f t="shared" si="28"/>
        <v>6.3573427160007761</v>
      </c>
      <c r="I37" s="5">
        <f t="shared" si="28"/>
        <v>5.105250963575684</v>
      </c>
      <c r="J37" s="5">
        <f t="shared" si="28"/>
        <v>4.4047087594125971</v>
      </c>
      <c r="K37" s="5">
        <f t="shared" si="28"/>
        <v>4.2210005287689647</v>
      </c>
      <c r="L37" s="5">
        <f t="shared" ref="L37" si="29">L16/L$21*100</f>
        <v>4.3652570157508386</v>
      </c>
    </row>
    <row r="38" spans="1:12">
      <c r="A38" s="47" t="s">
        <v>27</v>
      </c>
      <c r="B38" s="5">
        <f t="shared" si="1"/>
        <v>3.3362561218161195</v>
      </c>
      <c r="C38" s="5">
        <f t="shared" si="1"/>
        <v>3.261969256878039</v>
      </c>
      <c r="D38" s="5">
        <f t="shared" si="1"/>
        <v>3.4244104482597368</v>
      </c>
      <c r="E38" s="5">
        <f t="shared" si="1"/>
        <v>3.1407305425289334</v>
      </c>
      <c r="F38" s="5">
        <f t="shared" ref="F38:K38" si="30">F17/F$21*100</f>
        <v>4.7879340014171472</v>
      </c>
      <c r="G38" s="5">
        <f t="shared" si="30"/>
        <v>6.4113439021218577</v>
      </c>
      <c r="H38" s="5">
        <f t="shared" si="30"/>
        <v>6.4372816971064495</v>
      </c>
      <c r="I38" s="5">
        <f t="shared" si="30"/>
        <v>5.6208371663217873</v>
      </c>
      <c r="J38" s="5">
        <f t="shared" si="30"/>
        <v>4.5615788638470729</v>
      </c>
      <c r="K38" s="5">
        <f t="shared" si="30"/>
        <v>3.9735426193507526</v>
      </c>
      <c r="L38" s="5">
        <f t="shared" ref="L38" si="31">L17/L$21*100</f>
        <v>3.8267051472207299</v>
      </c>
    </row>
    <row r="39" spans="1:12">
      <c r="A39" s="47" t="s">
        <v>52</v>
      </c>
      <c r="B39" s="5">
        <f t="shared" si="1"/>
        <v>1.9760901644603175</v>
      </c>
      <c r="C39" s="5">
        <f t="shared" si="1"/>
        <v>2.4232237851245064</v>
      </c>
      <c r="D39" s="5">
        <f t="shared" si="1"/>
        <v>2.6802057585677068</v>
      </c>
      <c r="E39" s="5">
        <f t="shared" si="1"/>
        <v>2.3404896097749863</v>
      </c>
      <c r="F39" s="5">
        <f t="shared" ref="F39:K39" si="32">F18/F$21*100</f>
        <v>2.6763842494179571</v>
      </c>
      <c r="G39" s="5">
        <f t="shared" si="32"/>
        <v>3.7295263166930424</v>
      </c>
      <c r="H39" s="5">
        <f t="shared" si="32"/>
        <v>5.3445927518915299</v>
      </c>
      <c r="I39" s="5">
        <f t="shared" si="32"/>
        <v>5.4196115693830915</v>
      </c>
      <c r="J39" s="5">
        <f t="shared" si="32"/>
        <v>4.7822044653200484</v>
      </c>
      <c r="K39" s="5">
        <f t="shared" si="32"/>
        <v>3.9208917250883526</v>
      </c>
      <c r="L39" s="5">
        <f t="shared" ref="L39" si="33">L18/L$21*100</f>
        <v>3.4445915799829194</v>
      </c>
    </row>
    <row r="40" spans="1:12">
      <c r="A40" s="47" t="s">
        <v>28</v>
      </c>
      <c r="B40" s="5">
        <f t="shared" si="1"/>
        <v>0.98376783079193275</v>
      </c>
      <c r="C40" s="5">
        <f t="shared" si="1"/>
        <v>1.4735158774191444</v>
      </c>
      <c r="D40" s="5">
        <f t="shared" si="1"/>
        <v>1.6941679470906541</v>
      </c>
      <c r="E40" s="5">
        <f t="shared" si="1"/>
        <v>1.8371122488491158</v>
      </c>
      <c r="F40" s="5">
        <f t="shared" ref="F40:K40" si="34">F19/F$21*100</f>
        <v>1.6853932584269662</v>
      </c>
      <c r="G40" s="5">
        <f t="shared" si="34"/>
        <v>1.9382670354455573</v>
      </c>
      <c r="H40" s="5">
        <f t="shared" si="34"/>
        <v>2.8877302712091999</v>
      </c>
      <c r="I40" s="5">
        <f t="shared" si="34"/>
        <v>4.1957441771711155</v>
      </c>
      <c r="J40" s="5">
        <f t="shared" si="34"/>
        <v>4.3084319904341379</v>
      </c>
      <c r="K40" s="5">
        <f t="shared" si="34"/>
        <v>3.8506777234128013</v>
      </c>
      <c r="L40" s="5">
        <f t="shared" ref="L40" si="35">L19/L$21*100</f>
        <v>3.1921261591192498</v>
      </c>
    </row>
    <row r="41" spans="1:12">
      <c r="A41" s="47" t="s">
        <v>29</v>
      </c>
      <c r="B41" s="5">
        <f t="shared" si="1"/>
        <v>0.62875596141919188</v>
      </c>
      <c r="C41" s="5">
        <f t="shared" si="1"/>
        <v>0.84200907281093951</v>
      </c>
      <c r="D41" s="5">
        <f t="shared" si="1"/>
        <v>1.2519206359810275</v>
      </c>
      <c r="E41" s="5">
        <f t="shared" si="1"/>
        <v>1.5262659725508756</v>
      </c>
      <c r="F41" s="5">
        <f t="shared" ref="F41:K41" si="36">F20/F$21*100</f>
        <v>1.7947160643789859</v>
      </c>
      <c r="G41" s="5">
        <f t="shared" si="36"/>
        <v>1.9024541962356287</v>
      </c>
      <c r="H41" s="5">
        <f t="shared" si="36"/>
        <v>2.1419787748858821</v>
      </c>
      <c r="I41" s="5">
        <f t="shared" si="36"/>
        <v>2.9747611815348107</v>
      </c>
      <c r="J41" s="5">
        <f t="shared" si="36"/>
        <v>4.4261381292182902</v>
      </c>
      <c r="K41" s="5">
        <f t="shared" si="36"/>
        <v>5.3595438719353954</v>
      </c>
      <c r="L41" s="5">
        <f t="shared" ref="L41" si="37">L20/L$21*100</f>
        <v>5.5056700233003868</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0.25" customHeight="1">
      <c r="A43" s="282" t="s">
        <v>372</v>
      </c>
      <c r="B43" s="282"/>
      <c r="C43" s="282"/>
      <c r="D43" s="282"/>
      <c r="E43" s="282"/>
      <c r="F43" s="282"/>
      <c r="G43" s="282"/>
      <c r="H43" s="282"/>
      <c r="I43" s="282"/>
      <c r="J43" s="282"/>
      <c r="K43" s="282"/>
      <c r="L43" s="153"/>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9" tint="0.59999389629810485"/>
  </sheetPr>
  <dimension ref="A1:L51"/>
  <sheetViews>
    <sheetView zoomScale="75" workbookViewId="0">
      <selection activeCell="N38" sqref="N38"/>
    </sheetView>
  </sheetViews>
  <sheetFormatPr defaultRowHeight="15.75"/>
  <cols>
    <col min="1" max="12" width="11.140625" style="1" customWidth="1"/>
    <col min="13" max="16384" width="9.140625" style="1"/>
  </cols>
  <sheetData>
    <row r="1" spans="1:12" ht="30" customHeight="1" thickBot="1">
      <c r="A1" s="281" t="s">
        <v>202</v>
      </c>
      <c r="B1" s="281"/>
      <c r="C1" s="281"/>
      <c r="D1" s="281"/>
      <c r="E1" s="281"/>
      <c r="F1" s="281"/>
      <c r="G1" s="281"/>
      <c r="H1" s="281"/>
      <c r="I1" s="281"/>
      <c r="J1" s="281"/>
      <c r="K1" s="281"/>
      <c r="L1" s="104"/>
    </row>
    <row r="2" spans="1:12"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2">
      <c r="A3" s="47" t="s">
        <v>13</v>
      </c>
      <c r="B3" s="4">
        <v>4154.0077576493022</v>
      </c>
      <c r="C3" s="4">
        <v>4734</v>
      </c>
      <c r="D3" s="4">
        <v>4325</v>
      </c>
      <c r="E3" s="4">
        <v>5731</v>
      </c>
      <c r="F3" s="4">
        <v>5986</v>
      </c>
      <c r="G3" s="4">
        <v>6275.16748046875</v>
      </c>
      <c r="H3" s="4">
        <v>6833.26171875</v>
      </c>
      <c r="I3" s="4">
        <v>7259.17919921875</v>
      </c>
      <c r="J3" s="4">
        <v>7680.05029296875</v>
      </c>
      <c r="K3" s="4">
        <v>8082.94677734375</v>
      </c>
      <c r="L3" s="4">
        <v>8510.216796875</v>
      </c>
    </row>
    <row r="4" spans="1:12">
      <c r="A4" s="47" t="s">
        <v>14</v>
      </c>
      <c r="B4" s="4">
        <v>3718.1741353904831</v>
      </c>
      <c r="C4" s="4">
        <v>4941</v>
      </c>
      <c r="D4" s="4">
        <v>5134</v>
      </c>
      <c r="E4" s="4">
        <v>5465</v>
      </c>
      <c r="F4" s="4">
        <v>6114</v>
      </c>
      <c r="G4" s="4">
        <v>6356.6376953125</v>
      </c>
      <c r="H4" s="4">
        <v>6639.736328125</v>
      </c>
      <c r="I4" s="4">
        <v>7197.966796875</v>
      </c>
      <c r="J4" s="4">
        <v>7624.11181640625</v>
      </c>
      <c r="K4" s="4">
        <v>8045.23974609375</v>
      </c>
      <c r="L4" s="4">
        <v>8448.416015625</v>
      </c>
    </row>
    <row r="5" spans="1:12">
      <c r="A5" s="47" t="s">
        <v>15</v>
      </c>
      <c r="B5" s="4">
        <v>3653.7553090058077</v>
      </c>
      <c r="C5" s="4">
        <v>4711</v>
      </c>
      <c r="D5" s="4">
        <v>5622</v>
      </c>
      <c r="E5" s="4">
        <v>5571</v>
      </c>
      <c r="F5" s="4">
        <v>5570</v>
      </c>
      <c r="G5" s="4">
        <v>6106.748046875</v>
      </c>
      <c r="H5" s="4">
        <v>6564.46533203125</v>
      </c>
      <c r="I5" s="4">
        <v>6847.56640625</v>
      </c>
      <c r="J5" s="4">
        <v>7405.7998046875</v>
      </c>
      <c r="K5" s="4">
        <v>7831.9501953125</v>
      </c>
      <c r="L5" s="4">
        <v>8253.0830078125</v>
      </c>
    </row>
    <row r="6" spans="1:12">
      <c r="A6" s="47" t="s">
        <v>16</v>
      </c>
      <c r="B6" s="4">
        <v>3736.291930311173</v>
      </c>
      <c r="C6" s="4">
        <v>3831</v>
      </c>
      <c r="D6" s="4">
        <v>5381</v>
      </c>
      <c r="E6" s="4">
        <v>5733</v>
      </c>
      <c r="F6" s="4">
        <v>5495</v>
      </c>
      <c r="G6" s="4">
        <v>5465.291015625</v>
      </c>
      <c r="H6" s="4">
        <v>6016.2685546875</v>
      </c>
      <c r="I6" s="4">
        <v>6473.8564453125</v>
      </c>
      <c r="J6" s="4">
        <v>6757.1640625</v>
      </c>
      <c r="K6" s="4">
        <v>7315.33935546875</v>
      </c>
      <c r="L6" s="4">
        <v>7741.54345703125</v>
      </c>
    </row>
    <row r="7" spans="1:12">
      <c r="A7" s="47" t="s">
        <v>17</v>
      </c>
      <c r="B7" s="4">
        <v>3799.7042125335879</v>
      </c>
      <c r="C7" s="4">
        <v>3134</v>
      </c>
      <c r="D7" s="4">
        <v>4147</v>
      </c>
      <c r="E7" s="4">
        <v>5219</v>
      </c>
      <c r="F7" s="4">
        <v>5308</v>
      </c>
      <c r="G7" s="4">
        <v>5752.41796875</v>
      </c>
      <c r="H7" s="4">
        <v>5905.564453125</v>
      </c>
      <c r="I7" s="4">
        <v>6456.24560546875</v>
      </c>
      <c r="J7" s="4">
        <v>6913.7314453125</v>
      </c>
      <c r="K7" s="4">
        <v>7197.35205078125</v>
      </c>
      <c r="L7" s="4">
        <v>7755.3818359375</v>
      </c>
    </row>
    <row r="8" spans="1:12">
      <c r="A8" s="47" t="s">
        <v>18</v>
      </c>
      <c r="B8" s="4">
        <v>4387.5260032937513</v>
      </c>
      <c r="C8" s="4">
        <v>4163</v>
      </c>
      <c r="D8" s="4">
        <v>3877</v>
      </c>
      <c r="E8" s="4">
        <v>5583</v>
      </c>
      <c r="F8" s="4">
        <v>5936</v>
      </c>
      <c r="G8" s="4">
        <v>6487.1875</v>
      </c>
      <c r="H8" s="4">
        <v>6824.62548828125</v>
      </c>
      <c r="I8" s="4">
        <v>6978.37158203125</v>
      </c>
      <c r="J8" s="4">
        <v>7528.822265625</v>
      </c>
      <c r="K8" s="4">
        <v>7986.31201171875</v>
      </c>
      <c r="L8" s="4">
        <v>8270.375</v>
      </c>
    </row>
    <row r="9" spans="1:12">
      <c r="A9" s="47" t="s">
        <v>19</v>
      </c>
      <c r="B9" s="4">
        <v>3702.0694287943143</v>
      </c>
      <c r="C9" s="4">
        <v>5286</v>
      </c>
      <c r="D9" s="4">
        <v>4172</v>
      </c>
      <c r="E9" s="4">
        <v>5411</v>
      </c>
      <c r="F9" s="4">
        <v>6217</v>
      </c>
      <c r="G9" s="4">
        <v>6477.6240234375</v>
      </c>
      <c r="H9" s="4">
        <v>7207.548828125</v>
      </c>
      <c r="I9" s="4">
        <v>7545.36767578125</v>
      </c>
      <c r="J9" s="4">
        <v>7699.9326171875</v>
      </c>
      <c r="K9" s="4">
        <v>8250.2841796875</v>
      </c>
      <c r="L9" s="4">
        <v>8707.9345703125</v>
      </c>
    </row>
    <row r="10" spans="1:12">
      <c r="A10" s="47" t="s">
        <v>20</v>
      </c>
      <c r="B10" s="4">
        <v>2832.4152726011966</v>
      </c>
      <c r="C10" s="4">
        <v>5772</v>
      </c>
      <c r="D10" s="4">
        <v>5390</v>
      </c>
      <c r="E10" s="4">
        <v>5152</v>
      </c>
      <c r="F10" s="4">
        <v>5981</v>
      </c>
      <c r="G10" s="4">
        <v>6514.49853515625</v>
      </c>
      <c r="H10" s="4">
        <v>6865.96875</v>
      </c>
      <c r="I10" s="4">
        <v>7594.8173828125</v>
      </c>
      <c r="J10" s="4">
        <v>7933.3369140625</v>
      </c>
      <c r="K10" s="4">
        <v>8088.9794921875</v>
      </c>
      <c r="L10" s="4">
        <v>8639.357421875</v>
      </c>
    </row>
    <row r="11" spans="1:12">
      <c r="A11" s="47" t="s">
        <v>21</v>
      </c>
      <c r="B11" s="4">
        <v>2158.0306838866259</v>
      </c>
      <c r="C11" s="4">
        <v>4609</v>
      </c>
      <c r="D11" s="4">
        <v>6345</v>
      </c>
      <c r="E11" s="4">
        <v>5387</v>
      </c>
      <c r="F11" s="4">
        <v>5431</v>
      </c>
      <c r="G11" s="4">
        <v>6043.369140625</v>
      </c>
      <c r="H11" s="4">
        <v>6804.84326171875</v>
      </c>
      <c r="I11" s="4">
        <v>7156.68359375</v>
      </c>
      <c r="J11" s="4">
        <v>7884.73046875</v>
      </c>
      <c r="K11" s="4">
        <v>8223.7939453125</v>
      </c>
      <c r="L11" s="4">
        <v>8380.7138671875</v>
      </c>
    </row>
    <row r="12" spans="1:12">
      <c r="A12" s="47" t="s">
        <v>22</v>
      </c>
      <c r="B12" s="4">
        <v>2234.528040218428</v>
      </c>
      <c r="C12" s="4">
        <v>3284</v>
      </c>
      <c r="D12" s="4">
        <v>6631</v>
      </c>
      <c r="E12" s="4">
        <v>6394</v>
      </c>
      <c r="F12" s="4">
        <v>5782</v>
      </c>
      <c r="G12" s="4">
        <v>5594.19580078125</v>
      </c>
      <c r="H12" s="4">
        <v>6174.798828125</v>
      </c>
      <c r="I12" s="4">
        <v>6933.681640625</v>
      </c>
      <c r="J12" s="4">
        <v>7286.26953125</v>
      </c>
      <c r="K12" s="4">
        <v>8012.69140625</v>
      </c>
      <c r="L12" s="4">
        <v>8353.3828125</v>
      </c>
    </row>
    <row r="13" spans="1:12">
      <c r="A13" s="47" t="s">
        <v>23</v>
      </c>
      <c r="B13" s="4">
        <v>2562.6614371153682</v>
      </c>
      <c r="C13" s="4">
        <v>2611</v>
      </c>
      <c r="D13" s="4">
        <v>5373</v>
      </c>
      <c r="E13" s="4">
        <v>7539</v>
      </c>
      <c r="F13" s="4">
        <v>6329</v>
      </c>
      <c r="G13" s="4">
        <v>5852.1923828125</v>
      </c>
      <c r="H13" s="4">
        <v>5643.7646484375</v>
      </c>
      <c r="I13" s="4">
        <v>6222.6591796875</v>
      </c>
      <c r="J13" s="4">
        <v>6976.32373046875</v>
      </c>
      <c r="K13" s="4">
        <v>7330.625</v>
      </c>
      <c r="L13" s="4">
        <v>8053.81298828125</v>
      </c>
    </row>
    <row r="14" spans="1:12">
      <c r="A14" s="47" t="s">
        <v>24</v>
      </c>
      <c r="B14" s="4">
        <v>2430.8041518592358</v>
      </c>
      <c r="C14" s="4">
        <v>2687</v>
      </c>
      <c r="D14" s="4">
        <v>4047</v>
      </c>
      <c r="E14" s="4">
        <v>8048</v>
      </c>
      <c r="F14" s="4">
        <v>7674</v>
      </c>
      <c r="G14" s="4">
        <v>6757.6201171875</v>
      </c>
      <c r="H14" s="4">
        <v>6029.47607421875</v>
      </c>
      <c r="I14" s="4">
        <v>5833.15576171875</v>
      </c>
      <c r="J14" s="4">
        <v>6408.7587890625</v>
      </c>
      <c r="K14" s="4">
        <v>7156.740234375</v>
      </c>
      <c r="L14" s="4">
        <v>7513.177734375</v>
      </c>
    </row>
    <row r="15" spans="1:12">
      <c r="A15" s="47" t="s">
        <v>25</v>
      </c>
      <c r="B15" s="4">
        <v>2104.6838432868167</v>
      </c>
      <c r="C15" s="4">
        <v>2963</v>
      </c>
      <c r="D15" s="4">
        <v>3023</v>
      </c>
      <c r="E15" s="4">
        <v>6547</v>
      </c>
      <c r="F15" s="4">
        <v>8386</v>
      </c>
      <c r="G15" s="4">
        <v>7822.919921875</v>
      </c>
      <c r="H15" s="4">
        <v>6731.30517578125</v>
      </c>
      <c r="I15" s="4">
        <v>6029.8095703125</v>
      </c>
      <c r="J15" s="4">
        <v>5845.91162109375</v>
      </c>
      <c r="K15" s="4">
        <v>6418.63818359375</v>
      </c>
      <c r="L15" s="4">
        <v>7160.87060546875</v>
      </c>
    </row>
    <row r="16" spans="1:12">
      <c r="A16" s="47" t="s">
        <v>26</v>
      </c>
      <c r="B16" s="4">
        <v>1600.4052179942794</v>
      </c>
      <c r="C16" s="4">
        <v>2698</v>
      </c>
      <c r="D16" s="4">
        <v>2946</v>
      </c>
      <c r="E16" s="4">
        <v>4538</v>
      </c>
      <c r="F16" s="4">
        <v>7092</v>
      </c>
      <c r="G16" s="4">
        <v>7870.96875</v>
      </c>
      <c r="H16" s="4">
        <v>7574.91845703125</v>
      </c>
      <c r="I16" s="4">
        <v>6530.681640625</v>
      </c>
      <c r="J16" s="4">
        <v>5862.58203125</v>
      </c>
      <c r="K16" s="4">
        <v>5693.13427734375</v>
      </c>
      <c r="L16" s="4">
        <v>6262.119140625</v>
      </c>
    </row>
    <row r="17" spans="1:12">
      <c r="A17" s="47" t="s">
        <v>27</v>
      </c>
      <c r="B17" s="4">
        <v>1097.1331368640028</v>
      </c>
      <c r="C17" s="4">
        <v>2061</v>
      </c>
      <c r="D17" s="4">
        <v>2855</v>
      </c>
      <c r="E17" s="4">
        <v>3065</v>
      </c>
      <c r="F17" s="4">
        <v>4537</v>
      </c>
      <c r="G17" s="4">
        <v>6376.99658203125</v>
      </c>
      <c r="H17" s="4">
        <v>7514.44921875</v>
      </c>
      <c r="I17" s="4">
        <v>7250.5361328125</v>
      </c>
      <c r="J17" s="4">
        <v>6274.0615234375</v>
      </c>
      <c r="K17" s="4">
        <v>5653.966796875</v>
      </c>
      <c r="L17" s="4">
        <v>5504.453125</v>
      </c>
    </row>
    <row r="18" spans="1:12">
      <c r="A18" s="47" t="s">
        <v>52</v>
      </c>
      <c r="B18" s="4">
        <v>778.05863742740758</v>
      </c>
      <c r="C18" s="4">
        <v>1367</v>
      </c>
      <c r="D18" s="4">
        <v>2362</v>
      </c>
      <c r="E18" s="4">
        <v>2553</v>
      </c>
      <c r="F18" s="4">
        <v>2775</v>
      </c>
      <c r="G18" s="4">
        <v>3938.77734375</v>
      </c>
      <c r="H18" s="4">
        <v>5916.7158203125</v>
      </c>
      <c r="I18" s="4">
        <v>6987.93603515625</v>
      </c>
      <c r="J18" s="4">
        <v>6769.97412109375</v>
      </c>
      <c r="K18" s="4">
        <v>5891.05029296875</v>
      </c>
      <c r="L18" s="4">
        <v>5339.701171875</v>
      </c>
    </row>
    <row r="19" spans="1:12">
      <c r="A19" s="47" t="s">
        <v>28</v>
      </c>
      <c r="B19" s="4">
        <v>465.02340296437552</v>
      </c>
      <c r="C19" s="4">
        <v>786</v>
      </c>
      <c r="D19" s="4">
        <v>1528</v>
      </c>
      <c r="E19" s="4">
        <v>2230</v>
      </c>
      <c r="F19" s="4">
        <v>2129</v>
      </c>
      <c r="G19" s="4">
        <v>2353.65771484375</v>
      </c>
      <c r="H19" s="4">
        <v>3511.833740234375</v>
      </c>
      <c r="I19" s="4">
        <v>5278.37841796875</v>
      </c>
      <c r="J19" s="4">
        <v>6259.78173828125</v>
      </c>
      <c r="K19" s="4">
        <v>6100.603515625</v>
      </c>
      <c r="L19" s="4">
        <v>5348.8544921875</v>
      </c>
    </row>
    <row r="20" spans="1:12">
      <c r="A20" s="47" t="s">
        <v>29</v>
      </c>
      <c r="B20" s="4">
        <v>419.72891566265065</v>
      </c>
      <c r="C20" s="4">
        <v>652</v>
      </c>
      <c r="D20" s="4">
        <v>1241</v>
      </c>
      <c r="E20" s="4">
        <v>2268</v>
      </c>
      <c r="F20" s="4">
        <v>2917</v>
      </c>
      <c r="G20" s="4">
        <v>3198.444091796875</v>
      </c>
      <c r="H20" s="4">
        <v>3547.9482421875</v>
      </c>
      <c r="I20" s="4">
        <v>4709.5966796875</v>
      </c>
      <c r="J20" s="4">
        <v>6985.99365234375</v>
      </c>
      <c r="K20" s="4">
        <v>9320.7197265625</v>
      </c>
      <c r="L20" s="4">
        <v>10589.3525390625</v>
      </c>
    </row>
    <row r="21" spans="1:12" ht="16.5" thickBot="1">
      <c r="A21" s="43" t="s">
        <v>3</v>
      </c>
      <c r="B21" s="44">
        <f>SUM(B3:B20)</f>
        <v>45835.001516858807</v>
      </c>
      <c r="C21" s="44">
        <f>SUM(C3:C20)</f>
        <v>60290</v>
      </c>
      <c r="D21" s="44">
        <f>SUM(D3:D20)</f>
        <v>74399</v>
      </c>
      <c r="E21" s="44">
        <f t="shared" ref="E21" si="0">SUM(E3:E20)</f>
        <v>92434</v>
      </c>
      <c r="F21" s="44">
        <v>99659</v>
      </c>
      <c r="G21" s="44">
        <v>105244.7109375</v>
      </c>
      <c r="H21" s="44">
        <v>112307.4921875</v>
      </c>
      <c r="I21" s="44">
        <v>119286.4921875</v>
      </c>
      <c r="J21" s="44">
        <v>126097.3359375</v>
      </c>
      <c r="K21" s="44">
        <v>132600.359375</v>
      </c>
      <c r="L21" s="44">
        <v>138832.75</v>
      </c>
    </row>
    <row r="22" spans="1:12" ht="16.5" thickBot="1">
      <c r="A22" s="45"/>
      <c r="E22"/>
      <c r="F22"/>
      <c r="G22"/>
      <c r="H22"/>
      <c r="I22"/>
      <c r="J22"/>
      <c r="K22"/>
      <c r="L22"/>
    </row>
    <row r="23" spans="1:12" s="2" customFormat="1" ht="25.5" customHeight="1"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2">
      <c r="A24" s="47" t="s">
        <v>13</v>
      </c>
      <c r="B24" s="5">
        <f t="shared" ref="B24:E42" si="1">B3/B$21*100</f>
        <v>9.0629597909392352</v>
      </c>
      <c r="C24" s="5">
        <f t="shared" si="1"/>
        <v>7.8520484325758835</v>
      </c>
      <c r="D24" s="5">
        <f t="shared" si="1"/>
        <v>5.8132501780937913</v>
      </c>
      <c r="E24" s="5">
        <f t="shared" si="1"/>
        <v>6.2000995304757991</v>
      </c>
      <c r="F24" s="5">
        <f t="shared" ref="F24:K24" si="2">F3/F$21*100</f>
        <v>6.0064821039745535</v>
      </c>
      <c r="G24" s="5">
        <f t="shared" si="2"/>
        <v>5.9624540032185402</v>
      </c>
      <c r="H24" s="5">
        <f t="shared" si="2"/>
        <v>6.0844219612184984</v>
      </c>
      <c r="I24" s="5">
        <f t="shared" si="2"/>
        <v>6.0854997628804757</v>
      </c>
      <c r="J24" s="5">
        <f t="shared" si="2"/>
        <v>6.0905729973354532</v>
      </c>
      <c r="K24" s="5">
        <f t="shared" si="2"/>
        <v>6.0957201137628889</v>
      </c>
      <c r="L24" s="5">
        <f t="shared" ref="L24" si="3">L3/L$21*100</f>
        <v>6.1298337725608691</v>
      </c>
    </row>
    <row r="25" spans="1:12">
      <c r="A25" s="47" t="s">
        <v>14</v>
      </c>
      <c r="B25" s="5">
        <f t="shared" si="1"/>
        <v>8.1120846783933942</v>
      </c>
      <c r="C25" s="5">
        <f t="shared" si="1"/>
        <v>8.1953889533919391</v>
      </c>
      <c r="D25" s="5">
        <f t="shared" si="1"/>
        <v>6.9006303848170001</v>
      </c>
      <c r="E25" s="5">
        <f t="shared" si="1"/>
        <v>5.9123266330571003</v>
      </c>
      <c r="F25" s="5">
        <f t="shared" ref="F25:K25" si="4">F4/F$21*100</f>
        <v>6.1349200774641535</v>
      </c>
      <c r="G25" s="5">
        <f t="shared" si="4"/>
        <v>6.0398642731675274</v>
      </c>
      <c r="H25" s="5">
        <f t="shared" si="4"/>
        <v>5.9121045255287195</v>
      </c>
      <c r="I25" s="5">
        <f t="shared" si="4"/>
        <v>6.0341843111296329</v>
      </c>
      <c r="J25" s="5">
        <f t="shared" si="4"/>
        <v>6.0462116504865193</v>
      </c>
      <c r="K25" s="5">
        <f t="shared" si="4"/>
        <v>6.06728351568146</v>
      </c>
      <c r="L25" s="5">
        <f t="shared" ref="L25" si="5">L4/L$21*100</f>
        <v>6.0853192172776236</v>
      </c>
    </row>
    <row r="26" spans="1:12">
      <c r="A26" s="47" t="s">
        <v>15</v>
      </c>
      <c r="B26" s="5">
        <f t="shared" si="1"/>
        <v>7.9715396271164112</v>
      </c>
      <c r="C26" s="5">
        <f t="shared" si="1"/>
        <v>7.8138994858185447</v>
      </c>
      <c r="D26" s="5">
        <f t="shared" si="1"/>
        <v>7.556553179478219</v>
      </c>
      <c r="E26" s="5">
        <f t="shared" si="1"/>
        <v>6.0270030508254537</v>
      </c>
      <c r="F26" s="5">
        <f t="shared" ref="F26:K26" si="6">F5/F$21*100</f>
        <v>5.5890586901333545</v>
      </c>
      <c r="G26" s="5">
        <f t="shared" si="6"/>
        <v>5.802427497284417</v>
      </c>
      <c r="H26" s="5">
        <f t="shared" si="6"/>
        <v>5.8450822862928149</v>
      </c>
      <c r="I26" s="5">
        <f t="shared" si="6"/>
        <v>5.7404373962868149</v>
      </c>
      <c r="J26" s="5">
        <f t="shared" si="6"/>
        <v>5.8730818931481439</v>
      </c>
      <c r="K26" s="5">
        <f t="shared" si="6"/>
        <v>5.9064321033726461</v>
      </c>
      <c r="L26" s="5">
        <f t="shared" ref="L26" si="7">L5/L$21*100</f>
        <v>5.9446225820726735</v>
      </c>
    </row>
    <row r="27" spans="1:12">
      <c r="A27" s="47" t="s">
        <v>16</v>
      </c>
      <c r="B27" s="5">
        <f t="shared" si="1"/>
        <v>8.1516129740650456</v>
      </c>
      <c r="C27" s="5">
        <f t="shared" si="1"/>
        <v>6.354287609885553</v>
      </c>
      <c r="D27" s="5">
        <f t="shared" si="1"/>
        <v>7.2326240944098714</v>
      </c>
      <c r="E27" s="5">
        <f t="shared" si="1"/>
        <v>6.2022632364714276</v>
      </c>
      <c r="F27" s="5">
        <f t="shared" ref="F27:K27" si="8">F6/F$21*100</f>
        <v>5.5138020650417925</v>
      </c>
      <c r="G27" s="5">
        <f t="shared" si="8"/>
        <v>5.1929365066816375</v>
      </c>
      <c r="H27" s="5">
        <f t="shared" si="8"/>
        <v>5.3569609983305462</v>
      </c>
      <c r="I27" s="5">
        <f t="shared" si="8"/>
        <v>5.4271496517280386</v>
      </c>
      <c r="J27" s="5">
        <f t="shared" si="8"/>
        <v>5.3586889939127502</v>
      </c>
      <c r="K27" s="5">
        <f t="shared" si="8"/>
        <v>5.5168322242480725</v>
      </c>
      <c r="L27" s="5">
        <f t="shared" ref="L27" si="9">L6/L$21*100</f>
        <v>5.5761651750262455</v>
      </c>
    </row>
    <row r="28" spans="1:12">
      <c r="A28" s="47" t="s">
        <v>17</v>
      </c>
      <c r="B28" s="5">
        <f t="shared" si="1"/>
        <v>8.2899620089158272</v>
      </c>
      <c r="C28" s="5">
        <f t="shared" si="1"/>
        <v>5.1982086581522635</v>
      </c>
      <c r="D28" s="5">
        <f t="shared" si="1"/>
        <v>5.5739996505329374</v>
      </c>
      <c r="E28" s="5">
        <f t="shared" si="1"/>
        <v>5.6461907955946948</v>
      </c>
      <c r="F28" s="5">
        <f t="shared" ref="F28:K28" si="10">F7/F$21*100</f>
        <v>5.3261622131468309</v>
      </c>
      <c r="G28" s="5">
        <f t="shared" si="10"/>
        <v>5.4657549225120654</v>
      </c>
      <c r="H28" s="5">
        <f t="shared" si="10"/>
        <v>5.258388677458421</v>
      </c>
      <c r="I28" s="5">
        <f t="shared" si="10"/>
        <v>5.4123861696934856</v>
      </c>
      <c r="J28" s="5">
        <f t="shared" si="10"/>
        <v>5.4828529039973404</v>
      </c>
      <c r="K28" s="5">
        <f t="shared" si="10"/>
        <v>5.4278525976138594</v>
      </c>
      <c r="L28" s="5">
        <f t="shared" ref="L28" si="11">L7/L$21*100</f>
        <v>5.5861328367676215</v>
      </c>
    </row>
    <row r="29" spans="1:12">
      <c r="A29" s="47" t="s">
        <v>18</v>
      </c>
      <c r="B29" s="5">
        <f t="shared" si="1"/>
        <v>9.5724356018183023</v>
      </c>
      <c r="C29" s="5">
        <f t="shared" si="1"/>
        <v>6.9049593630784543</v>
      </c>
      <c r="D29" s="5">
        <f t="shared" si="1"/>
        <v>5.2110915469293948</v>
      </c>
      <c r="E29" s="5">
        <f t="shared" si="1"/>
        <v>6.0399852867992303</v>
      </c>
      <c r="F29" s="5">
        <f t="shared" ref="F29:K29" si="12">F8/F$21*100</f>
        <v>5.9563110205801779</v>
      </c>
      <c r="G29" s="5">
        <f t="shared" si="12"/>
        <v>6.1639083258563394</v>
      </c>
      <c r="H29" s="5">
        <f t="shared" si="12"/>
        <v>6.0767321532630936</v>
      </c>
      <c r="I29" s="5">
        <f t="shared" si="12"/>
        <v>5.8500937147705914</v>
      </c>
      <c r="J29" s="5">
        <f t="shared" si="12"/>
        <v>5.9706433999181812</v>
      </c>
      <c r="K29" s="5">
        <f t="shared" si="12"/>
        <v>6.0228434141215921</v>
      </c>
      <c r="L29" s="5">
        <f t="shared" ref="L29" si="13">L8/L$21*100</f>
        <v>5.9570778508673206</v>
      </c>
    </row>
    <row r="30" spans="1:12">
      <c r="A30" s="47" t="s">
        <v>19</v>
      </c>
      <c r="B30" s="5">
        <f t="shared" si="1"/>
        <v>8.0769484155741473</v>
      </c>
      <c r="C30" s="5">
        <f t="shared" si="1"/>
        <v>8.767623154752032</v>
      </c>
      <c r="D30" s="5">
        <f t="shared" si="1"/>
        <v>5.6076022527184506</v>
      </c>
      <c r="E30" s="5">
        <f t="shared" si="1"/>
        <v>5.8539065711751093</v>
      </c>
      <c r="F30" s="5">
        <f t="shared" ref="F30:K30" si="14">F9/F$21*100</f>
        <v>6.2382725092565652</v>
      </c>
      <c r="G30" s="5">
        <f t="shared" si="14"/>
        <v>6.1548214306790801</v>
      </c>
      <c r="H30" s="5">
        <f t="shared" si="14"/>
        <v>6.4176918990336169</v>
      </c>
      <c r="I30" s="5">
        <f t="shared" si="14"/>
        <v>6.3254166816483242</v>
      </c>
      <c r="J30" s="5">
        <f t="shared" si="14"/>
        <v>6.1063404392650789</v>
      </c>
      <c r="K30" s="5">
        <f t="shared" si="14"/>
        <v>6.221916907747822</v>
      </c>
      <c r="L30" s="5">
        <f t="shared" ref="L30" si="15">L9/L$21*100</f>
        <v>6.2722481333204874</v>
      </c>
    </row>
    <row r="31" spans="1:12">
      <c r="A31" s="47" t="s">
        <v>20</v>
      </c>
      <c r="B31" s="5">
        <f t="shared" si="1"/>
        <v>6.1795902233348707</v>
      </c>
      <c r="C31" s="5">
        <f t="shared" si="1"/>
        <v>9.5737269862332059</v>
      </c>
      <c r="D31" s="5">
        <f t="shared" si="1"/>
        <v>7.2447210311966561</v>
      </c>
      <c r="E31" s="5">
        <f t="shared" si="1"/>
        <v>5.5737066447411125</v>
      </c>
      <c r="F31" s="5">
        <f t="shared" ref="F31:K31" si="16">F10/F$21*100</f>
        <v>6.0014649956351152</v>
      </c>
      <c r="G31" s="5">
        <f t="shared" si="16"/>
        <v>6.1898583568963499</v>
      </c>
      <c r="H31" s="5">
        <f t="shared" si="16"/>
        <v>6.1135447121703184</v>
      </c>
      <c r="I31" s="5">
        <f t="shared" si="16"/>
        <v>6.3668712555270863</v>
      </c>
      <c r="J31" s="5">
        <f t="shared" si="16"/>
        <v>6.2914389547410021</v>
      </c>
      <c r="K31" s="5">
        <f t="shared" si="16"/>
        <v>6.1002696601383173</v>
      </c>
      <c r="L31" s="5">
        <f t="shared" ref="L31" si="17">L10/L$21*100</f>
        <v>6.2228526207793191</v>
      </c>
    </row>
    <row r="32" spans="1:12">
      <c r="A32" s="47" t="s">
        <v>21</v>
      </c>
      <c r="B32" s="5">
        <f t="shared" si="1"/>
        <v>4.7082592177789495</v>
      </c>
      <c r="C32" s="5">
        <f t="shared" si="1"/>
        <v>7.6447172001990378</v>
      </c>
      <c r="D32" s="5">
        <f t="shared" si="1"/>
        <v>8.5283404346832619</v>
      </c>
      <c r="E32" s="5">
        <f t="shared" si="1"/>
        <v>5.827942099227557</v>
      </c>
      <c r="F32" s="5">
        <f t="shared" ref="F32:K32" si="18">F11/F$21*100</f>
        <v>5.4495830782969925</v>
      </c>
      <c r="G32" s="5">
        <f t="shared" si="18"/>
        <v>5.742206982937013</v>
      </c>
      <c r="H32" s="5">
        <f t="shared" si="18"/>
        <v>6.0591178105534622</v>
      </c>
      <c r="I32" s="5">
        <f t="shared" si="18"/>
        <v>5.9995758635443774</v>
      </c>
      <c r="J32" s="5">
        <f t="shared" si="18"/>
        <v>6.252892188505915</v>
      </c>
      <c r="K32" s="5">
        <f t="shared" si="18"/>
        <v>6.2019394095722076</v>
      </c>
      <c r="L32" s="5">
        <f t="shared" ref="L32" si="19">L11/L$21*100</f>
        <v>6.0365539594854241</v>
      </c>
    </row>
    <row r="33" spans="1:12">
      <c r="A33" s="47" t="s">
        <v>22</v>
      </c>
      <c r="B33" s="5">
        <f t="shared" si="1"/>
        <v>4.8751564661703677</v>
      </c>
      <c r="C33" s="5">
        <f t="shared" si="1"/>
        <v>5.4470061370044789</v>
      </c>
      <c r="D33" s="5">
        <f t="shared" si="1"/>
        <v>8.9127542036855321</v>
      </c>
      <c r="E33" s="5">
        <f t="shared" si="1"/>
        <v>6.9173680680269163</v>
      </c>
      <c r="F33" s="5">
        <f t="shared" ref="F33:K33" si="20">F12/F$21*100</f>
        <v>5.8017840837255035</v>
      </c>
      <c r="G33" s="5">
        <f t="shared" si="20"/>
        <v>5.315417516898675</v>
      </c>
      <c r="H33" s="5">
        <f t="shared" si="20"/>
        <v>5.4981183426445206</v>
      </c>
      <c r="I33" s="5">
        <f t="shared" si="20"/>
        <v>5.8126293375500726</v>
      </c>
      <c r="J33" s="5">
        <f t="shared" si="20"/>
        <v>5.7782898243476222</v>
      </c>
      <c r="K33" s="5">
        <f t="shared" si="20"/>
        <v>6.0427373228979979</v>
      </c>
      <c r="L33" s="5">
        <f t="shared" ref="L33" si="21">L12/L$21*100</f>
        <v>6.0168676429012606</v>
      </c>
    </row>
    <row r="34" spans="1:12">
      <c r="A34" s="47" t="s">
        <v>23</v>
      </c>
      <c r="B34" s="5">
        <f t="shared" si="1"/>
        <v>5.5910578211125026</v>
      </c>
      <c r="C34" s="5">
        <f t="shared" si="1"/>
        <v>4.3307347818875437</v>
      </c>
      <c r="D34" s="5">
        <f t="shared" si="1"/>
        <v>7.2218712617105068</v>
      </c>
      <c r="E34" s="5">
        <f t="shared" si="1"/>
        <v>8.1560897505246999</v>
      </c>
      <c r="F34" s="5">
        <f t="shared" ref="F34:K34" si="22">F13/F$21*100</f>
        <v>6.3506557360599638</v>
      </c>
      <c r="G34" s="5">
        <f t="shared" si="22"/>
        <v>5.5605572296054371</v>
      </c>
      <c r="H34" s="5">
        <f t="shared" si="22"/>
        <v>5.0252788469491438</v>
      </c>
      <c r="I34" s="5">
        <f t="shared" si="22"/>
        <v>5.2165664909539275</v>
      </c>
      <c r="J34" s="5">
        <f t="shared" si="22"/>
        <v>5.5324909750088276</v>
      </c>
      <c r="K34" s="5">
        <f t="shared" si="22"/>
        <v>5.5283598283988429</v>
      </c>
      <c r="L34" s="5">
        <f t="shared" ref="L34" si="23">L13/L$21*100</f>
        <v>5.8010901522020202</v>
      </c>
    </row>
    <row r="35" spans="1:12">
      <c r="A35" s="47" t="s">
        <v>24</v>
      </c>
      <c r="B35" s="5">
        <f t="shared" si="1"/>
        <v>5.3033796692799262</v>
      </c>
      <c r="C35" s="5">
        <f t="shared" si="1"/>
        <v>4.4567921711726655</v>
      </c>
      <c r="D35" s="5">
        <f t="shared" si="1"/>
        <v>5.439589241790884</v>
      </c>
      <c r="E35" s="5">
        <f t="shared" si="1"/>
        <v>8.7067529264123582</v>
      </c>
      <c r="F35" s="5">
        <f t="shared" ref="F35:K35" si="24">F14/F$21*100</f>
        <v>7.7002578793686469</v>
      </c>
      <c r="G35" s="5">
        <f t="shared" si="24"/>
        <v>6.4208643427226857</v>
      </c>
      <c r="H35" s="5">
        <f t="shared" si="24"/>
        <v>5.3687211394164134</v>
      </c>
      <c r="I35" s="5">
        <f t="shared" si="24"/>
        <v>4.8900388088786508</v>
      </c>
      <c r="J35" s="5">
        <f t="shared" si="24"/>
        <v>5.0823903149222707</v>
      </c>
      <c r="K35" s="5">
        <f t="shared" si="24"/>
        <v>5.3972253680967821</v>
      </c>
      <c r="L35" s="5">
        <f t="shared" ref="L35" si="25">L14/L$21*100</f>
        <v>5.4116753679337188</v>
      </c>
    </row>
    <row r="36" spans="1:12">
      <c r="A36" s="47" t="s">
        <v>25</v>
      </c>
      <c r="B36" s="5">
        <f t="shared" si="1"/>
        <v>4.5918703471901976</v>
      </c>
      <c r="C36" s="5">
        <f t="shared" si="1"/>
        <v>4.9145795322607402</v>
      </c>
      <c r="D36" s="5">
        <f t="shared" si="1"/>
        <v>4.0632266562722616</v>
      </c>
      <c r="E36" s="5">
        <f t="shared" si="1"/>
        <v>7.0828915766925586</v>
      </c>
      <c r="F36" s="5">
        <f t="shared" ref="F36:K36" si="26">F15/F$21*100</f>
        <v>8.4146941069045447</v>
      </c>
      <c r="G36" s="5">
        <f t="shared" si="26"/>
        <v>7.4330765434100279</v>
      </c>
      <c r="H36" s="5">
        <f t="shared" si="26"/>
        <v>5.9936385762609481</v>
      </c>
      <c r="I36" s="5">
        <f t="shared" si="26"/>
        <v>5.0548972140404356</v>
      </c>
      <c r="J36" s="5">
        <f t="shared" si="26"/>
        <v>4.6360310292290947</v>
      </c>
      <c r="K36" s="5">
        <f t="shared" si="26"/>
        <v>4.8405888293571984</v>
      </c>
      <c r="L36" s="5">
        <f t="shared" ref="L36" si="27">L15/L$21*100</f>
        <v>5.1579116638320208</v>
      </c>
    </row>
    <row r="37" spans="1:12">
      <c r="A37" s="47" t="s">
        <v>26</v>
      </c>
      <c r="B37" s="5">
        <f t="shared" si="1"/>
        <v>3.4916661176625596</v>
      </c>
      <c r="C37" s="5">
        <f t="shared" si="1"/>
        <v>4.475037319621828</v>
      </c>
      <c r="D37" s="5">
        <f t="shared" si="1"/>
        <v>3.9597306415408808</v>
      </c>
      <c r="E37" s="5">
        <f t="shared" si="1"/>
        <v>4.9094489040829128</v>
      </c>
      <c r="F37" s="5">
        <f t="shared" ref="F37:K37" si="28">F16/F$21*100</f>
        <v>7.1162664686581234</v>
      </c>
      <c r="G37" s="5">
        <f t="shared" si="28"/>
        <v>7.4787309308818442</v>
      </c>
      <c r="H37" s="5">
        <f t="shared" si="28"/>
        <v>6.7448024254559478</v>
      </c>
      <c r="I37" s="5">
        <f t="shared" si="28"/>
        <v>5.4747872293534918</v>
      </c>
      <c r="J37" s="5">
        <f t="shared" si="28"/>
        <v>4.6492513007219936</v>
      </c>
      <c r="K37" s="5">
        <f t="shared" si="28"/>
        <v>4.2934531280140051</v>
      </c>
      <c r="L37" s="5">
        <f t="shared" ref="L37" si="29">L16/L$21*100</f>
        <v>4.5105489451336229</v>
      </c>
    </row>
    <row r="38" spans="1:12">
      <c r="A38" s="47" t="s">
        <v>27</v>
      </c>
      <c r="B38" s="5">
        <f t="shared" si="1"/>
        <v>2.3936579045611261</v>
      </c>
      <c r="C38" s="5">
        <f t="shared" si="1"/>
        <v>3.4184773594294247</v>
      </c>
      <c r="D38" s="5">
        <f t="shared" si="1"/>
        <v>3.837417169585613</v>
      </c>
      <c r="E38" s="5">
        <f t="shared" si="1"/>
        <v>3.3158794383019234</v>
      </c>
      <c r="F38" s="5">
        <f t="shared" ref="F38:K38" si="30">F17/F$21*100</f>
        <v>4.5525241072055707</v>
      </c>
      <c r="G38" s="5">
        <f t="shared" si="30"/>
        <v>6.0592086055690295</v>
      </c>
      <c r="H38" s="5">
        <f t="shared" si="30"/>
        <v>6.6909598570720918</v>
      </c>
      <c r="I38" s="5">
        <f t="shared" si="30"/>
        <v>6.0782541257192593</v>
      </c>
      <c r="J38" s="5">
        <f t="shared" si="30"/>
        <v>4.9755702424571693</v>
      </c>
      <c r="K38" s="5">
        <f t="shared" si="30"/>
        <v>4.2639151383333118</v>
      </c>
      <c r="L38" s="5">
        <f t="shared" ref="L38" si="31">L17/L$21*100</f>
        <v>3.964808825727359</v>
      </c>
    </row>
    <row r="39" spans="1:12">
      <c r="A39" s="47" t="s">
        <v>52</v>
      </c>
      <c r="B39" s="5">
        <f t="shared" si="1"/>
        <v>1.6975206974548172</v>
      </c>
      <c r="C39" s="5">
        <f t="shared" si="1"/>
        <v>2.2673743572731797</v>
      </c>
      <c r="D39" s="5">
        <f t="shared" si="1"/>
        <v>3.1747738544872917</v>
      </c>
      <c r="E39" s="5">
        <f t="shared" si="1"/>
        <v>2.7619707034208192</v>
      </c>
      <c r="F39" s="5">
        <f t="shared" ref="F39:K39" si="32">F18/F$21*100</f>
        <v>2.7844951283878023</v>
      </c>
      <c r="G39" s="5">
        <f t="shared" si="32"/>
        <v>3.742494334075428</v>
      </c>
      <c r="H39" s="5">
        <f t="shared" si="32"/>
        <v>5.2683179947019063</v>
      </c>
      <c r="I39" s="5">
        <f t="shared" si="32"/>
        <v>5.8581117668983769</v>
      </c>
      <c r="J39" s="5">
        <f t="shared" si="32"/>
        <v>5.3688478592833082</v>
      </c>
      <c r="K39" s="5">
        <f t="shared" si="32"/>
        <v>4.4427106538290637</v>
      </c>
      <c r="L39" s="5">
        <f t="shared" ref="L39" si="33">L18/L$21*100</f>
        <v>3.846139453317031</v>
      </c>
    </row>
    <row r="40" spans="1:12">
      <c r="A40" s="47" t="s">
        <v>28</v>
      </c>
      <c r="B40" s="5">
        <f t="shared" si="1"/>
        <v>1.0145595889057251</v>
      </c>
      <c r="C40" s="5">
        <f t="shared" si="1"/>
        <v>1.3036987891856029</v>
      </c>
      <c r="D40" s="5">
        <f t="shared" si="1"/>
        <v>2.0537910455785697</v>
      </c>
      <c r="E40" s="5">
        <f t="shared" si="1"/>
        <v>2.4125321851266852</v>
      </c>
      <c r="F40" s="5">
        <f t="shared" ref="F40:K40" si="34">F19/F$21*100</f>
        <v>2.1362847309324797</v>
      </c>
      <c r="G40" s="5">
        <f t="shared" si="34"/>
        <v>2.2363667436375771</v>
      </c>
      <c r="H40" s="5">
        <f t="shared" si="34"/>
        <v>3.1269808200963887</v>
      </c>
      <c r="I40" s="5">
        <f t="shared" si="34"/>
        <v>4.4249590386746824</v>
      </c>
      <c r="J40" s="5">
        <f t="shared" si="34"/>
        <v>4.9642458278293073</v>
      </c>
      <c r="K40" s="5">
        <f t="shared" si="34"/>
        <v>4.6007443300905457</v>
      </c>
      <c r="L40" s="5">
        <f t="shared" ref="L40" si="35">L19/L$21*100</f>
        <v>3.8527325088550795</v>
      </c>
    </row>
    <row r="41" spans="1:12">
      <c r="A41" s="47" t="s">
        <v>29</v>
      </c>
      <c r="B41" s="5">
        <f t="shared" si="1"/>
        <v>0.91573884972659603</v>
      </c>
      <c r="C41" s="5">
        <f t="shared" si="1"/>
        <v>1.0814397080776248</v>
      </c>
      <c r="D41" s="5">
        <f t="shared" si="1"/>
        <v>1.6680331724888777</v>
      </c>
      <c r="E41" s="5">
        <f t="shared" si="1"/>
        <v>2.4536425990436421</v>
      </c>
      <c r="F41" s="5">
        <f t="shared" ref="F41:K41" si="36">F20/F$21*100</f>
        <v>2.9269810052278267</v>
      </c>
      <c r="G41" s="5">
        <f t="shared" si="36"/>
        <v>3.039054469631528</v>
      </c>
      <c r="H41" s="5">
        <f t="shared" si="36"/>
        <v>3.1591376257107737</v>
      </c>
      <c r="I41" s="5">
        <f t="shared" si="36"/>
        <v>3.9481391340477505</v>
      </c>
      <c r="J41" s="5">
        <f t="shared" si="36"/>
        <v>5.540159592115689</v>
      </c>
      <c r="K41" s="5">
        <f t="shared" si="36"/>
        <v>7.0291813464872064</v>
      </c>
      <c r="L41" s="5">
        <f t="shared" ref="L41" si="37">L20/L$21*100</f>
        <v>7.6274168300076894</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4" customHeight="1">
      <c r="A43" s="282" t="s">
        <v>372</v>
      </c>
      <c r="B43" s="282"/>
      <c r="C43" s="282"/>
      <c r="D43" s="282"/>
      <c r="E43" s="282"/>
      <c r="F43" s="282"/>
      <c r="G43" s="282"/>
      <c r="H43" s="282"/>
      <c r="I43" s="282"/>
      <c r="J43" s="282"/>
      <c r="K43" s="282"/>
      <c r="L43" s="153"/>
    </row>
    <row r="44" spans="1:12">
      <c r="D44" s="6"/>
      <c r="E44" s="156"/>
      <c r="F44" s="156"/>
      <c r="G44" s="156"/>
      <c r="H44" s="156"/>
      <c r="I44" s="156"/>
      <c r="J44" s="154"/>
      <c r="K44" s="154"/>
      <c r="L44" s="154"/>
    </row>
    <row r="45" spans="1:12">
      <c r="D45" s="6"/>
      <c r="E45" s="156"/>
      <c r="F45" s="156"/>
      <c r="G45" s="156"/>
      <c r="H45" s="156"/>
      <c r="I45" s="156"/>
      <c r="J45" s="154"/>
      <c r="K45" s="154"/>
      <c r="L45" s="154"/>
    </row>
    <row r="46" spans="1:12">
      <c r="D46" s="6"/>
      <c r="E46" s="156"/>
      <c r="F46" s="156"/>
      <c r="G46" s="156"/>
      <c r="H46" s="156"/>
      <c r="I46" s="156"/>
      <c r="J46" s="154"/>
      <c r="K46" s="154"/>
      <c r="L46" s="154"/>
    </row>
    <row r="47" spans="1:12">
      <c r="D47" s="6"/>
      <c r="E47" s="156"/>
      <c r="F47" s="156"/>
      <c r="G47" s="156"/>
      <c r="H47" s="156"/>
      <c r="I47" s="156"/>
      <c r="J47" s="154"/>
      <c r="K47" s="154"/>
      <c r="L47" s="154"/>
    </row>
    <row r="48" spans="1:12">
      <c r="D48" s="6"/>
      <c r="E48" s="156"/>
      <c r="F48" s="156"/>
      <c r="G48" s="156"/>
      <c r="H48" s="156"/>
      <c r="I48" s="156"/>
      <c r="J48" s="154"/>
      <c r="K48" s="154"/>
      <c r="L48" s="154"/>
    </row>
    <row r="49" spans="4:12">
      <c r="D49" s="6"/>
      <c r="E49" s="156"/>
      <c r="F49" s="156"/>
      <c r="G49" s="156"/>
      <c r="H49" s="156"/>
      <c r="I49" s="156"/>
      <c r="J49" s="154"/>
      <c r="K49" s="154"/>
      <c r="L49" s="154"/>
    </row>
    <row r="50" spans="4:12">
      <c r="D50" s="6"/>
      <c r="E50" s="156"/>
      <c r="F50" s="156"/>
      <c r="G50" s="156"/>
      <c r="H50" s="156"/>
      <c r="I50" s="156"/>
      <c r="J50" s="154"/>
      <c r="K50" s="154"/>
      <c r="L50" s="154"/>
    </row>
    <row r="51" spans="4:12">
      <c r="D51" s="6"/>
      <c r="E51" s="156"/>
      <c r="F51" s="156"/>
      <c r="G51" s="156"/>
      <c r="H51" s="156"/>
      <c r="I51" s="156"/>
      <c r="J51" s="154"/>
      <c r="K51" s="154"/>
      <c r="L51" s="154"/>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9" tint="0.59999389629810485"/>
  </sheetPr>
  <dimension ref="A1:N47"/>
  <sheetViews>
    <sheetView zoomScale="75" workbookViewId="0">
      <selection activeCell="O20" sqref="O20"/>
    </sheetView>
  </sheetViews>
  <sheetFormatPr defaultRowHeight="15.75"/>
  <cols>
    <col min="1" max="12" width="11.140625" style="1" customWidth="1"/>
    <col min="13" max="16384" width="9.140625" style="1"/>
  </cols>
  <sheetData>
    <row r="1" spans="1:14" ht="30" customHeight="1" thickBot="1">
      <c r="A1" s="281" t="s">
        <v>203</v>
      </c>
      <c r="B1" s="281"/>
      <c r="C1" s="281"/>
      <c r="D1" s="281"/>
      <c r="E1" s="281"/>
      <c r="F1" s="281"/>
      <c r="G1" s="281"/>
      <c r="H1" s="281"/>
      <c r="I1" s="281"/>
      <c r="J1" s="281"/>
      <c r="K1" s="281"/>
      <c r="L1" s="104"/>
    </row>
    <row r="2" spans="1:14"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4">
      <c r="A3" s="47" t="s">
        <v>13</v>
      </c>
      <c r="B3" s="4">
        <v>60450.882442458424</v>
      </c>
      <c r="C3" s="4">
        <v>63105</v>
      </c>
      <c r="D3" s="4">
        <v>56619</v>
      </c>
      <c r="E3" s="4">
        <v>61183</v>
      </c>
      <c r="F3" s="4">
        <v>64516</v>
      </c>
      <c r="G3" s="4">
        <v>68085.703125</v>
      </c>
      <c r="H3" s="4">
        <v>69897.5</v>
      </c>
      <c r="I3" s="4">
        <v>67117.46875</v>
      </c>
      <c r="J3" s="4">
        <v>64181.78125</v>
      </c>
      <c r="K3" s="4">
        <v>62605.83203125</v>
      </c>
      <c r="L3" s="4">
        <v>63240.64453125</v>
      </c>
      <c r="M3" s="163"/>
      <c r="N3" s="4"/>
    </row>
    <row r="4" spans="1:14">
      <c r="A4" s="47" t="s">
        <v>14</v>
      </c>
      <c r="B4" s="4">
        <v>56334.588977473504</v>
      </c>
      <c r="C4" s="4">
        <v>57451</v>
      </c>
      <c r="D4" s="4">
        <v>59824</v>
      </c>
      <c r="E4" s="4">
        <v>57836</v>
      </c>
      <c r="F4" s="4">
        <v>59555</v>
      </c>
      <c r="G4" s="4">
        <v>60652.76953125</v>
      </c>
      <c r="H4" s="4">
        <v>63406.046875</v>
      </c>
      <c r="I4" s="4">
        <v>65227.1484375</v>
      </c>
      <c r="J4" s="4">
        <v>62458.4609375</v>
      </c>
      <c r="K4" s="4">
        <v>59532.46484375</v>
      </c>
      <c r="L4" s="4">
        <v>57962.98046875</v>
      </c>
      <c r="M4" s="163"/>
      <c r="N4" s="4"/>
    </row>
    <row r="5" spans="1:14">
      <c r="A5" s="47" t="s">
        <v>15</v>
      </c>
      <c r="B5" s="4">
        <v>58407.846919455631</v>
      </c>
      <c r="C5" s="4">
        <v>52621</v>
      </c>
      <c r="D5" s="4">
        <v>57544</v>
      </c>
      <c r="E5" s="4">
        <v>56287</v>
      </c>
      <c r="F5" s="4">
        <v>55683</v>
      </c>
      <c r="G5" s="4">
        <v>55719.453125</v>
      </c>
      <c r="H5" s="4">
        <v>57999.96875</v>
      </c>
      <c r="I5" s="4">
        <v>60753.578125</v>
      </c>
      <c r="J5" s="4">
        <v>62575.984375</v>
      </c>
      <c r="K5" s="4">
        <v>59809.53515625</v>
      </c>
      <c r="L5" s="4">
        <v>56885.52734375</v>
      </c>
      <c r="M5" s="163"/>
      <c r="N5" s="4"/>
    </row>
    <row r="6" spans="1:14">
      <c r="A6" s="47" t="s">
        <v>16</v>
      </c>
      <c r="B6" s="4">
        <v>69547.830555237131</v>
      </c>
      <c r="C6" s="4">
        <v>55147</v>
      </c>
      <c r="D6" s="4">
        <v>57042</v>
      </c>
      <c r="E6" s="4">
        <v>60171</v>
      </c>
      <c r="F6" s="4">
        <v>54337</v>
      </c>
      <c r="G6" s="4">
        <v>50173.84375</v>
      </c>
      <c r="H6" s="4">
        <v>49358.17578125</v>
      </c>
      <c r="I6" s="4">
        <v>51639.109375</v>
      </c>
      <c r="J6" s="4">
        <v>54394.921875</v>
      </c>
      <c r="K6" s="4">
        <v>56217.5703125</v>
      </c>
      <c r="L6" s="4">
        <v>53454.703125</v>
      </c>
      <c r="M6" s="163"/>
      <c r="N6" s="4"/>
    </row>
    <row r="7" spans="1:14">
      <c r="A7" s="47" t="s">
        <v>17</v>
      </c>
      <c r="B7" s="4">
        <v>88735.036951248592</v>
      </c>
      <c r="C7" s="4">
        <v>75728</v>
      </c>
      <c r="D7" s="4">
        <v>66096</v>
      </c>
      <c r="E7" s="4">
        <v>73230</v>
      </c>
      <c r="F7" s="4">
        <v>74514</v>
      </c>
      <c r="G7" s="4">
        <v>66845.3203125</v>
      </c>
      <c r="H7" s="4">
        <v>61430.328125</v>
      </c>
      <c r="I7" s="4">
        <v>60622.0390625</v>
      </c>
      <c r="J7" s="4">
        <v>62903.30078125</v>
      </c>
      <c r="K7" s="4">
        <v>65661.6875</v>
      </c>
      <c r="L7" s="4">
        <v>67486.09375</v>
      </c>
      <c r="M7" s="163"/>
      <c r="N7" s="4"/>
    </row>
    <row r="8" spans="1:14">
      <c r="A8" s="47" t="s">
        <v>18</v>
      </c>
      <c r="B8" s="4">
        <v>76611.817284672841</v>
      </c>
      <c r="C8" s="4">
        <v>80615</v>
      </c>
      <c r="D8" s="4">
        <v>64251</v>
      </c>
      <c r="E8" s="4">
        <v>71444</v>
      </c>
      <c r="F8" s="4">
        <v>80181</v>
      </c>
      <c r="G8" s="4">
        <v>82175.765625</v>
      </c>
      <c r="H8" s="4">
        <v>73708.75</v>
      </c>
      <c r="I8" s="4">
        <v>68313.4765625</v>
      </c>
      <c r="J8" s="4">
        <v>67513.890625</v>
      </c>
      <c r="K8" s="4">
        <v>69796.265625</v>
      </c>
      <c r="L8" s="4">
        <v>72557.4375</v>
      </c>
      <c r="M8" s="163"/>
      <c r="N8" s="4"/>
    </row>
    <row r="9" spans="1:14">
      <c r="A9" s="47" t="s">
        <v>19</v>
      </c>
      <c r="B9" s="4">
        <v>68084.058062671524</v>
      </c>
      <c r="C9" s="4">
        <v>76835</v>
      </c>
      <c r="D9" s="4">
        <v>65744</v>
      </c>
      <c r="E9" s="4">
        <v>62936</v>
      </c>
      <c r="F9" s="4">
        <v>73634</v>
      </c>
      <c r="G9" s="4">
        <v>75876.9296875</v>
      </c>
      <c r="H9" s="4">
        <v>80635.8984375</v>
      </c>
      <c r="I9" s="4">
        <v>72206.953125</v>
      </c>
      <c r="J9" s="4">
        <v>66836.546875</v>
      </c>
      <c r="K9" s="4">
        <v>66048.890625</v>
      </c>
      <c r="L9" s="4">
        <v>68333.546875</v>
      </c>
      <c r="M9" s="163"/>
      <c r="N9" s="4"/>
    </row>
    <row r="10" spans="1:14">
      <c r="A10" s="47" t="s">
        <v>20</v>
      </c>
      <c r="B10" s="4">
        <v>51825.404065757277</v>
      </c>
      <c r="C10" s="4">
        <v>69870</v>
      </c>
      <c r="D10" s="4">
        <v>70290</v>
      </c>
      <c r="E10" s="4">
        <v>61723</v>
      </c>
      <c r="F10" s="4">
        <v>65736</v>
      </c>
      <c r="G10" s="4">
        <v>68959.421875</v>
      </c>
      <c r="H10" s="4">
        <v>71725.890625</v>
      </c>
      <c r="I10" s="4">
        <v>76481.5703125</v>
      </c>
      <c r="J10" s="4">
        <v>68103.3984375</v>
      </c>
      <c r="K10" s="4">
        <v>62766.296875</v>
      </c>
      <c r="L10" s="4">
        <v>61994.73828125</v>
      </c>
      <c r="M10" s="163"/>
      <c r="N10" s="4"/>
    </row>
    <row r="11" spans="1:14">
      <c r="A11" s="47" t="s">
        <v>21</v>
      </c>
      <c r="B11" s="4">
        <v>38277.701051289041</v>
      </c>
      <c r="C11" s="4">
        <v>61720</v>
      </c>
      <c r="D11" s="4">
        <v>66711</v>
      </c>
      <c r="E11" s="4">
        <v>63479</v>
      </c>
      <c r="F11" s="4">
        <v>58475</v>
      </c>
      <c r="G11" s="4">
        <v>61029.9375</v>
      </c>
      <c r="H11" s="4">
        <v>65844.390625</v>
      </c>
      <c r="I11" s="4">
        <v>68619.1875</v>
      </c>
      <c r="J11" s="4">
        <v>73370.703125</v>
      </c>
      <c r="K11" s="4">
        <v>65055.734375</v>
      </c>
      <c r="L11" s="4">
        <v>59760.30078125</v>
      </c>
      <c r="M11" s="163"/>
      <c r="N11" s="4"/>
    </row>
    <row r="12" spans="1:14">
      <c r="A12" s="47" t="s">
        <v>22</v>
      </c>
      <c r="B12" s="4">
        <v>35866.959430704381</v>
      </c>
      <c r="C12" s="4">
        <v>46510</v>
      </c>
      <c r="D12" s="4">
        <v>61413</v>
      </c>
      <c r="E12" s="4">
        <v>66298</v>
      </c>
      <c r="F12" s="4">
        <v>60556</v>
      </c>
      <c r="G12" s="4">
        <v>56939.80859375</v>
      </c>
      <c r="H12" s="4">
        <v>58702.59765625</v>
      </c>
      <c r="I12" s="4">
        <v>63510.58203125</v>
      </c>
      <c r="J12" s="4">
        <v>66299.6953125</v>
      </c>
      <c r="K12" s="4">
        <v>71044.4609375</v>
      </c>
      <c r="L12" s="4">
        <v>62822.7734375</v>
      </c>
      <c r="M12" s="163"/>
      <c r="N12" s="4"/>
    </row>
    <row r="13" spans="1:14">
      <c r="A13" s="47" t="s">
        <v>23</v>
      </c>
      <c r="B13" s="4">
        <v>38525.524886919557</v>
      </c>
      <c r="C13" s="4">
        <v>35723</v>
      </c>
      <c r="D13" s="4">
        <v>56392</v>
      </c>
      <c r="E13" s="4">
        <v>65586</v>
      </c>
      <c r="F13" s="4">
        <v>61761</v>
      </c>
      <c r="G13" s="4">
        <v>58051.26953125</v>
      </c>
      <c r="H13" s="4">
        <v>54562.08984375</v>
      </c>
      <c r="I13" s="4">
        <v>56367.94140625</v>
      </c>
      <c r="J13" s="4">
        <v>61167.23046875</v>
      </c>
      <c r="K13" s="4">
        <v>63977.80078125</v>
      </c>
      <c r="L13" s="4">
        <v>68713.1640625</v>
      </c>
      <c r="M13" s="163"/>
      <c r="N13" s="4"/>
    </row>
    <row r="14" spans="1:14">
      <c r="A14" s="47" t="s">
        <v>24</v>
      </c>
      <c r="B14" s="4">
        <v>36822.995284417229</v>
      </c>
      <c r="C14" s="4">
        <v>34437</v>
      </c>
      <c r="D14" s="4">
        <v>42961</v>
      </c>
      <c r="E14" s="4">
        <v>60585</v>
      </c>
      <c r="F14" s="4">
        <v>61542</v>
      </c>
      <c r="G14" s="4">
        <v>61637.046875</v>
      </c>
      <c r="H14" s="4">
        <v>57548.484375</v>
      </c>
      <c r="I14" s="4">
        <v>54209.8203125</v>
      </c>
      <c r="J14" s="4">
        <v>56069.3828125</v>
      </c>
      <c r="K14" s="4">
        <v>60858.75390625</v>
      </c>
      <c r="L14" s="4">
        <v>63696.26171875</v>
      </c>
      <c r="M14" s="163"/>
      <c r="N14" s="4"/>
    </row>
    <row r="15" spans="1:14">
      <c r="A15" s="47" t="s">
        <v>25</v>
      </c>
      <c r="B15" s="4">
        <v>28827.150636452152</v>
      </c>
      <c r="C15" s="4">
        <v>36984</v>
      </c>
      <c r="D15" s="4">
        <v>33352</v>
      </c>
      <c r="E15" s="4">
        <v>54688</v>
      </c>
      <c r="F15" s="4">
        <v>56998</v>
      </c>
      <c r="G15" s="4">
        <v>59141.4765625</v>
      </c>
      <c r="H15" s="4">
        <v>59519.31640625</v>
      </c>
      <c r="I15" s="4">
        <v>55696.65625</v>
      </c>
      <c r="J15" s="4">
        <v>52551.765625</v>
      </c>
      <c r="K15" s="4">
        <v>54483.76953125</v>
      </c>
      <c r="L15" s="4">
        <v>59258.2890625</v>
      </c>
      <c r="M15" s="163"/>
      <c r="N15" s="4"/>
    </row>
    <row r="16" spans="1:14">
      <c r="A16" s="47" t="s">
        <v>26</v>
      </c>
      <c r="B16" s="4">
        <v>21770.215804778298</v>
      </c>
      <c r="C16" s="4">
        <v>33893</v>
      </c>
      <c r="D16" s="4">
        <v>31377</v>
      </c>
      <c r="E16" s="4">
        <v>40245</v>
      </c>
      <c r="F16" s="4">
        <v>51427</v>
      </c>
      <c r="G16" s="4">
        <v>52836.27734375</v>
      </c>
      <c r="H16" s="4">
        <v>55601.76171875</v>
      </c>
      <c r="I16" s="4">
        <v>56132.078125</v>
      </c>
      <c r="J16" s="4">
        <v>52633.26171875</v>
      </c>
      <c r="K16" s="4">
        <v>49726.94140625</v>
      </c>
      <c r="L16" s="4">
        <v>51734.9921875</v>
      </c>
      <c r="M16" s="163"/>
      <c r="N16" s="4"/>
    </row>
    <row r="17" spans="1:14">
      <c r="A17" s="47" t="s">
        <v>27</v>
      </c>
      <c r="B17" s="4">
        <v>14719.325456900309</v>
      </c>
      <c r="C17" s="4">
        <v>24378</v>
      </c>
      <c r="D17" s="4">
        <v>31205</v>
      </c>
      <c r="E17" s="4">
        <v>29244</v>
      </c>
      <c r="F17" s="4">
        <v>38357</v>
      </c>
      <c r="G17" s="4">
        <v>46708.671875</v>
      </c>
      <c r="H17" s="4">
        <v>49616.140625</v>
      </c>
      <c r="I17" s="4">
        <v>52402.8984375</v>
      </c>
      <c r="J17" s="4">
        <v>53089.12890625</v>
      </c>
      <c r="K17" s="4">
        <v>49969.859375</v>
      </c>
      <c r="L17" s="4">
        <v>47345.6484375</v>
      </c>
      <c r="M17" s="163"/>
      <c r="N17" s="4"/>
    </row>
    <row r="18" spans="1:14">
      <c r="A18" s="47" t="s">
        <v>52</v>
      </c>
      <c r="B18" s="4">
        <v>10048.954310627651</v>
      </c>
      <c r="C18" s="4">
        <v>16530</v>
      </c>
      <c r="D18" s="4">
        <v>26226</v>
      </c>
      <c r="E18" s="4">
        <v>25414</v>
      </c>
      <c r="F18" s="4">
        <v>26196</v>
      </c>
      <c r="G18" s="4">
        <v>33054.625</v>
      </c>
      <c r="H18" s="4">
        <v>42308.50390625</v>
      </c>
      <c r="I18" s="4">
        <v>45171.4140625</v>
      </c>
      <c r="J18" s="4">
        <v>47966.26171875</v>
      </c>
      <c r="K18" s="4">
        <v>48842.140625</v>
      </c>
      <c r="L18" s="4">
        <v>46223.76171875</v>
      </c>
      <c r="M18" s="163"/>
      <c r="N18" s="4"/>
    </row>
    <row r="19" spans="1:14">
      <c r="A19" s="47" t="s">
        <v>28</v>
      </c>
      <c r="B19" s="4">
        <v>5634.4663117133277</v>
      </c>
      <c r="C19" s="4">
        <v>9480</v>
      </c>
      <c r="D19" s="4">
        <v>16664</v>
      </c>
      <c r="E19" s="4">
        <v>22559</v>
      </c>
      <c r="F19" s="4">
        <v>20329</v>
      </c>
      <c r="G19" s="4">
        <v>21486.951171875</v>
      </c>
      <c r="H19" s="4">
        <v>28411.18359375</v>
      </c>
      <c r="I19" s="4">
        <v>36594.39453125</v>
      </c>
      <c r="J19" s="4">
        <v>39359.2421875</v>
      </c>
      <c r="K19" s="4">
        <v>42122.09765625</v>
      </c>
      <c r="L19" s="4">
        <v>43213.515625</v>
      </c>
      <c r="M19" s="163"/>
      <c r="N19" s="4"/>
    </row>
    <row r="20" spans="1:14">
      <c r="A20" s="47" t="s">
        <v>29</v>
      </c>
      <c r="B20" s="4">
        <v>4109.2415672230763</v>
      </c>
      <c r="C20" s="4">
        <v>7507</v>
      </c>
      <c r="D20" s="4">
        <v>12918</v>
      </c>
      <c r="E20" s="4">
        <v>22867</v>
      </c>
      <c r="F20" s="4">
        <v>28808</v>
      </c>
      <c r="G20" s="4">
        <v>30748.07421875</v>
      </c>
      <c r="H20" s="4">
        <v>32427.875</v>
      </c>
      <c r="I20" s="4">
        <v>39011.02734375</v>
      </c>
      <c r="J20" s="4">
        <v>50584.38671875</v>
      </c>
      <c r="K20" s="4">
        <v>60748.34765625</v>
      </c>
      <c r="L20" s="4">
        <v>69111.28125</v>
      </c>
      <c r="M20" s="163"/>
      <c r="N20" s="4"/>
    </row>
    <row r="21" spans="1:14" ht="16.5" thickBot="1">
      <c r="A21" s="43" t="s">
        <v>3</v>
      </c>
      <c r="B21" s="44">
        <f>SUM(B3:B20)</f>
        <v>764599.99999999988</v>
      </c>
      <c r="C21" s="44">
        <f>SUM(C3:C20)</f>
        <v>838534</v>
      </c>
      <c r="D21" s="44">
        <f>SUM(D3:D20)</f>
        <v>876629</v>
      </c>
      <c r="E21" s="44">
        <f t="shared" ref="E21" si="0">SUM(E3:E20)</f>
        <v>955775</v>
      </c>
      <c r="F21" s="44">
        <v>992605</v>
      </c>
      <c r="G21" s="44">
        <v>1010123.375</v>
      </c>
      <c r="H21" s="44">
        <v>1032704.875</v>
      </c>
      <c r="I21" s="44">
        <v>1050077.375</v>
      </c>
      <c r="J21" s="44">
        <v>1062059.25</v>
      </c>
      <c r="K21" s="44">
        <v>1069268.5</v>
      </c>
      <c r="L21" s="44">
        <v>1073795.625</v>
      </c>
      <c r="M21" s="163"/>
      <c r="N21" s="4"/>
    </row>
    <row r="22" spans="1:14" ht="16.5" thickBot="1">
      <c r="A22" s="45"/>
      <c r="E22"/>
      <c r="F22"/>
      <c r="G22"/>
      <c r="H22"/>
      <c r="I22"/>
      <c r="J22"/>
      <c r="K22"/>
      <c r="L22"/>
    </row>
    <row r="23" spans="1:14" s="2" customFormat="1" ht="27" customHeight="1"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4">
      <c r="A24" s="47" t="s">
        <v>13</v>
      </c>
      <c r="B24" s="5">
        <f t="shared" ref="B24:E42" si="1">B3/B$21*100</f>
        <v>7.9062101023356561</v>
      </c>
      <c r="C24" s="5">
        <f t="shared" si="1"/>
        <v>7.5256340231880881</v>
      </c>
      <c r="D24" s="5">
        <f t="shared" si="1"/>
        <v>6.4587185685164421</v>
      </c>
      <c r="E24" s="5">
        <f t="shared" si="1"/>
        <v>6.4014020036096371</v>
      </c>
      <c r="F24" s="5">
        <f t="shared" ref="F24:K24" si="2">F3/F$21*100</f>
        <v>6.4996650228439314</v>
      </c>
      <c r="G24" s="5">
        <f t="shared" si="2"/>
        <v>6.740335369924491</v>
      </c>
      <c r="H24" s="5">
        <f t="shared" si="2"/>
        <v>6.7683906304790122</v>
      </c>
      <c r="I24" s="5">
        <f t="shared" si="2"/>
        <v>6.3916688758292688</v>
      </c>
      <c r="J24" s="5">
        <f t="shared" si="2"/>
        <v>6.0431450740624877</v>
      </c>
      <c r="K24" s="5">
        <f t="shared" si="2"/>
        <v>5.8550150903397977</v>
      </c>
      <c r="L24" s="5">
        <f t="shared" ref="L24" si="3">L3/L$21*100</f>
        <v>5.8894488912869241</v>
      </c>
    </row>
    <row r="25" spans="1:14">
      <c r="A25" s="47" t="s">
        <v>14</v>
      </c>
      <c r="B25" s="5">
        <f t="shared" si="1"/>
        <v>7.3678510302738047</v>
      </c>
      <c r="C25" s="5">
        <f t="shared" si="1"/>
        <v>6.8513620199061691</v>
      </c>
      <c r="D25" s="5">
        <f t="shared" si="1"/>
        <v>6.8243236306350807</v>
      </c>
      <c r="E25" s="5">
        <f t="shared" si="1"/>
        <v>6.0512149826057389</v>
      </c>
      <c r="F25" s="5">
        <f t="shared" ref="F25:K25" si="4">F4/F$21*100</f>
        <v>5.9998690314878527</v>
      </c>
      <c r="G25" s="5">
        <f t="shared" si="4"/>
        <v>6.0044912366521563</v>
      </c>
      <c r="H25" s="5">
        <f t="shared" si="4"/>
        <v>6.1398031915943072</v>
      </c>
      <c r="I25" s="5">
        <f t="shared" si="4"/>
        <v>6.2116516354330553</v>
      </c>
      <c r="J25" s="5">
        <f t="shared" si="4"/>
        <v>5.880882910958122</v>
      </c>
      <c r="K25" s="5">
        <f t="shared" si="4"/>
        <v>5.5675880140254765</v>
      </c>
      <c r="L25" s="5">
        <f t="shared" ref="L25" si="5">L4/L$21*100</f>
        <v>5.3979527499704609</v>
      </c>
    </row>
    <row r="26" spans="1:14">
      <c r="A26" s="47" t="s">
        <v>15</v>
      </c>
      <c r="B26" s="5">
        <f t="shared" si="1"/>
        <v>7.6390069211948255</v>
      </c>
      <c r="C26" s="5">
        <f t="shared" si="1"/>
        <v>6.2753567535723063</v>
      </c>
      <c r="D26" s="5">
        <f t="shared" si="1"/>
        <v>6.5642364101575463</v>
      </c>
      <c r="E26" s="5">
        <f t="shared" si="1"/>
        <v>5.8891475504172011</v>
      </c>
      <c r="F26" s="5">
        <f t="shared" ref="F26:K26" si="6">F5/F$21*100</f>
        <v>5.6097843553074993</v>
      </c>
      <c r="G26" s="5">
        <f t="shared" si="6"/>
        <v>5.5161037259433776</v>
      </c>
      <c r="H26" s="5">
        <f t="shared" si="6"/>
        <v>5.6163159634547091</v>
      </c>
      <c r="I26" s="5">
        <f t="shared" si="6"/>
        <v>5.7856287137888289</v>
      </c>
      <c r="J26" s="5">
        <f t="shared" si="6"/>
        <v>5.8919485306493025</v>
      </c>
      <c r="K26" s="5">
        <f t="shared" si="6"/>
        <v>5.5935001504533242</v>
      </c>
      <c r="L26" s="5">
        <f t="shared" ref="L26" si="7">L5/L$21*100</f>
        <v>5.2976121358056378</v>
      </c>
    </row>
    <row r="27" spans="1:14">
      <c r="A27" s="47" t="s">
        <v>16</v>
      </c>
      <c r="B27" s="5">
        <f t="shared" si="1"/>
        <v>9.0959757461727886</v>
      </c>
      <c r="C27" s="5">
        <f t="shared" si="1"/>
        <v>6.5765967748475322</v>
      </c>
      <c r="D27" s="5">
        <f t="shared" si="1"/>
        <v>6.5069715923155638</v>
      </c>
      <c r="E27" s="5">
        <f t="shared" si="1"/>
        <v>6.2955193429415912</v>
      </c>
      <c r="F27" s="5">
        <f t="shared" ref="F27:K27" si="8">F6/F$21*100</f>
        <v>5.4741815727303411</v>
      </c>
      <c r="G27" s="5">
        <f t="shared" si="8"/>
        <v>4.9671005534348716</v>
      </c>
      <c r="H27" s="5">
        <f t="shared" si="8"/>
        <v>4.7795044814957421</v>
      </c>
      <c r="I27" s="5">
        <f t="shared" si="8"/>
        <v>4.9176480328413898</v>
      </c>
      <c r="J27" s="5">
        <f t="shared" si="8"/>
        <v>5.1216466383584534</v>
      </c>
      <c r="K27" s="5">
        <f t="shared" si="8"/>
        <v>5.2575728465301275</v>
      </c>
      <c r="L27" s="5">
        <f t="shared" ref="L27" si="9">L6/L$21*100</f>
        <v>4.978107740474357</v>
      </c>
    </row>
    <row r="28" spans="1:14">
      <c r="A28" s="47" t="s">
        <v>17</v>
      </c>
      <c r="B28" s="5">
        <f t="shared" si="1"/>
        <v>11.605419428622627</v>
      </c>
      <c r="C28" s="5">
        <f t="shared" si="1"/>
        <v>9.0309993393231522</v>
      </c>
      <c r="D28" s="5">
        <f t="shared" si="1"/>
        <v>7.5397916336329276</v>
      </c>
      <c r="E28" s="5">
        <f t="shared" si="1"/>
        <v>7.6618450995265626</v>
      </c>
      <c r="F28" s="5">
        <f t="shared" ref="F28:K28" si="10">F7/F$21*100</f>
        <v>7.5069136262662388</v>
      </c>
      <c r="G28" s="5">
        <f t="shared" si="10"/>
        <v>6.6175401903257614</v>
      </c>
      <c r="H28" s="5">
        <f t="shared" si="10"/>
        <v>5.9484882479130352</v>
      </c>
      <c r="I28" s="5">
        <f t="shared" si="10"/>
        <v>5.7731021071185351</v>
      </c>
      <c r="J28" s="5">
        <f t="shared" si="10"/>
        <v>5.9227675651099503</v>
      </c>
      <c r="K28" s="5">
        <f t="shared" si="10"/>
        <v>6.1408044378002344</v>
      </c>
      <c r="L28" s="5">
        <f t="shared" ref="L28" si="11">L7/L$21*100</f>
        <v>6.284817350601517</v>
      </c>
    </row>
    <row r="29" spans="1:14">
      <c r="A29" s="47" t="s">
        <v>18</v>
      </c>
      <c r="B29" s="5">
        <f t="shared" si="1"/>
        <v>10.019855778795822</v>
      </c>
      <c r="C29" s="5">
        <f t="shared" si="1"/>
        <v>9.6138021833342489</v>
      </c>
      <c r="D29" s="5">
        <f t="shared" si="1"/>
        <v>7.329326317062292</v>
      </c>
      <c r="E29" s="5">
        <f t="shared" si="1"/>
        <v>7.4749810363317719</v>
      </c>
      <c r="F29" s="5">
        <f t="shared" ref="F29:K29" si="12">F8/F$21*100</f>
        <v>8.0778355942192519</v>
      </c>
      <c r="G29" s="5">
        <f t="shared" si="12"/>
        <v>8.1352206729202763</v>
      </c>
      <c r="H29" s="5">
        <f t="shared" si="12"/>
        <v>7.1374457295943339</v>
      </c>
      <c r="I29" s="5">
        <f t="shared" si="12"/>
        <v>6.5055659886491704</v>
      </c>
      <c r="J29" s="5">
        <f t="shared" si="12"/>
        <v>6.3568855150972032</v>
      </c>
      <c r="K29" s="5">
        <f t="shared" si="12"/>
        <v>6.5274779557239366</v>
      </c>
      <c r="L29" s="5">
        <f t="shared" ref="L29" si="13">L8/L$21*100</f>
        <v>6.7570993781987152</v>
      </c>
    </row>
    <row r="30" spans="1:14">
      <c r="A30" s="47" t="s">
        <v>19</v>
      </c>
      <c r="B30" s="5">
        <f t="shared" si="1"/>
        <v>8.9045328358189284</v>
      </c>
      <c r="C30" s="5">
        <f t="shared" si="1"/>
        <v>9.1630154531599199</v>
      </c>
      <c r="D30" s="5">
        <f t="shared" si="1"/>
        <v>7.4996378171381508</v>
      </c>
      <c r="E30" s="5">
        <f t="shared" si="1"/>
        <v>6.5848133713478587</v>
      </c>
      <c r="F30" s="5">
        <f t="shared" ref="F30:K30" si="14">F9/F$21*100</f>
        <v>7.4182580180434314</v>
      </c>
      <c r="G30" s="5">
        <f t="shared" si="14"/>
        <v>7.511649721748098</v>
      </c>
      <c r="H30" s="5">
        <f t="shared" si="14"/>
        <v>7.8082228901553306</v>
      </c>
      <c r="I30" s="5">
        <f t="shared" si="14"/>
        <v>6.8763459573633803</v>
      </c>
      <c r="J30" s="5">
        <f t="shared" si="14"/>
        <v>6.293109059122644</v>
      </c>
      <c r="K30" s="5">
        <f t="shared" si="14"/>
        <v>6.1770164018672578</v>
      </c>
      <c r="L30" s="5">
        <f t="shared" ref="L30" si="15">L9/L$21*100</f>
        <v>6.3637386187897711</v>
      </c>
    </row>
    <row r="31" spans="1:14">
      <c r="A31" s="47" t="s">
        <v>20</v>
      </c>
      <c r="B31" s="5">
        <f t="shared" si="1"/>
        <v>6.778106731069486</v>
      </c>
      <c r="C31" s="5">
        <f t="shared" si="1"/>
        <v>8.3323991633016661</v>
      </c>
      <c r="D31" s="5">
        <f t="shared" si="1"/>
        <v>8.0182152313008128</v>
      </c>
      <c r="E31" s="5">
        <f t="shared" si="1"/>
        <v>6.4579006565352719</v>
      </c>
      <c r="F31" s="5">
        <f t="shared" ref="F31:K31" si="16">F10/F$21*100</f>
        <v>6.6225739342437322</v>
      </c>
      <c r="G31" s="5">
        <f t="shared" si="16"/>
        <v>6.8268316110395926</v>
      </c>
      <c r="H31" s="5">
        <f t="shared" si="16"/>
        <v>6.9454393371581604</v>
      </c>
      <c r="I31" s="5">
        <f t="shared" si="16"/>
        <v>7.2834223585190569</v>
      </c>
      <c r="J31" s="5">
        <f t="shared" si="16"/>
        <v>6.4123916285743947</v>
      </c>
      <c r="K31" s="5">
        <f t="shared" si="16"/>
        <v>5.8700220641494631</v>
      </c>
      <c r="L31" s="5">
        <f t="shared" ref="L31" si="17">L10/L$21*100</f>
        <v>5.773420643360323</v>
      </c>
    </row>
    <row r="32" spans="1:14">
      <c r="A32" s="47" t="s">
        <v>21</v>
      </c>
      <c r="B32" s="5">
        <f t="shared" si="1"/>
        <v>5.0062386936030663</v>
      </c>
      <c r="C32" s="5">
        <f t="shared" si="1"/>
        <v>7.3604648112062243</v>
      </c>
      <c r="D32" s="5">
        <f t="shared" si="1"/>
        <v>7.6099467391564728</v>
      </c>
      <c r="E32" s="5">
        <f t="shared" si="1"/>
        <v>6.6416259056786373</v>
      </c>
      <c r="F32" s="5">
        <f t="shared" ref="F32:K32" si="18">F11/F$21*100</f>
        <v>5.8910644213962247</v>
      </c>
      <c r="G32" s="5">
        <f t="shared" si="18"/>
        <v>6.0418300388306525</v>
      </c>
      <c r="H32" s="5">
        <f t="shared" si="18"/>
        <v>6.3759155416982027</v>
      </c>
      <c r="I32" s="5">
        <f t="shared" si="18"/>
        <v>6.5346791706658758</v>
      </c>
      <c r="J32" s="5">
        <f t="shared" si="18"/>
        <v>6.908343684686141</v>
      </c>
      <c r="K32" s="5">
        <f t="shared" si="18"/>
        <v>6.0841345625537464</v>
      </c>
      <c r="L32" s="5">
        <f t="shared" ref="L32" si="19">L11/L$21*100</f>
        <v>5.5653328612928554</v>
      </c>
    </row>
    <row r="33" spans="1:12">
      <c r="A33" s="47" t="s">
        <v>22</v>
      </c>
      <c r="B33" s="5">
        <f t="shared" si="1"/>
        <v>4.6909442101365926</v>
      </c>
      <c r="C33" s="5">
        <f t="shared" si="1"/>
        <v>5.546584873123809</v>
      </c>
      <c r="D33" s="5">
        <f t="shared" si="1"/>
        <v>7.0055861715731513</v>
      </c>
      <c r="E33" s="5">
        <f t="shared" si="1"/>
        <v>6.9365697993774695</v>
      </c>
      <c r="F33" s="5">
        <f t="shared" ref="F33:K33" si="20">F12/F$21*100</f>
        <v>6.100714785841296</v>
      </c>
      <c r="G33" s="5">
        <f t="shared" si="20"/>
        <v>5.6369162424094972</v>
      </c>
      <c r="H33" s="5">
        <f t="shared" si="20"/>
        <v>5.6843536887777351</v>
      </c>
      <c r="I33" s="5">
        <f t="shared" si="20"/>
        <v>6.0481811667687815</v>
      </c>
      <c r="J33" s="5">
        <f t="shared" si="20"/>
        <v>6.2425608846681584</v>
      </c>
      <c r="K33" s="5">
        <f t="shared" si="20"/>
        <v>6.6442115275536509</v>
      </c>
      <c r="L33" s="5">
        <f t="shared" ref="L33" si="21">L12/L$21*100</f>
        <v>5.8505335628928457</v>
      </c>
    </row>
    <row r="34" spans="1:12">
      <c r="A34" s="47" t="s">
        <v>23</v>
      </c>
      <c r="B34" s="5">
        <f t="shared" si="1"/>
        <v>5.0386509138006224</v>
      </c>
      <c r="C34" s="5">
        <f t="shared" si="1"/>
        <v>4.2601731116448462</v>
      </c>
      <c r="D34" s="5">
        <f t="shared" si="1"/>
        <v>6.4328239198110033</v>
      </c>
      <c r="E34" s="5">
        <f t="shared" si="1"/>
        <v>6.8620752792236672</v>
      </c>
      <c r="F34" s="5">
        <f t="shared" ref="F34:K34" si="22">F13/F$21*100</f>
        <v>6.2221125221009368</v>
      </c>
      <c r="G34" s="5">
        <f t="shared" si="22"/>
        <v>5.746948438971625</v>
      </c>
      <c r="H34" s="5">
        <f t="shared" si="22"/>
        <v>5.2834155395799787</v>
      </c>
      <c r="I34" s="5">
        <f t="shared" si="22"/>
        <v>5.3679798030359427</v>
      </c>
      <c r="J34" s="5">
        <f t="shared" si="22"/>
        <v>5.7593049040107696</v>
      </c>
      <c r="K34" s="5">
        <f t="shared" si="22"/>
        <v>5.9833241866986642</v>
      </c>
      <c r="L34" s="5">
        <f t="shared" ref="L34" si="23">L13/L$21*100</f>
        <v>6.399091453040703</v>
      </c>
    </row>
    <row r="35" spans="1:12">
      <c r="A35" s="47" t="s">
        <v>24</v>
      </c>
      <c r="B35" s="5">
        <f t="shared" si="1"/>
        <v>4.8159815961832635</v>
      </c>
      <c r="C35" s="5">
        <f t="shared" si="1"/>
        <v>4.1068102187865971</v>
      </c>
      <c r="D35" s="5">
        <f t="shared" si="1"/>
        <v>4.900704859182162</v>
      </c>
      <c r="E35" s="5">
        <f t="shared" si="1"/>
        <v>6.3388349768512455</v>
      </c>
      <c r="F35" s="5">
        <f t="shared" ref="F35:K35" si="24">F14/F$21*100</f>
        <v>6.2000493650545785</v>
      </c>
      <c r="G35" s="5">
        <f t="shared" si="24"/>
        <v>6.1019325362112324</v>
      </c>
      <c r="H35" s="5">
        <f t="shared" si="24"/>
        <v>5.5725973381310894</v>
      </c>
      <c r="I35" s="5">
        <f t="shared" si="24"/>
        <v>5.1624596056552496</v>
      </c>
      <c r="J35" s="5">
        <f t="shared" si="24"/>
        <v>5.2793083636812161</v>
      </c>
      <c r="K35" s="5">
        <f t="shared" si="24"/>
        <v>5.6916250601462588</v>
      </c>
      <c r="L35" s="5">
        <f t="shared" ref="L35" si="25">L14/L$21*100</f>
        <v>5.931879422469243</v>
      </c>
    </row>
    <row r="36" spans="1:12">
      <c r="A36" s="47" t="s">
        <v>25</v>
      </c>
      <c r="B36" s="5">
        <f t="shared" si="1"/>
        <v>3.7702263453377136</v>
      </c>
      <c r="C36" s="5">
        <f t="shared" si="1"/>
        <v>4.4105546107850131</v>
      </c>
      <c r="D36" s="5">
        <f t="shared" si="1"/>
        <v>3.8045741128801351</v>
      </c>
      <c r="E36" s="5">
        <f t="shared" si="1"/>
        <v>5.7218487614762896</v>
      </c>
      <c r="F36" s="5">
        <f t="shared" ref="F36:K36" si="26">F15/F$21*100</f>
        <v>5.7422640425949893</v>
      </c>
      <c r="G36" s="5">
        <f t="shared" si="26"/>
        <v>5.8548765454021892</v>
      </c>
      <c r="H36" s="5">
        <f t="shared" si="26"/>
        <v>5.7634390857552598</v>
      </c>
      <c r="I36" s="5">
        <f t="shared" si="26"/>
        <v>5.3040525942195451</v>
      </c>
      <c r="J36" s="5">
        <f t="shared" si="26"/>
        <v>4.9481011181814951</v>
      </c>
      <c r="K36" s="5">
        <f t="shared" si="26"/>
        <v>5.0954245384812147</v>
      </c>
      <c r="L36" s="5">
        <f t="shared" ref="L36" si="27">L15/L$21*100</f>
        <v>5.518581719170256</v>
      </c>
    </row>
    <row r="37" spans="1:12">
      <c r="A37" s="47" t="s">
        <v>26</v>
      </c>
      <c r="B37" s="5">
        <f t="shared" si="1"/>
        <v>2.847268611663393</v>
      </c>
      <c r="C37" s="5">
        <f t="shared" si="1"/>
        <v>4.0419350914810854</v>
      </c>
      <c r="D37" s="5">
        <f t="shared" si="1"/>
        <v>3.5792792618085869</v>
      </c>
      <c r="E37" s="5">
        <f t="shared" si="1"/>
        <v>4.210719049985614</v>
      </c>
      <c r="F37" s="5">
        <f t="shared" ref="F37:K37" si="28">F16/F$21*100</f>
        <v>5.1810135955390111</v>
      </c>
      <c r="G37" s="5">
        <f t="shared" si="28"/>
        <v>5.2306756433341626</v>
      </c>
      <c r="H37" s="5">
        <f t="shared" si="28"/>
        <v>5.3840901756903206</v>
      </c>
      <c r="I37" s="5">
        <f t="shared" si="28"/>
        <v>5.345518288592781</v>
      </c>
      <c r="J37" s="5">
        <f t="shared" si="28"/>
        <v>4.9557745218781344</v>
      </c>
      <c r="K37" s="5">
        <f t="shared" si="28"/>
        <v>4.6505570309281534</v>
      </c>
      <c r="L37" s="5">
        <f t="shared" ref="L37" si="29">L16/L$21*100</f>
        <v>4.8179552033004418</v>
      </c>
    </row>
    <row r="38" spans="1:12">
      <c r="A38" s="47" t="s">
        <v>27</v>
      </c>
      <c r="B38" s="5">
        <f t="shared" si="1"/>
        <v>1.9251014199451102</v>
      </c>
      <c r="C38" s="5">
        <f t="shared" si="1"/>
        <v>2.9072166423782457</v>
      </c>
      <c r="D38" s="5">
        <f t="shared" si="1"/>
        <v>3.5596586469304574</v>
      </c>
      <c r="E38" s="5">
        <f t="shared" si="1"/>
        <v>3.0597159373283462</v>
      </c>
      <c r="F38" s="5">
        <f t="shared" ref="F38:K38" si="30">F17/F$21*100</f>
        <v>3.8642763234116293</v>
      </c>
      <c r="G38" s="5">
        <f t="shared" si="30"/>
        <v>4.6240561332421395</v>
      </c>
      <c r="H38" s="5">
        <f t="shared" si="30"/>
        <v>4.8044840134021838</v>
      </c>
      <c r="I38" s="5">
        <f t="shared" si="30"/>
        <v>4.9903844883335378</v>
      </c>
      <c r="J38" s="5">
        <f t="shared" si="30"/>
        <v>4.9986974743876109</v>
      </c>
      <c r="K38" s="5">
        <f t="shared" si="30"/>
        <v>4.6732751759731066</v>
      </c>
      <c r="L38" s="5">
        <f t="shared" ref="L38" si="31">L17/L$21*100</f>
        <v>4.409186192903328</v>
      </c>
    </row>
    <row r="39" spans="1:12">
      <c r="A39" s="47" t="s">
        <v>52</v>
      </c>
      <c r="B39" s="5">
        <f t="shared" si="1"/>
        <v>1.3142760019131117</v>
      </c>
      <c r="C39" s="5">
        <f t="shared" si="1"/>
        <v>1.9712975263972601</v>
      </c>
      <c r="D39" s="5">
        <f t="shared" si="1"/>
        <v>2.9916874755455272</v>
      </c>
      <c r="E39" s="5">
        <f t="shared" si="1"/>
        <v>2.6589940100965186</v>
      </c>
      <c r="F39" s="5">
        <f t="shared" ref="F39:K39" si="32">F18/F$21*100</f>
        <v>2.6391162647780337</v>
      </c>
      <c r="G39" s="5">
        <f t="shared" si="32"/>
        <v>3.2723354214033509</v>
      </c>
      <c r="H39" s="5">
        <f t="shared" si="32"/>
        <v>4.0968629983711464</v>
      </c>
      <c r="I39" s="5">
        <f t="shared" si="32"/>
        <v>4.3017224385488735</v>
      </c>
      <c r="J39" s="5">
        <f t="shared" si="32"/>
        <v>4.5163451774230108</v>
      </c>
      <c r="K39" s="5">
        <f t="shared" si="32"/>
        <v>4.5678087987254843</v>
      </c>
      <c r="L39" s="5">
        <f t="shared" ref="L39" si="33">L18/L$21*100</f>
        <v>4.3047075851840981</v>
      </c>
    </row>
    <row r="40" spans="1:12">
      <c r="A40" s="47" t="s">
        <v>28</v>
      </c>
      <c r="B40" s="5">
        <f t="shared" si="1"/>
        <v>0.73691686002005341</v>
      </c>
      <c r="C40" s="5">
        <f t="shared" si="1"/>
        <v>1.1305444978975212</v>
      </c>
      <c r="D40" s="5">
        <f t="shared" si="1"/>
        <v>1.9009181763322911</v>
      </c>
      <c r="E40" s="5">
        <f t="shared" si="1"/>
        <v>2.3602835395359785</v>
      </c>
      <c r="F40" s="5">
        <f t="shared" ref="F40:K40" si="34">F19/F$21*100</f>
        <v>2.0480452949562014</v>
      </c>
      <c r="G40" s="5">
        <f t="shared" si="34"/>
        <v>2.1271610680106279</v>
      </c>
      <c r="H40" s="5">
        <f t="shared" si="34"/>
        <v>2.7511425850245939</v>
      </c>
      <c r="I40" s="5">
        <f t="shared" si="34"/>
        <v>3.4849236258661418</v>
      </c>
      <c r="J40" s="5">
        <f t="shared" si="34"/>
        <v>3.7059365743954493</v>
      </c>
      <c r="K40" s="5">
        <f t="shared" si="34"/>
        <v>3.9393377487740451</v>
      </c>
      <c r="L40" s="5">
        <f t="shared" ref="L40" si="35">L19/L$21*100</f>
        <v>4.024370617546519</v>
      </c>
    </row>
    <row r="41" spans="1:12">
      <c r="A41" s="47" t="s">
        <v>29</v>
      </c>
      <c r="B41" s="5">
        <f t="shared" si="1"/>
        <v>0.53743677311314109</v>
      </c>
      <c r="C41" s="5">
        <f t="shared" si="1"/>
        <v>0.89525290566631766</v>
      </c>
      <c r="D41" s="5">
        <f t="shared" si="1"/>
        <v>1.4735994360213955</v>
      </c>
      <c r="E41" s="5">
        <f t="shared" si="1"/>
        <v>2.3925086971306011</v>
      </c>
      <c r="F41" s="5">
        <f t="shared" ref="F41:K41" si="36">F20/F$21*100</f>
        <v>2.9022622291848217</v>
      </c>
      <c r="G41" s="5">
        <f t="shared" si="36"/>
        <v>3.0439919498694898</v>
      </c>
      <c r="H41" s="5">
        <f t="shared" si="36"/>
        <v>3.1400912095045546</v>
      </c>
      <c r="I41" s="5">
        <f t="shared" si="36"/>
        <v>3.7150621727994091</v>
      </c>
      <c r="J41" s="5">
        <f t="shared" si="36"/>
        <v>4.7628592019465952</v>
      </c>
      <c r="K41" s="5">
        <f t="shared" si="36"/>
        <v>5.6812996601181087</v>
      </c>
      <c r="L41" s="5">
        <f t="shared" ref="L41" si="37">L20/L$21*100</f>
        <v>6.43616714772888</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0.25" customHeight="1">
      <c r="A43" s="282" t="s">
        <v>372</v>
      </c>
      <c r="B43" s="282"/>
      <c r="C43" s="282"/>
      <c r="D43" s="282"/>
      <c r="E43" s="282"/>
      <c r="F43" s="282"/>
      <c r="G43" s="282"/>
      <c r="H43" s="282"/>
      <c r="I43" s="282"/>
      <c r="J43" s="282"/>
      <c r="K43" s="282"/>
      <c r="L43" s="153"/>
    </row>
    <row r="44" spans="1:12">
      <c r="E44" s="154"/>
      <c r="F44" s="154"/>
      <c r="G44" s="154"/>
      <c r="H44" s="154"/>
      <c r="I44" s="154"/>
      <c r="J44" s="154"/>
      <c r="K44" s="154"/>
      <c r="L44" s="154"/>
    </row>
    <row r="45" spans="1:12">
      <c r="E45" s="154"/>
      <c r="F45" s="154"/>
      <c r="G45" s="154"/>
      <c r="H45" s="154"/>
      <c r="I45" s="154"/>
      <c r="J45" s="154"/>
      <c r="K45" s="154"/>
      <c r="L45" s="154"/>
    </row>
    <row r="46" spans="1:12">
      <c r="E46" s="154"/>
      <c r="F46" s="154"/>
      <c r="G46" s="154"/>
      <c r="H46" s="154"/>
      <c r="I46" s="154"/>
      <c r="J46" s="154"/>
      <c r="K46" s="154"/>
      <c r="L46" s="154"/>
    </row>
    <row r="47" spans="1:12">
      <c r="E47" s="154"/>
      <c r="F47" s="154"/>
      <c r="G47" s="154"/>
      <c r="H47" s="154"/>
      <c r="I47" s="154"/>
      <c r="J47" s="154"/>
      <c r="K47" s="154"/>
      <c r="L47" s="154"/>
    </row>
  </sheetData>
  <mergeCells count="2">
    <mergeCell ref="A1:K1"/>
    <mergeCell ref="A43:K43"/>
  </mergeCells>
  <phoneticPr fontId="0" type="noConversion"/>
  <printOptions gridLines="1"/>
  <pageMargins left="0.75" right="0.75" top="1" bottom="1" header="0.5" footer="0.5"/>
  <pageSetup scale="7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9" tint="0.59999389629810485"/>
  </sheetPr>
  <dimension ref="A1:M49"/>
  <sheetViews>
    <sheetView zoomScale="75" workbookViewId="0">
      <selection activeCell="T14" sqref="T14"/>
    </sheetView>
  </sheetViews>
  <sheetFormatPr defaultRowHeight="15.75"/>
  <cols>
    <col min="1" max="12" width="11.140625" style="1" customWidth="1"/>
    <col min="13" max="16384" width="9.140625" style="1"/>
  </cols>
  <sheetData>
    <row r="1" spans="1:13" ht="30" customHeight="1" thickBot="1">
      <c r="A1" s="281" t="s">
        <v>204</v>
      </c>
      <c r="B1" s="281"/>
      <c r="C1" s="281"/>
      <c r="D1" s="281"/>
      <c r="E1" s="281"/>
      <c r="F1" s="281"/>
      <c r="G1" s="281"/>
      <c r="H1" s="281"/>
      <c r="I1" s="281"/>
      <c r="J1" s="281"/>
      <c r="K1" s="281"/>
      <c r="L1" s="104"/>
    </row>
    <row r="2" spans="1:13"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c r="M2" s="7"/>
    </row>
    <row r="3" spans="1:13">
      <c r="A3" s="47" t="s">
        <v>13</v>
      </c>
      <c r="B3" s="4">
        <v>31102.898785595797</v>
      </c>
      <c r="C3" s="4">
        <v>32524</v>
      </c>
      <c r="D3" s="4">
        <v>29092</v>
      </c>
      <c r="E3" s="4">
        <v>31526</v>
      </c>
      <c r="F3" s="4">
        <v>33045</v>
      </c>
      <c r="G3" s="4">
        <v>34490.3359375</v>
      </c>
      <c r="H3" s="4">
        <v>35432.59765625</v>
      </c>
      <c r="I3" s="4">
        <v>34002.84375</v>
      </c>
      <c r="J3" s="4">
        <v>32501.3515625</v>
      </c>
      <c r="K3" s="4">
        <v>31686.44140625</v>
      </c>
      <c r="L3" s="4">
        <v>32025.53125</v>
      </c>
      <c r="M3" s="163"/>
    </row>
    <row r="4" spans="1:13">
      <c r="A4" s="47" t="s">
        <v>14</v>
      </c>
      <c r="B4" s="4">
        <v>29023.596359817802</v>
      </c>
      <c r="C4" s="4">
        <v>29534</v>
      </c>
      <c r="D4" s="4">
        <v>30625</v>
      </c>
      <c r="E4" s="4">
        <v>29679</v>
      </c>
      <c r="F4" s="4">
        <v>30528</v>
      </c>
      <c r="G4" s="4">
        <v>31563.349609375</v>
      </c>
      <c r="H4" s="4">
        <v>32466.1015625</v>
      </c>
      <c r="I4" s="4">
        <v>33413.1875</v>
      </c>
      <c r="J4" s="4">
        <v>31988.931640625</v>
      </c>
      <c r="K4" s="4">
        <v>30492.08984375</v>
      </c>
      <c r="L4" s="4">
        <v>29680.25390625</v>
      </c>
      <c r="M4" s="163"/>
    </row>
    <row r="5" spans="1:13">
      <c r="A5" s="47" t="s">
        <v>15</v>
      </c>
      <c r="B5" s="4">
        <v>29986.684111292496</v>
      </c>
      <c r="C5" s="4">
        <v>27112</v>
      </c>
      <c r="D5" s="4">
        <v>29670</v>
      </c>
      <c r="E5" s="4">
        <v>28849</v>
      </c>
      <c r="F5" s="4">
        <v>28841</v>
      </c>
      <c r="G5" s="4">
        <v>28977.3828125</v>
      </c>
      <c r="H5" s="4">
        <v>30753.890625</v>
      </c>
      <c r="I5" s="4">
        <v>31656.953125</v>
      </c>
      <c r="J5" s="4">
        <v>32604.61328125</v>
      </c>
      <c r="K5" s="4">
        <v>31181.28125</v>
      </c>
      <c r="L5" s="4">
        <v>29685.25</v>
      </c>
      <c r="M5" s="163"/>
    </row>
    <row r="6" spans="1:13">
      <c r="A6" s="47" t="s">
        <v>16</v>
      </c>
      <c r="B6" s="4">
        <v>36929.781164810869</v>
      </c>
      <c r="C6" s="4">
        <v>29040</v>
      </c>
      <c r="D6" s="4">
        <v>29788</v>
      </c>
      <c r="E6" s="4">
        <v>31074</v>
      </c>
      <c r="F6" s="4">
        <v>28490</v>
      </c>
      <c r="G6" s="4">
        <v>26591.123046875</v>
      </c>
      <c r="H6" s="4">
        <v>26244.3359375</v>
      </c>
      <c r="I6" s="4">
        <v>28020.609375</v>
      </c>
      <c r="J6" s="4">
        <v>28925.333984375</v>
      </c>
      <c r="K6" s="4">
        <v>29873.05078125</v>
      </c>
      <c r="L6" s="4">
        <v>28451.556640625</v>
      </c>
      <c r="M6" s="163"/>
    </row>
    <row r="7" spans="1:13">
      <c r="A7" s="47" t="s">
        <v>17</v>
      </c>
      <c r="B7" s="4">
        <v>50878.434937738231</v>
      </c>
      <c r="C7" s="4">
        <v>43003</v>
      </c>
      <c r="D7" s="4">
        <v>37017</v>
      </c>
      <c r="E7" s="4">
        <v>40417</v>
      </c>
      <c r="F7" s="4">
        <v>42666</v>
      </c>
      <c r="G7" s="4">
        <v>38058.125</v>
      </c>
      <c r="H7" s="4">
        <v>35428.25390625</v>
      </c>
      <c r="I7" s="4">
        <v>35086.68359375</v>
      </c>
      <c r="J7" s="4">
        <v>36862.3046875</v>
      </c>
      <c r="K7" s="4">
        <v>37770.0390625</v>
      </c>
      <c r="L7" s="4">
        <v>38718.8125</v>
      </c>
      <c r="M7" s="163"/>
    </row>
    <row r="8" spans="1:13">
      <c r="A8" s="47" t="s">
        <v>18</v>
      </c>
      <c r="B8" s="4">
        <v>39427.160386469608</v>
      </c>
      <c r="C8" s="4">
        <v>42961</v>
      </c>
      <c r="D8" s="4">
        <v>33970</v>
      </c>
      <c r="E8" s="4">
        <v>37748</v>
      </c>
      <c r="F8" s="4">
        <v>43160</v>
      </c>
      <c r="G8" s="4">
        <v>44950.70703125</v>
      </c>
      <c r="H8" s="4">
        <v>40442.26953125</v>
      </c>
      <c r="I8" s="4">
        <v>37826.9921875</v>
      </c>
      <c r="J8" s="4">
        <v>37491.953125</v>
      </c>
      <c r="K8" s="4">
        <v>39267.7421875</v>
      </c>
      <c r="L8" s="4">
        <v>40178.41796875</v>
      </c>
      <c r="M8" s="163"/>
    </row>
    <row r="9" spans="1:13">
      <c r="A9" s="47" t="s">
        <v>19</v>
      </c>
      <c r="B9" s="4">
        <v>34486.80229731492</v>
      </c>
      <c r="C9" s="4">
        <v>39548</v>
      </c>
      <c r="D9" s="4">
        <v>33667</v>
      </c>
      <c r="E9" s="4">
        <v>32183</v>
      </c>
      <c r="F9" s="4">
        <v>38538</v>
      </c>
      <c r="G9" s="4">
        <v>40120.85546875</v>
      </c>
      <c r="H9" s="4">
        <v>43383.4140625</v>
      </c>
      <c r="I9" s="4">
        <v>38901.7734375</v>
      </c>
      <c r="J9" s="4">
        <v>36303.515625</v>
      </c>
      <c r="K9" s="4">
        <v>35976.77734375</v>
      </c>
      <c r="L9" s="4">
        <v>37753.30078125</v>
      </c>
      <c r="M9" s="163"/>
    </row>
    <row r="10" spans="1:13">
      <c r="A10" s="47" t="s">
        <v>20</v>
      </c>
      <c r="B10" s="4">
        <v>26450.661090710735</v>
      </c>
      <c r="C10" s="4">
        <v>35588</v>
      </c>
      <c r="D10" s="4">
        <v>36159</v>
      </c>
      <c r="E10" s="4">
        <v>31253</v>
      </c>
      <c r="F10" s="4">
        <v>33805</v>
      </c>
      <c r="G10" s="4">
        <v>35176.828125</v>
      </c>
      <c r="H10" s="4">
        <v>37114.85546875</v>
      </c>
      <c r="I10" s="4">
        <v>40372.55078125</v>
      </c>
      <c r="J10" s="4">
        <v>35926.74609375</v>
      </c>
      <c r="K10" s="4">
        <v>33351.15234375</v>
      </c>
      <c r="L10" s="4">
        <v>33035.75</v>
      </c>
      <c r="M10" s="163"/>
    </row>
    <row r="11" spans="1:13">
      <c r="A11" s="47" t="s">
        <v>21</v>
      </c>
      <c r="B11" s="4">
        <v>19189.221223943405</v>
      </c>
      <c r="C11" s="4">
        <v>31164</v>
      </c>
      <c r="D11" s="4">
        <v>33697</v>
      </c>
      <c r="E11" s="4">
        <v>32051</v>
      </c>
      <c r="F11" s="4">
        <v>29691</v>
      </c>
      <c r="G11" s="4">
        <v>30724.884765625</v>
      </c>
      <c r="H11" s="4">
        <v>32749.12109375</v>
      </c>
      <c r="I11" s="4">
        <v>34690.265625</v>
      </c>
      <c r="J11" s="4">
        <v>37942.375</v>
      </c>
      <c r="K11" s="4">
        <v>33540.15234375</v>
      </c>
      <c r="L11" s="4">
        <v>30992.4140625</v>
      </c>
      <c r="M11" s="163"/>
    </row>
    <row r="12" spans="1:13">
      <c r="A12" s="47" t="s">
        <v>22</v>
      </c>
      <c r="B12" s="4">
        <v>17217.712092525027</v>
      </c>
      <c r="C12" s="4">
        <v>23315</v>
      </c>
      <c r="D12" s="4">
        <v>30524</v>
      </c>
      <c r="E12" s="4">
        <v>33571</v>
      </c>
      <c r="F12" s="4">
        <v>30325</v>
      </c>
      <c r="G12" s="4">
        <v>29037.892578125</v>
      </c>
      <c r="H12" s="4">
        <v>29733.70703125</v>
      </c>
      <c r="I12" s="4">
        <v>31758.02734375</v>
      </c>
      <c r="J12" s="4">
        <v>33704.55859375</v>
      </c>
      <c r="K12" s="4">
        <v>36947.5625</v>
      </c>
      <c r="L12" s="4">
        <v>32605.5703125</v>
      </c>
      <c r="M12" s="163"/>
    </row>
    <row r="13" spans="1:13">
      <c r="A13" s="47" t="s">
        <v>23</v>
      </c>
      <c r="B13" s="4">
        <v>18192.888811591452</v>
      </c>
      <c r="C13" s="4">
        <v>17503</v>
      </c>
      <c r="D13" s="4">
        <v>27875</v>
      </c>
      <c r="E13" s="4">
        <v>32664</v>
      </c>
      <c r="F13" s="4">
        <v>30985</v>
      </c>
      <c r="G13" s="4">
        <v>29103.201171875</v>
      </c>
      <c r="H13" s="4">
        <v>27971.02734375</v>
      </c>
      <c r="I13" s="4">
        <v>28698.671875</v>
      </c>
      <c r="J13" s="4">
        <v>30723.83203125</v>
      </c>
      <c r="K13" s="4">
        <v>32679.048828125</v>
      </c>
      <c r="L13" s="4">
        <v>35908.484375</v>
      </c>
      <c r="M13" s="163"/>
    </row>
    <row r="14" spans="1:13">
      <c r="A14" s="47" t="s">
        <v>24</v>
      </c>
      <c r="B14" s="4">
        <v>18208.000021081116</v>
      </c>
      <c r="C14" s="4">
        <v>16019</v>
      </c>
      <c r="D14" s="4">
        <v>21040</v>
      </c>
      <c r="E14" s="4">
        <v>29785</v>
      </c>
      <c r="F14" s="4">
        <v>30445</v>
      </c>
      <c r="G14" s="4">
        <v>30470.8359375</v>
      </c>
      <c r="H14" s="4">
        <v>28437.30859375</v>
      </c>
      <c r="I14" s="4">
        <v>27392.5390625</v>
      </c>
      <c r="J14" s="4">
        <v>28159.740234375</v>
      </c>
      <c r="K14" s="4">
        <v>30186.982421875</v>
      </c>
      <c r="L14" s="4">
        <v>32152.498046875</v>
      </c>
      <c r="M14" s="163"/>
    </row>
    <row r="15" spans="1:13">
      <c r="A15" s="47" t="s">
        <v>25</v>
      </c>
      <c r="B15" s="4">
        <v>14265.98917221034</v>
      </c>
      <c r="C15" s="4">
        <v>17066</v>
      </c>
      <c r="D15" s="4">
        <v>15925</v>
      </c>
      <c r="E15" s="4">
        <v>26564</v>
      </c>
      <c r="F15" s="4">
        <v>27586</v>
      </c>
      <c r="G15" s="4">
        <v>28783.01171875</v>
      </c>
      <c r="H15" s="4">
        <v>28993.740234375</v>
      </c>
      <c r="I15" s="4">
        <v>27135.48046875</v>
      </c>
      <c r="J15" s="4">
        <v>26202.02734375</v>
      </c>
      <c r="K15" s="4">
        <v>27022.125</v>
      </c>
      <c r="L15" s="4">
        <v>29050.0546875</v>
      </c>
      <c r="M15" s="163"/>
    </row>
    <row r="16" spans="1:13">
      <c r="A16" s="47" t="s">
        <v>26</v>
      </c>
      <c r="B16" s="4">
        <v>11236.695376515368</v>
      </c>
      <c r="C16" s="4">
        <v>16079</v>
      </c>
      <c r="D16" s="4">
        <v>14140</v>
      </c>
      <c r="E16" s="4">
        <v>19332</v>
      </c>
      <c r="F16" s="4">
        <v>24410</v>
      </c>
      <c r="G16" s="4">
        <v>25280.7734375</v>
      </c>
      <c r="H16" s="4">
        <v>26815.962890625</v>
      </c>
      <c r="I16" s="4">
        <v>27126.7265625</v>
      </c>
      <c r="J16" s="4">
        <v>25479.017578125</v>
      </c>
      <c r="K16" s="4">
        <v>24680.10546875</v>
      </c>
      <c r="L16" s="4">
        <v>25555.208984375</v>
      </c>
      <c r="M16" s="163"/>
    </row>
    <row r="17" spans="1:13">
      <c r="A17" s="47" t="s">
        <v>27</v>
      </c>
      <c r="B17" s="4">
        <v>7741.9763285386962</v>
      </c>
      <c r="C17" s="4">
        <v>11457</v>
      </c>
      <c r="D17" s="4">
        <v>13724</v>
      </c>
      <c r="E17" s="4">
        <v>13369</v>
      </c>
      <c r="F17" s="4">
        <v>17937</v>
      </c>
      <c r="G17" s="4">
        <v>21841.3125</v>
      </c>
      <c r="H17" s="4">
        <v>23409.0859375</v>
      </c>
      <c r="I17" s="4">
        <v>24948.3125</v>
      </c>
      <c r="J17" s="4">
        <v>25355.083984375</v>
      </c>
      <c r="K17" s="4">
        <v>23939.71875</v>
      </c>
      <c r="L17" s="4">
        <v>23287.234375</v>
      </c>
      <c r="M17" s="163"/>
    </row>
    <row r="18" spans="1:13">
      <c r="A18" s="47" t="s">
        <v>52</v>
      </c>
      <c r="B18" s="4">
        <v>4826.5203109992053</v>
      </c>
      <c r="C18" s="4">
        <v>8007</v>
      </c>
      <c r="D18" s="4">
        <v>11790</v>
      </c>
      <c r="E18" s="4">
        <v>10788</v>
      </c>
      <c r="F18" s="4">
        <v>11609</v>
      </c>
      <c r="G18" s="4">
        <v>14807.41015625</v>
      </c>
      <c r="H18" s="4">
        <v>19101.5625</v>
      </c>
      <c r="I18" s="4">
        <v>20629.212890625</v>
      </c>
      <c r="J18" s="4">
        <v>22157.65234375</v>
      </c>
      <c r="K18" s="4">
        <v>22673.02734375</v>
      </c>
      <c r="L18" s="4">
        <v>21550.77734375</v>
      </c>
      <c r="M18" s="163"/>
    </row>
    <row r="19" spans="1:13">
      <c r="A19" s="47" t="s">
        <v>28</v>
      </c>
      <c r="B19" s="4">
        <v>2259.6295256880021</v>
      </c>
      <c r="C19" s="4">
        <v>4553</v>
      </c>
      <c r="D19" s="4">
        <v>7083</v>
      </c>
      <c r="E19" s="4">
        <v>8938</v>
      </c>
      <c r="F19" s="4">
        <v>8248</v>
      </c>
      <c r="G19" s="4">
        <v>8881.4365234375</v>
      </c>
      <c r="H19" s="4">
        <v>11998.6220703125</v>
      </c>
      <c r="I19" s="4">
        <v>15677.7080078125</v>
      </c>
      <c r="J19" s="4">
        <v>17124.541015625</v>
      </c>
      <c r="K19" s="4">
        <v>18606.509765625</v>
      </c>
      <c r="L19" s="4">
        <v>19235.013671875</v>
      </c>
      <c r="M19" s="163"/>
    </row>
    <row r="20" spans="1:13">
      <c r="A20" s="47" t="s">
        <v>29</v>
      </c>
      <c r="B20" s="4">
        <v>1393.2535149471719</v>
      </c>
      <c r="C20" s="4">
        <v>2732</v>
      </c>
      <c r="D20" s="4">
        <v>5205</v>
      </c>
      <c r="E20" s="4">
        <v>8566</v>
      </c>
      <c r="F20" s="4">
        <v>10151</v>
      </c>
      <c r="G20" s="4">
        <v>10902.92578125</v>
      </c>
      <c r="H20" s="4">
        <v>11739.974609375</v>
      </c>
      <c r="I20" s="4">
        <v>14716.5712890625</v>
      </c>
      <c r="J20" s="4">
        <v>19668.6328125</v>
      </c>
      <c r="K20" s="4">
        <v>23986.767578125</v>
      </c>
      <c r="L20" s="4">
        <v>27700.841796875</v>
      </c>
      <c r="M20" s="163"/>
    </row>
    <row r="21" spans="1:13" ht="16.5" thickBot="1">
      <c r="A21" s="43" t="s">
        <v>3</v>
      </c>
      <c r="B21" s="44">
        <f>SUM(B3:B20)</f>
        <v>392817.90551179025</v>
      </c>
      <c r="C21" s="44">
        <f>SUM(C3:C20)</f>
        <v>427205</v>
      </c>
      <c r="D21" s="44">
        <f>SUM(D3:D20)</f>
        <v>440991</v>
      </c>
      <c r="E21" s="44">
        <f t="shared" ref="E21" si="0">SUM(E3:E20)</f>
        <v>478357</v>
      </c>
      <c r="F21" s="44">
        <v>500460</v>
      </c>
      <c r="G21" s="44">
        <v>509762.375</v>
      </c>
      <c r="H21" s="44">
        <v>522215.84375</v>
      </c>
      <c r="I21" s="44">
        <v>532055.125</v>
      </c>
      <c r="J21" s="44">
        <v>539122.1875</v>
      </c>
      <c r="K21" s="44">
        <v>543860.5625</v>
      </c>
      <c r="L21" s="44">
        <v>547566.9375</v>
      </c>
      <c r="M21" s="163"/>
    </row>
    <row r="22" spans="1:13" ht="16.5" thickBot="1">
      <c r="A22" s="45"/>
      <c r="E22"/>
      <c r="F22"/>
      <c r="G22"/>
      <c r="H22"/>
      <c r="I22"/>
      <c r="J22"/>
      <c r="K22"/>
      <c r="L22"/>
      <c r="M22" s="6"/>
    </row>
    <row r="23" spans="1:13"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c r="M23" s="7"/>
    </row>
    <row r="24" spans="1:13">
      <c r="A24" s="47" t="s">
        <v>13</v>
      </c>
      <c r="B24" s="5">
        <f t="shared" ref="B24:E42" si="1">B3/B$21*100</f>
        <v>7.9178923234348995</v>
      </c>
      <c r="C24" s="5">
        <f t="shared" si="1"/>
        <v>7.6132067742652829</v>
      </c>
      <c r="D24" s="5">
        <f t="shared" si="1"/>
        <v>6.5969600286627168</v>
      </c>
      <c r="E24" s="5">
        <f t="shared" si="1"/>
        <v>6.5904753144617922</v>
      </c>
      <c r="F24" s="5">
        <f t="shared" ref="F24:K24" si="2">F3/F$21*100</f>
        <v>6.6029253087159816</v>
      </c>
      <c r="G24" s="5">
        <f t="shared" si="2"/>
        <v>6.7659634427707616</v>
      </c>
      <c r="H24" s="5">
        <f t="shared" si="2"/>
        <v>6.7850483818741854</v>
      </c>
      <c r="I24" s="5">
        <f t="shared" si="2"/>
        <v>6.3908497733200109</v>
      </c>
      <c r="J24" s="5">
        <f t="shared" si="2"/>
        <v>6.028568720796712</v>
      </c>
      <c r="K24" s="5">
        <f t="shared" si="2"/>
        <v>5.8262068609267841</v>
      </c>
      <c r="L24" s="5">
        <f t="shared" ref="L24" si="3">L3/L$21*100</f>
        <v>5.8486970371544755</v>
      </c>
      <c r="M24" s="6"/>
    </row>
    <row r="25" spans="1:13">
      <c r="A25" s="47" t="s">
        <v>14</v>
      </c>
      <c r="B25" s="5">
        <f t="shared" si="1"/>
        <v>7.38856247451446</v>
      </c>
      <c r="C25" s="5">
        <f t="shared" si="1"/>
        <v>6.9133085989162106</v>
      </c>
      <c r="D25" s="5">
        <f t="shared" si="1"/>
        <v>6.9445861706928262</v>
      </c>
      <c r="E25" s="5">
        <f t="shared" si="1"/>
        <v>6.2043620141442473</v>
      </c>
      <c r="F25" s="5">
        <f t="shared" ref="F25:K25" si="4">F4/F$21*100</f>
        <v>6.0999880110298523</v>
      </c>
      <c r="G25" s="5">
        <f t="shared" si="4"/>
        <v>6.1917770234366554</v>
      </c>
      <c r="H25" s="5">
        <f t="shared" si="4"/>
        <v>6.2169890000584651</v>
      </c>
      <c r="I25" s="5">
        <f t="shared" si="4"/>
        <v>6.2800236159740024</v>
      </c>
      <c r="J25" s="5">
        <f t="shared" si="4"/>
        <v>5.9335216361550698</v>
      </c>
      <c r="K25" s="5">
        <f t="shared" si="4"/>
        <v>5.6066006521202754</v>
      </c>
      <c r="L25" s="5">
        <f t="shared" ref="L25" si="5">L4/L$21*100</f>
        <v>5.4203882436291178</v>
      </c>
      <c r="M25" s="6"/>
    </row>
    <row r="26" spans="1:13">
      <c r="A26" s="47" t="s">
        <v>15</v>
      </c>
      <c r="B26" s="5">
        <f t="shared" si="1"/>
        <v>7.6337365712043539</v>
      </c>
      <c r="C26" s="5">
        <f t="shared" si="1"/>
        <v>6.3463676689177326</v>
      </c>
      <c r="D26" s="5">
        <f t="shared" si="1"/>
        <v>6.7280284631659155</v>
      </c>
      <c r="E26" s="5">
        <f t="shared" si="1"/>
        <v>6.0308514352251565</v>
      </c>
      <c r="F26" s="5">
        <f t="shared" ref="F26:K26" si="6">F5/F$21*100</f>
        <v>5.7628981337169805</v>
      </c>
      <c r="G26" s="5">
        <f t="shared" si="6"/>
        <v>5.6844883486153721</v>
      </c>
      <c r="H26" s="5">
        <f t="shared" si="6"/>
        <v>5.88911481585051</v>
      </c>
      <c r="I26" s="5">
        <f t="shared" si="6"/>
        <v>5.9499385754436629</v>
      </c>
      <c r="J26" s="5">
        <f t="shared" si="6"/>
        <v>6.0477223971142902</v>
      </c>
      <c r="K26" s="5">
        <f t="shared" si="6"/>
        <v>5.7333227301253338</v>
      </c>
      <c r="L26" s="5">
        <f t="shared" ref="L26" si="7">L5/L$21*100</f>
        <v>5.4213006606155805</v>
      </c>
      <c r="M26" s="6"/>
    </row>
    <row r="27" spans="1:13">
      <c r="A27" s="47" t="s">
        <v>16</v>
      </c>
      <c r="B27" s="5">
        <f t="shared" si="1"/>
        <v>9.4012469000607801</v>
      </c>
      <c r="C27" s="5">
        <f t="shared" si="1"/>
        <v>6.7976732482063653</v>
      </c>
      <c r="D27" s="5">
        <f t="shared" si="1"/>
        <v>6.7547863788603388</v>
      </c>
      <c r="E27" s="5">
        <f t="shared" si="1"/>
        <v>6.49598521606248</v>
      </c>
      <c r="F27" s="5">
        <f t="shared" ref="F27:K27" si="8">F6/F$21*100</f>
        <v>5.6927626583543143</v>
      </c>
      <c r="G27" s="5">
        <f t="shared" si="8"/>
        <v>5.2163761687737349</v>
      </c>
      <c r="H27" s="5">
        <f t="shared" si="8"/>
        <v>5.0255725197920142</v>
      </c>
      <c r="I27" s="5">
        <f t="shared" si="8"/>
        <v>5.2664861324284775</v>
      </c>
      <c r="J27" s="5">
        <f t="shared" si="8"/>
        <v>5.3652649909488277</v>
      </c>
      <c r="K27" s="5">
        <f t="shared" si="8"/>
        <v>5.4927775317869276</v>
      </c>
      <c r="L27" s="5">
        <f t="shared" ref="L27" si="9">L6/L$21*100</f>
        <v>5.1959960859808119</v>
      </c>
      <c r="M27" s="6"/>
    </row>
    <row r="28" spans="1:13">
      <c r="A28" s="47" t="s">
        <v>17</v>
      </c>
      <c r="B28" s="5">
        <f t="shared" si="1"/>
        <v>12.952167969902058</v>
      </c>
      <c r="C28" s="5">
        <f t="shared" si="1"/>
        <v>10.066127503189335</v>
      </c>
      <c r="D28" s="5">
        <f t="shared" si="1"/>
        <v>8.3940488581399624</v>
      </c>
      <c r="E28" s="5">
        <f t="shared" si="1"/>
        <v>8.4491289977987147</v>
      </c>
      <c r="F28" s="5">
        <f t="shared" ref="F28:K28" si="10">F7/F$21*100</f>
        <v>8.5253566718618874</v>
      </c>
      <c r="G28" s="5">
        <f t="shared" si="10"/>
        <v>7.4658560275265504</v>
      </c>
      <c r="H28" s="5">
        <f t="shared" si="10"/>
        <v>6.7842165897997031</v>
      </c>
      <c r="I28" s="5">
        <f t="shared" si="10"/>
        <v>6.59455795933739</v>
      </c>
      <c r="J28" s="5">
        <f t="shared" si="10"/>
        <v>6.8374675615627485</v>
      </c>
      <c r="K28" s="5">
        <f t="shared" si="10"/>
        <v>6.944801970725722</v>
      </c>
      <c r="L28" s="5">
        <f t="shared" ref="L28" si="11">L7/L$21*100</f>
        <v>7.071064713435149</v>
      </c>
      <c r="M28" s="6"/>
    </row>
    <row r="29" spans="1:13">
      <c r="A29" s="47" t="s">
        <v>18</v>
      </c>
      <c r="B29" s="5">
        <f t="shared" si="1"/>
        <v>10.037006926937607</v>
      </c>
      <c r="C29" s="5">
        <f t="shared" si="1"/>
        <v>10.056296157582425</v>
      </c>
      <c r="D29" s="5">
        <f t="shared" si="1"/>
        <v>7.7031050520305397</v>
      </c>
      <c r="E29" s="5">
        <f t="shared" si="1"/>
        <v>7.8911775096841899</v>
      </c>
      <c r="F29" s="5">
        <f t="shared" ref="F29:K29" si="12">F8/F$21*100</f>
        <v>8.6240658594093436</v>
      </c>
      <c r="G29" s="5">
        <f t="shared" si="12"/>
        <v>8.8179726938948768</v>
      </c>
      <c r="H29" s="5">
        <f t="shared" si="12"/>
        <v>7.7443589686663925</v>
      </c>
      <c r="I29" s="5">
        <f t="shared" si="12"/>
        <v>7.1096001918034339</v>
      </c>
      <c r="J29" s="5">
        <f t="shared" si="12"/>
        <v>6.9542589777015991</v>
      </c>
      <c r="K29" s="5">
        <f t="shared" si="12"/>
        <v>7.2201856312205024</v>
      </c>
      <c r="L29" s="5">
        <f t="shared" ref="L29" si="13">L8/L$21*100</f>
        <v>7.3376267296543993</v>
      </c>
      <c r="M29" s="6"/>
    </row>
    <row r="30" spans="1:13">
      <c r="A30" s="47" t="s">
        <v>19</v>
      </c>
      <c r="B30" s="5">
        <f t="shared" si="1"/>
        <v>8.7793356192312917</v>
      </c>
      <c r="C30" s="5">
        <f t="shared" si="1"/>
        <v>9.2573822871923319</v>
      </c>
      <c r="D30" s="5">
        <f t="shared" si="1"/>
        <v>7.6343961668151952</v>
      </c>
      <c r="E30" s="5">
        <f t="shared" si="1"/>
        <v>6.7278204353652189</v>
      </c>
      <c r="F30" s="5">
        <f t="shared" ref="F30:K30" si="14">F9/F$21*100</f>
        <v>7.7005155257163409</v>
      </c>
      <c r="G30" s="5">
        <f t="shared" si="14"/>
        <v>7.870501519212751</v>
      </c>
      <c r="H30" s="5">
        <f t="shared" si="14"/>
        <v>8.3075637366661184</v>
      </c>
      <c r="I30" s="5">
        <f t="shared" si="14"/>
        <v>7.3116058110520035</v>
      </c>
      <c r="J30" s="5">
        <f t="shared" si="14"/>
        <v>6.7338196176539302</v>
      </c>
      <c r="K30" s="5">
        <f t="shared" si="14"/>
        <v>6.6150737568418565</v>
      </c>
      <c r="L30" s="5">
        <f t="shared" ref="L30" si="15">L9/L$21*100</f>
        <v>6.89473709892318</v>
      </c>
      <c r="M30" s="6"/>
    </row>
    <row r="31" spans="1:13">
      <c r="A31" s="47" t="s">
        <v>20</v>
      </c>
      <c r="B31" s="5">
        <f t="shared" si="1"/>
        <v>6.7335680781274441</v>
      </c>
      <c r="C31" s="5">
        <f t="shared" si="1"/>
        <v>8.3304268442550988</v>
      </c>
      <c r="D31" s="5">
        <f t="shared" si="1"/>
        <v>8.1994870643618576</v>
      </c>
      <c r="E31" s="5">
        <f t="shared" si="1"/>
        <v>6.5334049674197301</v>
      </c>
      <c r="F31" s="5">
        <f t="shared" ref="F31:K31" si="16">F10/F$21*100</f>
        <v>6.7547855972505291</v>
      </c>
      <c r="G31" s="5">
        <f t="shared" si="16"/>
        <v>6.9006325005842184</v>
      </c>
      <c r="H31" s="5">
        <f t="shared" si="16"/>
        <v>7.107186791237603</v>
      </c>
      <c r="I31" s="5">
        <f t="shared" si="16"/>
        <v>7.5880390741936754</v>
      </c>
      <c r="J31" s="5">
        <f t="shared" si="16"/>
        <v>6.6639338774663219</v>
      </c>
      <c r="K31" s="5">
        <f t="shared" si="16"/>
        <v>6.1322983579545722</v>
      </c>
      <c r="L31" s="5">
        <f t="shared" ref="L31" si="17">L10/L$21*100</f>
        <v>6.0331893212599237</v>
      </c>
      <c r="M31" s="6"/>
    </row>
    <row r="32" spans="1:13">
      <c r="A32" s="47" t="s">
        <v>21</v>
      </c>
      <c r="B32" s="5">
        <f t="shared" si="1"/>
        <v>4.8850169390680813</v>
      </c>
      <c r="C32" s="5">
        <f t="shared" si="1"/>
        <v>7.2948584403272436</v>
      </c>
      <c r="D32" s="5">
        <f t="shared" si="1"/>
        <v>7.6411990267375067</v>
      </c>
      <c r="E32" s="5">
        <f t="shared" si="1"/>
        <v>6.7002259818503758</v>
      </c>
      <c r="F32" s="5">
        <f t="shared" ref="F32:K32" si="18">F11/F$21*100</f>
        <v>5.9327418774727256</v>
      </c>
      <c r="G32" s="5">
        <f t="shared" si="18"/>
        <v>6.0272955150181495</v>
      </c>
      <c r="H32" s="5">
        <f t="shared" si="18"/>
        <v>6.2711848914005692</v>
      </c>
      <c r="I32" s="5">
        <f t="shared" si="18"/>
        <v>6.5200510238483282</v>
      </c>
      <c r="J32" s="5">
        <f t="shared" si="18"/>
        <v>7.03780624869942</v>
      </c>
      <c r="K32" s="5">
        <f t="shared" si="18"/>
        <v>6.1670499124948037</v>
      </c>
      <c r="L32" s="5">
        <f t="shared" ref="L32" si="19">L11/L$21*100</f>
        <v>5.6600229013096683</v>
      </c>
      <c r="M32" s="6"/>
    </row>
    <row r="33" spans="1:13">
      <c r="A33" s="47" t="s">
        <v>22</v>
      </c>
      <c r="B33" s="5">
        <f t="shared" si="1"/>
        <v>4.3831281239821811</v>
      </c>
      <c r="C33" s="5">
        <f t="shared" si="1"/>
        <v>5.4575672101216037</v>
      </c>
      <c r="D33" s="5">
        <f t="shared" si="1"/>
        <v>6.9216832089543781</v>
      </c>
      <c r="E33" s="5">
        <f t="shared" si="1"/>
        <v>7.0179802950516041</v>
      </c>
      <c r="F33" s="5">
        <f t="shared" ref="F33:K33" si="20">F12/F$21*100</f>
        <v>6.0594253286975981</v>
      </c>
      <c r="G33" s="5">
        <f t="shared" si="20"/>
        <v>5.6963585392360505</v>
      </c>
      <c r="H33" s="5">
        <f t="shared" si="20"/>
        <v>5.6937581245590083</v>
      </c>
      <c r="I33" s="5">
        <f t="shared" si="20"/>
        <v>5.9689355203091035</v>
      </c>
      <c r="J33" s="5">
        <f t="shared" si="20"/>
        <v>6.2517476325809724</v>
      </c>
      <c r="K33" s="5">
        <f t="shared" si="20"/>
        <v>6.7935726632136522</v>
      </c>
      <c r="L33" s="5">
        <f t="shared" ref="L33" si="21">L12/L$21*100</f>
        <v>5.9546272938548261</v>
      </c>
      <c r="M33" s="6"/>
    </row>
    <row r="34" spans="1:13">
      <c r="A34" s="47" t="s">
        <v>23</v>
      </c>
      <c r="B34" s="5">
        <f t="shared" si="1"/>
        <v>4.6313797197937054</v>
      </c>
      <c r="C34" s="5">
        <f t="shared" si="1"/>
        <v>4.0970962418511014</v>
      </c>
      <c r="D34" s="5">
        <f t="shared" si="1"/>
        <v>6.3209906778142866</v>
      </c>
      <c r="E34" s="5">
        <f t="shared" si="1"/>
        <v>6.8283729515821863</v>
      </c>
      <c r="F34" s="5">
        <f t="shared" ref="F34:K34" si="22">F13/F$21*100</f>
        <v>6.1913040003197057</v>
      </c>
      <c r="G34" s="5">
        <f t="shared" si="22"/>
        <v>5.709170115168857</v>
      </c>
      <c r="H34" s="5">
        <f t="shared" si="22"/>
        <v>5.3562195935863919</v>
      </c>
      <c r="I34" s="5">
        <f t="shared" si="22"/>
        <v>5.3939282842167904</v>
      </c>
      <c r="J34" s="5">
        <f t="shared" si="22"/>
        <v>5.6988624737782656</v>
      </c>
      <c r="K34" s="5">
        <f t="shared" si="22"/>
        <v>6.0087182416586788</v>
      </c>
      <c r="L34" s="5">
        <f t="shared" ref="L34" si="23">L13/L$21*100</f>
        <v>6.5578255215600931</v>
      </c>
      <c r="M34" s="6"/>
    </row>
    <row r="35" spans="1:13">
      <c r="A35" s="47" t="s">
        <v>24</v>
      </c>
      <c r="B35" s="5">
        <f t="shared" si="1"/>
        <v>4.6352265936957426</v>
      </c>
      <c r="C35" s="5">
        <f t="shared" si="1"/>
        <v>3.7497220304069474</v>
      </c>
      <c r="D35" s="5">
        <f t="shared" si="1"/>
        <v>4.7710724255143528</v>
      </c>
      <c r="E35" s="5">
        <f t="shared" si="1"/>
        <v>6.2265211965122278</v>
      </c>
      <c r="F35" s="5">
        <f t="shared" ref="F35:K35" si="24">F14/F$21*100</f>
        <v>6.0834032689925266</v>
      </c>
      <c r="G35" s="5">
        <f t="shared" si="24"/>
        <v>5.977458798817783</v>
      </c>
      <c r="H35" s="5">
        <f t="shared" si="24"/>
        <v>5.4455085831068297</v>
      </c>
      <c r="I35" s="5">
        <f t="shared" si="24"/>
        <v>5.1484400347614354</v>
      </c>
      <c r="J35" s="5">
        <f t="shared" si="24"/>
        <v>5.2232575262681058</v>
      </c>
      <c r="K35" s="5">
        <f t="shared" si="24"/>
        <v>5.5505003494117116</v>
      </c>
      <c r="L35" s="5">
        <f t="shared" ref="L35" si="25">L14/L$21*100</f>
        <v>5.8718844847850216</v>
      </c>
      <c r="M35" s="6"/>
    </row>
    <row r="36" spans="1:13">
      <c r="A36" s="47" t="s">
        <v>25</v>
      </c>
      <c r="B36" s="5">
        <f t="shared" si="1"/>
        <v>3.6317054217840776</v>
      </c>
      <c r="C36" s="5">
        <f t="shared" si="1"/>
        <v>3.9948034316077763</v>
      </c>
      <c r="D36" s="5">
        <f t="shared" si="1"/>
        <v>3.6111848087602696</v>
      </c>
      <c r="E36" s="5">
        <f t="shared" si="1"/>
        <v>5.5531747209719935</v>
      </c>
      <c r="F36" s="5">
        <f t="shared" ref="F36:K36" si="26">F15/F$21*100</f>
        <v>5.5121288414658514</v>
      </c>
      <c r="G36" s="5">
        <f t="shared" si="26"/>
        <v>5.6463586036042779</v>
      </c>
      <c r="H36" s="5">
        <f t="shared" si="26"/>
        <v>5.5520606242378108</v>
      </c>
      <c r="I36" s="5">
        <f t="shared" si="26"/>
        <v>5.1001257564711926</v>
      </c>
      <c r="J36" s="5">
        <f t="shared" si="26"/>
        <v>4.8601278061385669</v>
      </c>
      <c r="K36" s="5">
        <f t="shared" si="26"/>
        <v>4.9685759297908278</v>
      </c>
      <c r="L36" s="5">
        <f t="shared" ref="L36" si="27">L15/L$21*100</f>
        <v>5.3052974345259845</v>
      </c>
      <c r="M36" s="6"/>
    </row>
    <row r="37" spans="1:13">
      <c r="A37" s="47" t="s">
        <v>26</v>
      </c>
      <c r="B37" s="5">
        <f t="shared" si="1"/>
        <v>2.8605354335555115</v>
      </c>
      <c r="C37" s="5">
        <f t="shared" si="1"/>
        <v>3.7637668098453902</v>
      </c>
      <c r="D37" s="5">
        <f t="shared" si="1"/>
        <v>3.206414643382745</v>
      </c>
      <c r="E37" s="5">
        <f t="shared" si="1"/>
        <v>4.0413331465829909</v>
      </c>
      <c r="F37" s="5">
        <f t="shared" ref="F37:K37" si="28">F16/F$21*100</f>
        <v>4.877512688326739</v>
      </c>
      <c r="G37" s="5">
        <f t="shared" si="28"/>
        <v>4.959325104662736</v>
      </c>
      <c r="H37" s="5">
        <f t="shared" si="28"/>
        <v>5.1350343371547691</v>
      </c>
      <c r="I37" s="5">
        <f t="shared" si="28"/>
        <v>5.0984804558550207</v>
      </c>
      <c r="J37" s="5">
        <f t="shared" si="28"/>
        <v>4.7260191045513222</v>
      </c>
      <c r="K37" s="5">
        <f t="shared" si="28"/>
        <v>4.5379472553224529</v>
      </c>
      <c r="L37" s="5">
        <f t="shared" ref="L37" si="29">L16/L$21*100</f>
        <v>4.6670474848337609</v>
      </c>
      <c r="M37" s="6"/>
    </row>
    <row r="38" spans="1:13">
      <c r="A38" s="47" t="s">
        <v>27</v>
      </c>
      <c r="B38" s="5">
        <f t="shared" si="1"/>
        <v>1.9708817291441731</v>
      </c>
      <c r="C38" s="5">
        <f t="shared" si="1"/>
        <v>2.6818506337706722</v>
      </c>
      <c r="D38" s="5">
        <f t="shared" si="1"/>
        <v>3.1120816524600277</v>
      </c>
      <c r="E38" s="5">
        <f t="shared" si="1"/>
        <v>2.7947746139389622</v>
      </c>
      <c r="F38" s="5">
        <f t="shared" ref="F38:K38" si="30">F17/F$21*100</f>
        <v>3.5841026255844621</v>
      </c>
      <c r="G38" s="5">
        <f t="shared" si="30"/>
        <v>4.2846066267640879</v>
      </c>
      <c r="H38" s="5">
        <f t="shared" si="30"/>
        <v>4.4826456756655997</v>
      </c>
      <c r="I38" s="5">
        <f t="shared" si="30"/>
        <v>4.6890465532119441</v>
      </c>
      <c r="J38" s="5">
        <f t="shared" si="30"/>
        <v>4.7030310701829539</v>
      </c>
      <c r="K38" s="5">
        <f t="shared" si="30"/>
        <v>4.4018118614732247</v>
      </c>
      <c r="L38" s="5">
        <f t="shared" ref="L38" si="31">L17/L$21*100</f>
        <v>4.252856186190022</v>
      </c>
      <c r="M38" s="6"/>
    </row>
    <row r="39" spans="1:13">
      <c r="A39" s="47" t="s">
        <v>52</v>
      </c>
      <c r="B39" s="5">
        <f t="shared" si="1"/>
        <v>1.2286915243109608</v>
      </c>
      <c r="C39" s="5">
        <f t="shared" si="1"/>
        <v>1.8742758160602053</v>
      </c>
      <c r="D39" s="5">
        <f t="shared" si="1"/>
        <v>2.6735239494683567</v>
      </c>
      <c r="E39" s="5">
        <f t="shared" si="1"/>
        <v>2.2552194281676656</v>
      </c>
      <c r="F39" s="5">
        <f t="shared" ref="F39:K39" si="32">F18/F$21*100</f>
        <v>2.3196659073652239</v>
      </c>
      <c r="G39" s="5">
        <f t="shared" si="32"/>
        <v>2.9047671782857649</v>
      </c>
      <c r="H39" s="5">
        <f t="shared" si="32"/>
        <v>3.6577906872439656</v>
      </c>
      <c r="I39" s="5">
        <f t="shared" si="32"/>
        <v>3.8772698394033891</v>
      </c>
      <c r="J39" s="5">
        <f t="shared" si="32"/>
        <v>4.1099499997391593</v>
      </c>
      <c r="K39" s="5">
        <f t="shared" si="32"/>
        <v>4.1689044779285682</v>
      </c>
      <c r="L39" s="5">
        <f t="shared" ref="L39" si="33">L18/L$21*100</f>
        <v>3.9357338560548136</v>
      </c>
      <c r="M39" s="6"/>
    </row>
    <row r="40" spans="1:13">
      <c r="A40" s="47" t="s">
        <v>28</v>
      </c>
      <c r="B40" s="5">
        <f t="shared" si="1"/>
        <v>0.57523587748476002</v>
      </c>
      <c r="C40" s="5">
        <f t="shared" si="1"/>
        <v>1.0657646797205089</v>
      </c>
      <c r="D40" s="5">
        <f t="shared" si="1"/>
        <v>1.6061552276577074</v>
      </c>
      <c r="E40" s="5">
        <f t="shared" si="1"/>
        <v>1.8684789811793285</v>
      </c>
      <c r="F40" s="5">
        <f t="shared" ref="F40:K40" si="34">F19/F$21*100</f>
        <v>1.6480837629380969</v>
      </c>
      <c r="G40" s="5">
        <f t="shared" si="34"/>
        <v>1.7422699200656973</v>
      </c>
      <c r="H40" s="5">
        <f t="shared" si="34"/>
        <v>2.2976365451019505</v>
      </c>
      <c r="I40" s="5">
        <f t="shared" si="34"/>
        <v>2.9466322700702303</v>
      </c>
      <c r="J40" s="5">
        <f t="shared" si="34"/>
        <v>3.1763747463324354</v>
      </c>
      <c r="K40" s="5">
        <f t="shared" si="34"/>
        <v>3.4211912112353247</v>
      </c>
      <c r="L40" s="5">
        <f t="shared" ref="L40" si="35">L19/L$21*100</f>
        <v>3.5128150285507331</v>
      </c>
      <c r="M40" s="6"/>
    </row>
    <row r="41" spans="1:13">
      <c r="A41" s="47" t="s">
        <v>29</v>
      </c>
      <c r="B41" s="5">
        <f t="shared" si="1"/>
        <v>0.35468177376791038</v>
      </c>
      <c r="C41" s="5">
        <f t="shared" si="1"/>
        <v>0.63950562376376674</v>
      </c>
      <c r="D41" s="5">
        <f t="shared" si="1"/>
        <v>1.1802961965210175</v>
      </c>
      <c r="E41" s="5">
        <f t="shared" si="1"/>
        <v>1.7907127940011331</v>
      </c>
      <c r="F41" s="5">
        <f t="shared" ref="F41:K41" si="36">F20/F$21*100</f>
        <v>2.028333932781841</v>
      </c>
      <c r="G41" s="5">
        <f t="shared" si="36"/>
        <v>2.1388251302874206</v>
      </c>
      <c r="H41" s="5">
        <f t="shared" si="36"/>
        <v>2.2481077029511325</v>
      </c>
      <c r="I41" s="5">
        <f t="shared" si="36"/>
        <v>2.7659861915741346</v>
      </c>
      <c r="J41" s="5">
        <f t="shared" si="36"/>
        <v>3.6482699596740304</v>
      </c>
      <c r="K41" s="5">
        <f t="shared" si="36"/>
        <v>4.4104627605030657</v>
      </c>
      <c r="L41" s="5">
        <f t="shared" ref="L41" si="37">L20/L$21*100</f>
        <v>5.0588959814387993</v>
      </c>
      <c r="M41" s="6"/>
    </row>
    <row r="42" spans="1:13"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c r="M42" s="6"/>
    </row>
    <row r="43" spans="1:13" ht="21.75" customHeight="1">
      <c r="A43" s="282" t="s">
        <v>372</v>
      </c>
      <c r="B43" s="282"/>
      <c r="C43" s="282"/>
      <c r="D43" s="282"/>
      <c r="E43" s="282"/>
      <c r="F43" s="282"/>
      <c r="G43" s="282"/>
      <c r="H43" s="282"/>
      <c r="I43" s="282"/>
      <c r="J43" s="282"/>
      <c r="K43" s="282"/>
      <c r="L43" s="153"/>
    </row>
    <row r="44" spans="1:13">
      <c r="E44" s="154"/>
      <c r="F44" s="154"/>
      <c r="G44" s="154"/>
      <c r="H44" s="154"/>
      <c r="I44" s="154"/>
      <c r="J44" s="154"/>
      <c r="K44" s="154"/>
      <c r="L44" s="154"/>
    </row>
    <row r="45" spans="1:13">
      <c r="E45" s="154"/>
      <c r="F45" s="154"/>
      <c r="G45" s="154"/>
      <c r="H45" s="154"/>
      <c r="I45" s="154"/>
      <c r="J45" s="154"/>
      <c r="K45" s="154"/>
      <c r="L45" s="154"/>
    </row>
    <row r="46" spans="1:13">
      <c r="E46" s="154"/>
      <c r="F46" s="154"/>
      <c r="G46" s="154"/>
      <c r="H46" s="154"/>
      <c r="I46" s="154"/>
      <c r="J46" s="154"/>
      <c r="K46" s="154"/>
      <c r="L46" s="154"/>
    </row>
    <row r="47" spans="1:13">
      <c r="E47" s="154"/>
      <c r="F47" s="154"/>
      <c r="G47" s="154"/>
      <c r="H47" s="154"/>
      <c r="I47" s="154"/>
      <c r="J47" s="154"/>
      <c r="K47" s="154"/>
      <c r="L47" s="154"/>
    </row>
    <row r="48" spans="1:13">
      <c r="E48" s="154"/>
      <c r="F48" s="154"/>
      <c r="G48" s="154"/>
      <c r="H48" s="154"/>
      <c r="I48" s="154"/>
      <c r="J48" s="154"/>
      <c r="K48" s="154"/>
      <c r="L48" s="154"/>
    </row>
    <row r="49" spans="5:12">
      <c r="E49" s="154"/>
      <c r="F49" s="154"/>
      <c r="G49" s="154"/>
      <c r="H49" s="154"/>
      <c r="I49" s="154"/>
      <c r="J49" s="154"/>
      <c r="K49" s="154"/>
      <c r="L49" s="154"/>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9" tint="0.59999389629810485"/>
  </sheetPr>
  <dimension ref="A1:M43"/>
  <sheetViews>
    <sheetView zoomScale="75" workbookViewId="0">
      <selection activeCell="S28" sqref="S28"/>
    </sheetView>
  </sheetViews>
  <sheetFormatPr defaultRowHeight="15.75"/>
  <cols>
    <col min="1" max="12" width="11.140625" style="1" customWidth="1"/>
    <col min="13" max="16384" width="9.140625" style="1"/>
  </cols>
  <sheetData>
    <row r="1" spans="1:13" ht="30" customHeight="1" thickBot="1">
      <c r="A1" s="281" t="s">
        <v>205</v>
      </c>
      <c r="B1" s="281"/>
      <c r="C1" s="281"/>
      <c r="D1" s="281"/>
      <c r="E1" s="281"/>
      <c r="F1" s="281"/>
      <c r="G1" s="281"/>
      <c r="H1" s="281"/>
      <c r="I1" s="281"/>
      <c r="J1" s="281"/>
      <c r="K1" s="281"/>
      <c r="L1" s="104"/>
    </row>
    <row r="2" spans="1:13"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3">
      <c r="A3" s="47" t="s">
        <v>13</v>
      </c>
      <c r="B3" s="4">
        <v>29347.983656862627</v>
      </c>
      <c r="C3" s="4">
        <v>30581</v>
      </c>
      <c r="D3" s="4">
        <v>27527</v>
      </c>
      <c r="E3" s="4">
        <v>29657</v>
      </c>
      <c r="F3" s="4">
        <v>31471</v>
      </c>
      <c r="G3" s="4">
        <v>33595.36328125</v>
      </c>
      <c r="H3" s="4">
        <v>34464.90625</v>
      </c>
      <c r="I3" s="4">
        <v>33114.6328125</v>
      </c>
      <c r="J3" s="4">
        <v>31680.427734375</v>
      </c>
      <c r="K3" s="4">
        <v>30919.390625</v>
      </c>
      <c r="L3" s="4">
        <v>31215.11328125</v>
      </c>
      <c r="M3" s="163"/>
    </row>
    <row r="4" spans="1:13">
      <c r="A4" s="47" t="s">
        <v>14</v>
      </c>
      <c r="B4" s="4">
        <v>27310.992617655698</v>
      </c>
      <c r="C4" s="4">
        <v>27917</v>
      </c>
      <c r="D4" s="4">
        <v>29199</v>
      </c>
      <c r="E4" s="4">
        <v>28157</v>
      </c>
      <c r="F4" s="4">
        <v>29027</v>
      </c>
      <c r="G4" s="4">
        <v>29089.419921875</v>
      </c>
      <c r="H4" s="4">
        <v>30939.9453125</v>
      </c>
      <c r="I4" s="4">
        <v>31813.958984375</v>
      </c>
      <c r="J4" s="4">
        <v>30469.52734375</v>
      </c>
      <c r="K4" s="4">
        <v>29040.376953125</v>
      </c>
      <c r="L4" s="4">
        <v>28282.728515625</v>
      </c>
      <c r="M4" s="163"/>
    </row>
    <row r="5" spans="1:13">
      <c r="A5" s="47" t="s">
        <v>15</v>
      </c>
      <c r="B5" s="4">
        <v>28421.162808163135</v>
      </c>
      <c r="C5" s="4">
        <v>25509</v>
      </c>
      <c r="D5" s="4">
        <v>27874</v>
      </c>
      <c r="E5" s="4">
        <v>27438</v>
      </c>
      <c r="F5" s="4">
        <v>26842</v>
      </c>
      <c r="G5" s="4">
        <v>26742.072265625</v>
      </c>
      <c r="H5" s="4">
        <v>27246.08203125</v>
      </c>
      <c r="I5" s="4">
        <v>29096.626953125</v>
      </c>
      <c r="J5" s="4">
        <v>29971.37109375</v>
      </c>
      <c r="K5" s="4">
        <v>28628.25390625</v>
      </c>
      <c r="L5" s="4">
        <v>27200.275390625</v>
      </c>
      <c r="M5" s="163"/>
    </row>
    <row r="6" spans="1:13">
      <c r="A6" s="47" t="s">
        <v>16</v>
      </c>
      <c r="B6" s="4">
        <v>32618.049390426269</v>
      </c>
      <c r="C6" s="4">
        <v>26107</v>
      </c>
      <c r="D6" s="4">
        <v>27254</v>
      </c>
      <c r="E6" s="4">
        <v>29097</v>
      </c>
      <c r="F6" s="4">
        <v>25847</v>
      </c>
      <c r="G6" s="4">
        <v>23582.72265625</v>
      </c>
      <c r="H6" s="4">
        <v>23113.83984375</v>
      </c>
      <c r="I6" s="4">
        <v>23618.498046875</v>
      </c>
      <c r="J6" s="4">
        <v>25469.5859375</v>
      </c>
      <c r="K6" s="4">
        <v>26344.51953125</v>
      </c>
      <c r="L6" s="4">
        <v>25003.14453125</v>
      </c>
      <c r="M6" s="163"/>
    </row>
    <row r="7" spans="1:13">
      <c r="A7" s="47" t="s">
        <v>17</v>
      </c>
      <c r="B7" s="4">
        <v>37856.602013510361</v>
      </c>
      <c r="C7" s="4">
        <v>32725</v>
      </c>
      <c r="D7" s="4">
        <v>29079</v>
      </c>
      <c r="E7" s="4">
        <v>32813</v>
      </c>
      <c r="F7" s="4">
        <v>31848</v>
      </c>
      <c r="G7" s="4">
        <v>28787.1953125</v>
      </c>
      <c r="H7" s="4">
        <v>26002.072265625</v>
      </c>
      <c r="I7" s="4">
        <v>25535.35546875</v>
      </c>
      <c r="J7" s="4">
        <v>26040.9921875</v>
      </c>
      <c r="K7" s="4">
        <v>27891.64453125</v>
      </c>
      <c r="L7" s="4">
        <v>28767.283203125</v>
      </c>
      <c r="M7" s="163"/>
    </row>
    <row r="8" spans="1:13">
      <c r="A8" s="47" t="s">
        <v>18</v>
      </c>
      <c r="B8" s="4">
        <v>37184.656898203226</v>
      </c>
      <c r="C8" s="4">
        <v>37654</v>
      </c>
      <c r="D8" s="4">
        <v>30281</v>
      </c>
      <c r="E8" s="4">
        <v>33696</v>
      </c>
      <c r="F8" s="4">
        <v>37021</v>
      </c>
      <c r="G8" s="4">
        <v>37225.0625</v>
      </c>
      <c r="H8" s="4">
        <v>33266.484375</v>
      </c>
      <c r="I8" s="4">
        <v>30486.484375</v>
      </c>
      <c r="J8" s="4">
        <v>30021.9375</v>
      </c>
      <c r="K8" s="4">
        <v>30528.525390625</v>
      </c>
      <c r="L8" s="4">
        <v>32379.017578125</v>
      </c>
      <c r="M8" s="163"/>
    </row>
    <row r="9" spans="1:13">
      <c r="A9" s="47" t="s">
        <v>19</v>
      </c>
      <c r="B9" s="4">
        <v>33597.255765356604</v>
      </c>
      <c r="C9" s="4">
        <v>37287</v>
      </c>
      <c r="D9" s="4">
        <v>32077</v>
      </c>
      <c r="E9" s="4">
        <v>30753</v>
      </c>
      <c r="F9" s="4">
        <v>35096</v>
      </c>
      <c r="G9" s="4">
        <v>35756.0703125</v>
      </c>
      <c r="H9" s="4">
        <v>37252.48828125</v>
      </c>
      <c r="I9" s="4">
        <v>33305.17578125</v>
      </c>
      <c r="J9" s="4">
        <v>30533.033203125</v>
      </c>
      <c r="K9" s="4">
        <v>30072.11328125</v>
      </c>
      <c r="L9" s="4">
        <v>30580.25</v>
      </c>
      <c r="M9" s="163"/>
    </row>
    <row r="10" spans="1:13">
      <c r="A10" s="47" t="s">
        <v>20</v>
      </c>
      <c r="B10" s="4">
        <v>25374.742975046542</v>
      </c>
      <c r="C10" s="4">
        <v>34282</v>
      </c>
      <c r="D10" s="4">
        <v>34131</v>
      </c>
      <c r="E10" s="4">
        <v>30470</v>
      </c>
      <c r="F10" s="4">
        <v>31931</v>
      </c>
      <c r="G10" s="4">
        <v>33782.59765625</v>
      </c>
      <c r="H10" s="4">
        <v>34611.03125</v>
      </c>
      <c r="I10" s="4">
        <v>36109.01953125</v>
      </c>
      <c r="J10" s="4">
        <v>32176.65625</v>
      </c>
      <c r="K10" s="4">
        <v>29415.142578125</v>
      </c>
      <c r="L10" s="4">
        <v>28958.98828125</v>
      </c>
      <c r="M10" s="163"/>
    </row>
    <row r="11" spans="1:13">
      <c r="A11" s="47" t="s">
        <v>21</v>
      </c>
      <c r="B11" s="4">
        <v>19088.479827345636</v>
      </c>
      <c r="C11" s="4">
        <v>30556</v>
      </c>
      <c r="D11" s="4">
        <v>33014</v>
      </c>
      <c r="E11" s="4">
        <v>31428</v>
      </c>
      <c r="F11" s="4">
        <v>28784</v>
      </c>
      <c r="G11" s="4">
        <v>30305.0546875</v>
      </c>
      <c r="H11" s="4">
        <v>33095.2734375</v>
      </c>
      <c r="I11" s="4">
        <v>33928.921875</v>
      </c>
      <c r="J11" s="4">
        <v>35428.328125</v>
      </c>
      <c r="K11" s="4">
        <v>31515.58203125</v>
      </c>
      <c r="L11" s="4">
        <v>28767.88671875</v>
      </c>
      <c r="M11" s="163"/>
    </row>
    <row r="12" spans="1:13">
      <c r="A12" s="47" t="s">
        <v>22</v>
      </c>
      <c r="B12" s="4">
        <v>18649.247338179353</v>
      </c>
      <c r="C12" s="4">
        <v>23195</v>
      </c>
      <c r="D12" s="4">
        <v>30889</v>
      </c>
      <c r="E12" s="4">
        <v>32727</v>
      </c>
      <c r="F12" s="4">
        <v>30231</v>
      </c>
      <c r="G12" s="4">
        <v>27901.916015625</v>
      </c>
      <c r="H12" s="4">
        <v>28968.890625</v>
      </c>
      <c r="I12" s="4">
        <v>31752.556640625</v>
      </c>
      <c r="J12" s="4">
        <v>32595.13671875</v>
      </c>
      <c r="K12" s="4">
        <v>34096.8984375</v>
      </c>
      <c r="L12" s="4">
        <v>30217.205078125</v>
      </c>
      <c r="M12" s="163"/>
    </row>
    <row r="13" spans="1:13">
      <c r="A13" s="47" t="s">
        <v>23</v>
      </c>
      <c r="B13" s="4">
        <v>20332.636075328108</v>
      </c>
      <c r="C13" s="4">
        <v>18220</v>
      </c>
      <c r="D13" s="4">
        <v>28517</v>
      </c>
      <c r="E13" s="4">
        <v>32922</v>
      </c>
      <c r="F13" s="4">
        <v>30776</v>
      </c>
      <c r="G13" s="4">
        <v>28948.06640625</v>
      </c>
      <c r="H13" s="4">
        <v>26591.0625</v>
      </c>
      <c r="I13" s="4">
        <v>27669.26953125</v>
      </c>
      <c r="J13" s="4">
        <v>30443.3984375</v>
      </c>
      <c r="K13" s="4">
        <v>31298.75</v>
      </c>
      <c r="L13" s="4">
        <v>32804.6796875</v>
      </c>
      <c r="M13" s="163"/>
    </row>
    <row r="14" spans="1:13">
      <c r="A14" s="47" t="s">
        <v>24</v>
      </c>
      <c r="B14" s="4">
        <v>18614.995263336114</v>
      </c>
      <c r="C14" s="4">
        <v>18418</v>
      </c>
      <c r="D14" s="4">
        <v>21921</v>
      </c>
      <c r="E14" s="4">
        <v>30800</v>
      </c>
      <c r="F14" s="4">
        <v>31097</v>
      </c>
      <c r="G14" s="4">
        <v>31166.212890625</v>
      </c>
      <c r="H14" s="4">
        <v>29111.17578125</v>
      </c>
      <c r="I14" s="4">
        <v>26817.283203125</v>
      </c>
      <c r="J14" s="4">
        <v>27909.640625</v>
      </c>
      <c r="K14" s="4">
        <v>30671.771484375</v>
      </c>
      <c r="L14" s="4">
        <v>31543.765625</v>
      </c>
      <c r="M14" s="163"/>
    </row>
    <row r="15" spans="1:13">
      <c r="A15" s="47" t="s">
        <v>25</v>
      </c>
      <c r="B15" s="4">
        <v>14561.16146424181</v>
      </c>
      <c r="C15" s="4">
        <v>19918</v>
      </c>
      <c r="D15" s="4">
        <v>17427</v>
      </c>
      <c r="E15" s="4">
        <v>28124</v>
      </c>
      <c r="F15" s="4">
        <v>29412</v>
      </c>
      <c r="G15" s="4">
        <v>30358.46484375</v>
      </c>
      <c r="H15" s="4">
        <v>30525.576171875</v>
      </c>
      <c r="I15" s="4">
        <v>28561.17578125</v>
      </c>
      <c r="J15" s="4">
        <v>26349.740234375</v>
      </c>
      <c r="K15" s="4">
        <v>27461.64453125</v>
      </c>
      <c r="L15" s="4">
        <v>30208.234375</v>
      </c>
      <c r="M15" s="163"/>
    </row>
    <row r="16" spans="1:13">
      <c r="A16" s="47" t="s">
        <v>26</v>
      </c>
      <c r="B16" s="4">
        <v>10533.520428262927</v>
      </c>
      <c r="C16" s="4">
        <v>17814</v>
      </c>
      <c r="D16" s="4">
        <v>17237</v>
      </c>
      <c r="E16" s="4">
        <v>20913</v>
      </c>
      <c r="F16" s="4">
        <v>27017</v>
      </c>
      <c r="G16" s="4">
        <v>27555.505859375</v>
      </c>
      <c r="H16" s="4">
        <v>28785.80078125</v>
      </c>
      <c r="I16" s="4">
        <v>29005.3515625</v>
      </c>
      <c r="J16" s="4">
        <v>27154.24609375</v>
      </c>
      <c r="K16" s="4">
        <v>25046.8359375</v>
      </c>
      <c r="L16" s="4">
        <v>26179.78515625</v>
      </c>
      <c r="M16" s="163"/>
    </row>
    <row r="17" spans="1:13">
      <c r="A17" s="47" t="s">
        <v>27</v>
      </c>
      <c r="B17" s="4">
        <v>6977.349128361614</v>
      </c>
      <c r="C17" s="4">
        <v>12921</v>
      </c>
      <c r="D17" s="4">
        <v>17481</v>
      </c>
      <c r="E17" s="4">
        <v>15875</v>
      </c>
      <c r="F17" s="4">
        <v>20420</v>
      </c>
      <c r="G17" s="4">
        <v>24867.359375</v>
      </c>
      <c r="H17" s="4">
        <v>26207.0546875</v>
      </c>
      <c r="I17" s="4">
        <v>27454.5859375</v>
      </c>
      <c r="J17" s="4">
        <v>27734.046875</v>
      </c>
      <c r="K17" s="4">
        <v>26030.140625</v>
      </c>
      <c r="L17" s="4">
        <v>24058.41015625</v>
      </c>
      <c r="M17" s="163"/>
    </row>
    <row r="18" spans="1:13">
      <c r="A18" s="47" t="s">
        <v>52</v>
      </c>
      <c r="B18" s="4">
        <v>5222.4339996284452</v>
      </c>
      <c r="C18" s="4">
        <v>8523</v>
      </c>
      <c r="D18" s="4">
        <v>14436</v>
      </c>
      <c r="E18" s="4">
        <v>14626</v>
      </c>
      <c r="F18" s="4">
        <v>14587</v>
      </c>
      <c r="G18" s="4">
        <v>18247.216796875</v>
      </c>
      <c r="H18" s="4">
        <v>23206.94140625</v>
      </c>
      <c r="I18" s="4">
        <v>24542.203125</v>
      </c>
      <c r="J18" s="4">
        <v>25808.609375</v>
      </c>
      <c r="K18" s="4">
        <v>26169.111328125</v>
      </c>
      <c r="L18" s="4">
        <v>24672.986328125</v>
      </c>
      <c r="M18" s="163"/>
    </row>
    <row r="19" spans="1:13">
      <c r="A19" s="47" t="s">
        <v>28</v>
      </c>
      <c r="B19" s="4">
        <v>3374.8367860253261</v>
      </c>
      <c r="C19" s="4">
        <v>4927</v>
      </c>
      <c r="D19" s="4">
        <v>9581</v>
      </c>
      <c r="E19" s="4">
        <v>13621</v>
      </c>
      <c r="F19" s="4">
        <v>12081</v>
      </c>
      <c r="G19" s="4">
        <v>12605.515625</v>
      </c>
      <c r="H19" s="4">
        <v>16412.560546875</v>
      </c>
      <c r="I19" s="4">
        <v>20916.6875</v>
      </c>
      <c r="J19" s="4">
        <v>22234.701171875</v>
      </c>
      <c r="K19" s="4">
        <v>23515.58984375</v>
      </c>
      <c r="L19" s="4">
        <v>23978.501953125</v>
      </c>
      <c r="M19" s="163"/>
    </row>
    <row r="20" spans="1:13">
      <c r="A20" s="47" t="s">
        <v>29</v>
      </c>
      <c r="B20" s="4">
        <v>2715.988052275904</v>
      </c>
      <c r="C20" s="4">
        <v>4775</v>
      </c>
      <c r="D20" s="4">
        <v>7713</v>
      </c>
      <c r="E20" s="4">
        <v>14301</v>
      </c>
      <c r="F20" s="4">
        <v>18657</v>
      </c>
      <c r="G20" s="4">
        <v>19845.1484375</v>
      </c>
      <c r="H20" s="4">
        <v>20687.900390625</v>
      </c>
      <c r="I20" s="4">
        <v>24294.455078125</v>
      </c>
      <c r="J20" s="4">
        <v>30915.75390625</v>
      </c>
      <c r="K20" s="4">
        <v>36761.578125</v>
      </c>
      <c r="L20" s="4">
        <v>41410.44140625</v>
      </c>
      <c r="M20" s="163"/>
    </row>
    <row r="21" spans="1:13" ht="16.5" thickBot="1">
      <c r="A21" s="43" t="s">
        <v>3</v>
      </c>
      <c r="B21" s="44">
        <f>SUM(B3:B20)</f>
        <v>371782.0944882097</v>
      </c>
      <c r="C21" s="44">
        <f>SUM(C3:C20)</f>
        <v>411329</v>
      </c>
      <c r="D21" s="44">
        <f>SUM(D3:D20)</f>
        <v>435638</v>
      </c>
      <c r="E21" s="44">
        <f t="shared" ref="E21" si="0">SUM(E3:E20)</f>
        <v>477418</v>
      </c>
      <c r="F21" s="44">
        <v>492145</v>
      </c>
      <c r="G21" s="44">
        <v>500360.96875</v>
      </c>
      <c r="H21" s="44">
        <v>510489.0625</v>
      </c>
      <c r="I21" s="44">
        <v>518022.25</v>
      </c>
      <c r="J21" s="44">
        <v>522937.125</v>
      </c>
      <c r="K21" s="44">
        <v>525407.875</v>
      </c>
      <c r="L21" s="44">
        <v>526228.6875</v>
      </c>
      <c r="M21" s="163"/>
    </row>
    <row r="22" spans="1:13" ht="16.5" thickBot="1">
      <c r="A22" s="45"/>
      <c r="E22"/>
      <c r="F22"/>
      <c r="G22"/>
      <c r="H22"/>
      <c r="I22"/>
      <c r="J22"/>
      <c r="K22"/>
      <c r="L22"/>
    </row>
    <row r="23" spans="1:13"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3">
      <c r="A24" s="47" t="s">
        <v>13</v>
      </c>
      <c r="B24" s="5">
        <f t="shared" ref="B24:E42" si="1">B3/B$21*100</f>
        <v>7.8938668892224824</v>
      </c>
      <c r="C24" s="5">
        <f t="shared" si="1"/>
        <v>7.4346812405641227</v>
      </c>
      <c r="D24" s="5">
        <f t="shared" si="1"/>
        <v>6.3187784353063785</v>
      </c>
      <c r="E24" s="5">
        <f t="shared" si="1"/>
        <v>6.2119568177152935</v>
      </c>
      <c r="F24" s="5">
        <f t="shared" ref="F24:K24" si="2">F3/F$21*100</f>
        <v>6.3946601103333363</v>
      </c>
      <c r="G24" s="5">
        <f t="shared" si="2"/>
        <v>6.7142254051465722</v>
      </c>
      <c r="H24" s="5">
        <f t="shared" si="2"/>
        <v>6.7513505737451514</v>
      </c>
      <c r="I24" s="5">
        <f t="shared" si="2"/>
        <v>6.3925116754154869</v>
      </c>
      <c r="J24" s="5">
        <f t="shared" si="2"/>
        <v>6.0581714741279846</v>
      </c>
      <c r="K24" s="5">
        <f t="shared" si="2"/>
        <v>5.8848357811538321</v>
      </c>
      <c r="L24" s="5">
        <f t="shared" ref="L24" si="3">L3/L$21*100</f>
        <v>5.9318532080693531</v>
      </c>
    </row>
    <row r="25" spans="1:13">
      <c r="A25" s="47" t="s">
        <v>14</v>
      </c>
      <c r="B25" s="5">
        <f t="shared" si="1"/>
        <v>7.3459677113422179</v>
      </c>
      <c r="C25" s="5">
        <f t="shared" si="1"/>
        <v>6.7870244986373436</v>
      </c>
      <c r="D25" s="5">
        <f t="shared" si="1"/>
        <v>6.7025833375417205</v>
      </c>
      <c r="E25" s="5">
        <f t="shared" si="1"/>
        <v>5.8977667369056048</v>
      </c>
      <c r="F25" s="5">
        <f t="shared" ref="F25:K25" si="4">F4/F$21*100</f>
        <v>5.8980584990195979</v>
      </c>
      <c r="G25" s="5">
        <f t="shared" si="4"/>
        <v>5.8136868658133123</v>
      </c>
      <c r="H25" s="5">
        <f t="shared" si="4"/>
        <v>6.0608439211173106</v>
      </c>
      <c r="I25" s="5">
        <f t="shared" si="4"/>
        <v>6.1414271268029506</v>
      </c>
      <c r="J25" s="5">
        <f t="shared" si="4"/>
        <v>5.8266139249054074</v>
      </c>
      <c r="K25" s="5">
        <f t="shared" si="4"/>
        <v>5.5272062591610371</v>
      </c>
      <c r="L25" s="5">
        <f t="shared" ref="L25" si="5">L4/L$21*100</f>
        <v>5.3746078819819187</v>
      </c>
    </row>
    <row r="26" spans="1:13">
      <c r="A26" s="47" t="s">
        <v>15</v>
      </c>
      <c r="B26" s="5">
        <f t="shared" si="1"/>
        <v>7.6445754729762685</v>
      </c>
      <c r="C26" s="5">
        <f t="shared" si="1"/>
        <v>6.201605041220045</v>
      </c>
      <c r="D26" s="5">
        <f t="shared" si="1"/>
        <v>6.3984317254234018</v>
      </c>
      <c r="E26" s="5">
        <f t="shared" si="1"/>
        <v>5.7471649581708268</v>
      </c>
      <c r="F26" s="5">
        <f t="shared" ref="F26:K26" si="6">F5/F$21*100</f>
        <v>5.4540836542076008</v>
      </c>
      <c r="G26" s="5">
        <f t="shared" si="6"/>
        <v>5.3445560177149609</v>
      </c>
      <c r="H26" s="5">
        <f t="shared" si="6"/>
        <v>5.337250889924797</v>
      </c>
      <c r="I26" s="5">
        <f t="shared" si="6"/>
        <v>5.6168681853192597</v>
      </c>
      <c r="J26" s="5">
        <f t="shared" si="6"/>
        <v>5.7313527116190119</v>
      </c>
      <c r="K26" s="5">
        <f t="shared" si="6"/>
        <v>5.4487675705755265</v>
      </c>
      <c r="L26" s="5">
        <f t="shared" ref="L26" si="7">L5/L$21*100</f>
        <v>5.1689077461450639</v>
      </c>
    </row>
    <row r="27" spans="1:13">
      <c r="A27" s="47" t="s">
        <v>16</v>
      </c>
      <c r="B27" s="5">
        <f t="shared" si="1"/>
        <v>8.7734320382824897</v>
      </c>
      <c r="C27" s="5">
        <f t="shared" si="1"/>
        <v>6.346987448003909</v>
      </c>
      <c r="D27" s="5">
        <f t="shared" si="1"/>
        <v>6.2561117257906789</v>
      </c>
      <c r="E27" s="5">
        <f t="shared" si="1"/>
        <v>6.0946591875463429</v>
      </c>
      <c r="F27" s="5">
        <f t="shared" ref="F27:K27" si="8">F6/F$21*100</f>
        <v>5.2519074662955028</v>
      </c>
      <c r="G27" s="5">
        <f t="shared" si="8"/>
        <v>4.71314193734261</v>
      </c>
      <c r="H27" s="5">
        <f t="shared" si="8"/>
        <v>4.5277835592706746</v>
      </c>
      <c r="I27" s="5">
        <f t="shared" si="8"/>
        <v>4.5593597662793446</v>
      </c>
      <c r="J27" s="5">
        <f t="shared" si="8"/>
        <v>4.8704872383080478</v>
      </c>
      <c r="K27" s="5">
        <f t="shared" si="8"/>
        <v>5.0141082356730946</v>
      </c>
      <c r="L27" s="5">
        <f t="shared" ref="L27" si="9">L6/L$21*100</f>
        <v>4.7513837852578114</v>
      </c>
    </row>
    <row r="28" spans="1:13">
      <c r="A28" s="47" t="s">
        <v>17</v>
      </c>
      <c r="B28" s="5">
        <f t="shared" si="1"/>
        <v>10.182470477935</v>
      </c>
      <c r="C28" s="5">
        <f t="shared" si="1"/>
        <v>7.9559184983310205</v>
      </c>
      <c r="D28" s="5">
        <f t="shared" si="1"/>
        <v>6.6750375311611929</v>
      </c>
      <c r="E28" s="5">
        <f t="shared" si="1"/>
        <v>6.873012747738878</v>
      </c>
      <c r="F28" s="5">
        <f t="shared" ref="F28:K28" si="10">F7/F$21*100</f>
        <v>6.4712635503764133</v>
      </c>
      <c r="G28" s="5">
        <f t="shared" si="10"/>
        <v>5.7532855499133095</v>
      </c>
      <c r="H28" s="5">
        <f t="shared" si="10"/>
        <v>5.0935610918451362</v>
      </c>
      <c r="I28" s="5">
        <f t="shared" si="10"/>
        <v>4.9293935673129869</v>
      </c>
      <c r="J28" s="5">
        <f t="shared" si="10"/>
        <v>4.9797558717025492</v>
      </c>
      <c r="K28" s="5">
        <f t="shared" si="10"/>
        <v>5.3085699431608253</v>
      </c>
      <c r="L28" s="5">
        <f t="shared" ref="L28" si="11">L7/L$21*100</f>
        <v>5.4666885113755797</v>
      </c>
    </row>
    <row r="29" spans="1:13">
      <c r="A29" s="47" t="s">
        <v>18</v>
      </c>
      <c r="B29" s="5">
        <f t="shared" si="1"/>
        <v>10.001734201156495</v>
      </c>
      <c r="C29" s="5">
        <f t="shared" si="1"/>
        <v>9.1542293395311294</v>
      </c>
      <c r="D29" s="5">
        <f t="shared" si="1"/>
        <v>6.9509546917394722</v>
      </c>
      <c r="E29" s="5">
        <f t="shared" si="1"/>
        <v>7.0579659753088482</v>
      </c>
      <c r="F29" s="5">
        <f t="shared" ref="F29:K29" si="12">F8/F$21*100</f>
        <v>7.5223765353706726</v>
      </c>
      <c r="G29" s="5">
        <f t="shared" si="12"/>
        <v>7.4396415437829848</v>
      </c>
      <c r="H29" s="5">
        <f t="shared" si="12"/>
        <v>6.5165910141316692</v>
      </c>
      <c r="I29" s="5">
        <f t="shared" si="12"/>
        <v>5.8851689044244715</v>
      </c>
      <c r="J29" s="5">
        <f t="shared" si="12"/>
        <v>5.7410224030278973</v>
      </c>
      <c r="K29" s="5">
        <f t="shared" si="12"/>
        <v>5.810443056382625</v>
      </c>
      <c r="L29" s="5">
        <f t="shared" ref="L29" si="13">L8/L$21*100</f>
        <v>6.1530316281217567</v>
      </c>
    </row>
    <row r="30" spans="1:13">
      <c r="A30" s="47" t="s">
        <v>19</v>
      </c>
      <c r="B30" s="5">
        <f t="shared" si="1"/>
        <v>9.0368138389252284</v>
      </c>
      <c r="C30" s="5">
        <f t="shared" si="1"/>
        <v>9.0650063574413675</v>
      </c>
      <c r="D30" s="5">
        <f t="shared" si="1"/>
        <v>7.3632235939013579</v>
      </c>
      <c r="E30" s="5">
        <f t="shared" si="1"/>
        <v>6.4415250367602397</v>
      </c>
      <c r="F30" s="5">
        <f t="shared" ref="F30:K30" si="14">F9/F$21*100</f>
        <v>7.1312316492090746</v>
      </c>
      <c r="G30" s="5">
        <f t="shared" si="14"/>
        <v>7.1460550573770156</v>
      </c>
      <c r="H30" s="5">
        <f t="shared" si="14"/>
        <v>7.2974116426343603</v>
      </c>
      <c r="I30" s="5">
        <f t="shared" si="14"/>
        <v>6.4292944523618427</v>
      </c>
      <c r="J30" s="5">
        <f t="shared" si="14"/>
        <v>5.8387579965994956</v>
      </c>
      <c r="K30" s="5">
        <f t="shared" si="14"/>
        <v>5.7235749047823079</v>
      </c>
      <c r="L30" s="5">
        <f t="shared" ref="L30" si="15">L9/L$21*100</f>
        <v>5.8112092188056543</v>
      </c>
    </row>
    <row r="31" spans="1:13">
      <c r="A31" s="47" t="s">
        <v>20</v>
      </c>
      <c r="B31" s="5">
        <f t="shared" si="1"/>
        <v>6.8251654265321937</v>
      </c>
      <c r="C31" s="5">
        <f t="shared" si="1"/>
        <v>8.3344476076328196</v>
      </c>
      <c r="D31" s="5">
        <f t="shared" si="1"/>
        <v>7.8347159797813788</v>
      </c>
      <c r="E31" s="5">
        <f t="shared" si="1"/>
        <v>6.382247841514145</v>
      </c>
      <c r="F31" s="5">
        <f t="shared" ref="F31:K31" si="16">F10/F$21*100</f>
        <v>6.4881284987148096</v>
      </c>
      <c r="G31" s="5">
        <f t="shared" si="16"/>
        <v>6.7516452653462498</v>
      </c>
      <c r="H31" s="5">
        <f t="shared" si="16"/>
        <v>6.7799750851664911</v>
      </c>
      <c r="I31" s="5">
        <f t="shared" si="16"/>
        <v>6.9705537805084621</v>
      </c>
      <c r="J31" s="5">
        <f t="shared" si="16"/>
        <v>6.1530640514383066</v>
      </c>
      <c r="K31" s="5">
        <f t="shared" si="16"/>
        <v>5.5985347722709715</v>
      </c>
      <c r="L31" s="5">
        <f t="shared" ref="L31" si="17">L10/L$21*100</f>
        <v>5.5031185051556122</v>
      </c>
    </row>
    <row r="32" spans="1:13">
      <c r="A32" s="47" t="s">
        <v>21</v>
      </c>
      <c r="B32" s="5">
        <f t="shared" si="1"/>
        <v>5.1343192989491824</v>
      </c>
      <c r="C32" s="5">
        <f t="shared" si="1"/>
        <v>7.4286033807487435</v>
      </c>
      <c r="D32" s="5">
        <f t="shared" si="1"/>
        <v>7.5783104320559733</v>
      </c>
      <c r="E32" s="5">
        <f t="shared" si="1"/>
        <v>6.5829105731245994</v>
      </c>
      <c r="F32" s="5">
        <f t="shared" ref="F32:K32" si="18">F11/F$21*100</f>
        <v>5.8486828068963419</v>
      </c>
      <c r="G32" s="5">
        <f t="shared" si="18"/>
        <v>6.0566384230984243</v>
      </c>
      <c r="H32" s="5">
        <f t="shared" si="18"/>
        <v>6.4830524037917074</v>
      </c>
      <c r="I32" s="5">
        <f t="shared" si="18"/>
        <v>6.5497035841607198</v>
      </c>
      <c r="J32" s="5">
        <f t="shared" si="18"/>
        <v>6.7748733894156015</v>
      </c>
      <c r="K32" s="5">
        <f t="shared" si="18"/>
        <v>5.9983078919877242</v>
      </c>
      <c r="L32" s="5">
        <f t="shared" ref="L32" si="19">L11/L$21*100</f>
        <v>5.4668031983243024</v>
      </c>
    </row>
    <row r="33" spans="1:12">
      <c r="A33" s="47" t="s">
        <v>22</v>
      </c>
      <c r="B33" s="5">
        <f t="shared" si="1"/>
        <v>5.0161768451629332</v>
      </c>
      <c r="C33" s="5">
        <f t="shared" si="1"/>
        <v>5.6390383367085715</v>
      </c>
      <c r="D33" s="5">
        <f t="shared" si="1"/>
        <v>7.0905201107341416</v>
      </c>
      <c r="E33" s="5">
        <f t="shared" si="1"/>
        <v>6.8549991831057895</v>
      </c>
      <c r="F33" s="5">
        <f t="shared" ref="F33:K33" si="20">F12/F$21*100</f>
        <v>6.142701846000671</v>
      </c>
      <c r="G33" s="5">
        <f t="shared" si="20"/>
        <v>5.576357421588952</v>
      </c>
      <c r="H33" s="5">
        <f t="shared" si="20"/>
        <v>5.6747328695215673</v>
      </c>
      <c r="I33" s="5">
        <f t="shared" si="20"/>
        <v>6.1295739016277775</v>
      </c>
      <c r="J33" s="5">
        <f t="shared" si="20"/>
        <v>6.2330890580296821</v>
      </c>
      <c r="K33" s="5">
        <f t="shared" si="20"/>
        <v>6.4896055160003074</v>
      </c>
      <c r="L33" s="5">
        <f t="shared" ref="L33" si="21">L12/L$21*100</f>
        <v>5.7422192662434428</v>
      </c>
    </row>
    <row r="34" spans="1:12">
      <c r="A34" s="47" t="s">
        <v>23</v>
      </c>
      <c r="B34" s="5">
        <f t="shared" si="1"/>
        <v>5.4689659283666536</v>
      </c>
      <c r="C34" s="5">
        <f t="shared" si="1"/>
        <v>4.4295442334481638</v>
      </c>
      <c r="D34" s="5">
        <f t="shared" si="1"/>
        <v>6.5460313379457249</v>
      </c>
      <c r="E34" s="5">
        <f t="shared" si="1"/>
        <v>6.8958438936110493</v>
      </c>
      <c r="F34" s="5">
        <f t="shared" ref="F34:K34" si="22">F13/F$21*100</f>
        <v>6.2534415670178509</v>
      </c>
      <c r="G34" s="5">
        <f t="shared" si="22"/>
        <v>5.7854365576451645</v>
      </c>
      <c r="H34" s="5">
        <f t="shared" si="22"/>
        <v>5.2089387321594183</v>
      </c>
      <c r="I34" s="5">
        <f t="shared" si="22"/>
        <v>5.34132839491933</v>
      </c>
      <c r="J34" s="5">
        <f t="shared" si="22"/>
        <v>5.821617357440438</v>
      </c>
      <c r="K34" s="5">
        <f t="shared" si="22"/>
        <v>5.9570386149998225</v>
      </c>
      <c r="L34" s="5">
        <f t="shared" ref="L34" si="23">L13/L$21*100</f>
        <v>6.2339208155579691</v>
      </c>
    </row>
    <row r="35" spans="1:12">
      <c r="A35" s="47" t="s">
        <v>24</v>
      </c>
      <c r="B35" s="5">
        <f t="shared" si="1"/>
        <v>5.0069639015190521</v>
      </c>
      <c r="C35" s="5">
        <f t="shared" si="1"/>
        <v>4.4776808831859656</v>
      </c>
      <c r="D35" s="5">
        <f t="shared" si="1"/>
        <v>5.0319301805627612</v>
      </c>
      <c r="E35" s="5">
        <f t="shared" si="1"/>
        <v>6.4513696592922765</v>
      </c>
      <c r="F35" s="5">
        <f t="shared" ref="F35:K35" si="24">F14/F$21*100</f>
        <v>6.3186662467362265</v>
      </c>
      <c r="G35" s="5">
        <f t="shared" si="24"/>
        <v>6.2287458129446671</v>
      </c>
      <c r="H35" s="5">
        <f t="shared" si="24"/>
        <v>5.7026051917126042</v>
      </c>
      <c r="I35" s="5">
        <f t="shared" si="24"/>
        <v>5.1768593343480909</v>
      </c>
      <c r="J35" s="5">
        <f t="shared" si="24"/>
        <v>5.3370929870393118</v>
      </c>
      <c r="K35" s="5">
        <f t="shared" si="24"/>
        <v>5.8377068452533187</v>
      </c>
      <c r="L35" s="5">
        <f t="shared" ref="L35" si="25">L14/L$21*100</f>
        <v>5.9943074891750365</v>
      </c>
    </row>
    <row r="36" spans="1:12">
      <c r="A36" s="47" t="s">
        <v>25</v>
      </c>
      <c r="B36" s="5">
        <f t="shared" si="1"/>
        <v>3.9165849243725717</v>
      </c>
      <c r="C36" s="5">
        <f t="shared" si="1"/>
        <v>4.8423524721087015</v>
      </c>
      <c r="D36" s="5">
        <f t="shared" si="1"/>
        <v>4.0003397316120264</v>
      </c>
      <c r="E36" s="5">
        <f t="shared" si="1"/>
        <v>5.8908545551277918</v>
      </c>
      <c r="F36" s="5">
        <f t="shared" ref="F36:K36" si="26">F15/F$21*100</f>
        <v>5.9762874762519171</v>
      </c>
      <c r="G36" s="5">
        <f t="shared" si="26"/>
        <v>6.0673127481528804</v>
      </c>
      <c r="H36" s="5">
        <f t="shared" si="26"/>
        <v>5.9796729086384683</v>
      </c>
      <c r="I36" s="5">
        <f t="shared" si="26"/>
        <v>5.5135036731047746</v>
      </c>
      <c r="J36" s="5">
        <f t="shared" si="26"/>
        <v>5.0387970130013242</v>
      </c>
      <c r="K36" s="5">
        <f t="shared" si="26"/>
        <v>5.226728764057829</v>
      </c>
      <c r="L36" s="5">
        <f t="shared" ref="L36" si="27">L15/L$21*100</f>
        <v>5.7405145505298965</v>
      </c>
    </row>
    <row r="37" spans="1:12">
      <c r="A37" s="47" t="s">
        <v>26</v>
      </c>
      <c r="B37" s="5">
        <f t="shared" si="1"/>
        <v>2.8332511394243536</v>
      </c>
      <c r="C37" s="5">
        <f t="shared" si="1"/>
        <v>4.3308397900464106</v>
      </c>
      <c r="D37" s="5">
        <f t="shared" si="1"/>
        <v>3.9567255381761921</v>
      </c>
      <c r="E37" s="5">
        <f t="shared" si="1"/>
        <v>4.3804381066486808</v>
      </c>
      <c r="F37" s="5">
        <f t="shared" ref="F37:K37" si="28">F16/F$21*100</f>
        <v>5.4896422802222924</v>
      </c>
      <c r="G37" s="5">
        <f t="shared" si="28"/>
        <v>5.5071253715520756</v>
      </c>
      <c r="H37" s="5">
        <f t="shared" si="28"/>
        <v>5.6388672933124795</v>
      </c>
      <c r="I37" s="5">
        <f t="shared" si="28"/>
        <v>5.5992482103809245</v>
      </c>
      <c r="J37" s="5">
        <f t="shared" si="28"/>
        <v>5.1926407201917444</v>
      </c>
      <c r="K37" s="5">
        <f t="shared" si="28"/>
        <v>4.7671222928472474</v>
      </c>
      <c r="L37" s="5">
        <f t="shared" ref="L37" si="29">L16/L$21*100</f>
        <v>4.9749825081989663</v>
      </c>
    </row>
    <row r="38" spans="1:12">
      <c r="A38" s="47" t="s">
        <v>27</v>
      </c>
      <c r="B38" s="5">
        <f t="shared" si="1"/>
        <v>1.8767308140448615</v>
      </c>
      <c r="C38" s="5">
        <f t="shared" si="1"/>
        <v>3.1412810669804463</v>
      </c>
      <c r="D38" s="5">
        <f t="shared" si="1"/>
        <v>4.0127353444832634</v>
      </c>
      <c r="E38" s="5">
        <f t="shared" si="1"/>
        <v>3.3251783552358729</v>
      </c>
      <c r="F38" s="5">
        <f t="shared" ref="F38:K38" si="30">F17/F$21*100</f>
        <v>4.1491836755427771</v>
      </c>
      <c r="G38" s="5">
        <f t="shared" si="30"/>
        <v>4.9698839294207033</v>
      </c>
      <c r="H38" s="5">
        <f t="shared" si="30"/>
        <v>5.1337152179435774</v>
      </c>
      <c r="I38" s="5">
        <f t="shared" si="30"/>
        <v>5.2998854658269989</v>
      </c>
      <c r="J38" s="5">
        <f t="shared" si="30"/>
        <v>5.3035146194678759</v>
      </c>
      <c r="K38" s="5">
        <f t="shared" si="30"/>
        <v>4.9542730255042331</v>
      </c>
      <c r="L38" s="5">
        <f t="shared" ref="L38" si="31">L17/L$21*100</f>
        <v>4.5718545430402822</v>
      </c>
    </row>
    <row r="39" spans="1:12">
      <c r="A39" s="47" t="s">
        <v>52</v>
      </c>
      <c r="B39" s="5">
        <f t="shared" si="1"/>
        <v>1.4047029367612711</v>
      </c>
      <c r="C39" s="5">
        <f t="shared" si="1"/>
        <v>2.072063968258985</v>
      </c>
      <c r="D39" s="5">
        <f t="shared" si="1"/>
        <v>3.3137605075773924</v>
      </c>
      <c r="E39" s="5">
        <f t="shared" si="1"/>
        <v>3.0635627479483389</v>
      </c>
      <c r="F39" s="5">
        <f t="shared" ref="F39:K39" si="32">F18/F$21*100</f>
        <v>2.9639638724359689</v>
      </c>
      <c r="G39" s="5">
        <f t="shared" si="32"/>
        <v>3.6468105900546424</v>
      </c>
      <c r="H39" s="5">
        <f t="shared" si="32"/>
        <v>4.546021278614564</v>
      </c>
      <c r="I39" s="5">
        <f t="shared" si="32"/>
        <v>4.7376735507017314</v>
      </c>
      <c r="J39" s="5">
        <f t="shared" si="32"/>
        <v>4.9353178692371475</v>
      </c>
      <c r="K39" s="5">
        <f t="shared" si="32"/>
        <v>4.980723086444983</v>
      </c>
      <c r="L39" s="5">
        <f t="shared" ref="L39" si="33">L18/L$21*100</f>
        <v>4.6886433435130801</v>
      </c>
    </row>
    <row r="40" spans="1:12">
      <c r="A40" s="47" t="s">
        <v>28</v>
      </c>
      <c r="B40" s="5">
        <f t="shared" si="1"/>
        <v>0.90774591785305891</v>
      </c>
      <c r="C40" s="5">
        <f t="shared" si="1"/>
        <v>1.1978246124148795</v>
      </c>
      <c r="D40" s="5">
        <f t="shared" si="1"/>
        <v>2.1993030910985727</v>
      </c>
      <c r="E40" s="5">
        <f t="shared" si="1"/>
        <v>2.8530553938058469</v>
      </c>
      <c r="F40" s="5">
        <f t="shared" ref="F40:K40" si="34">F19/F$21*100</f>
        <v>2.4547643479055967</v>
      </c>
      <c r="G40" s="5">
        <f t="shared" si="34"/>
        <v>2.5192843591479677</v>
      </c>
      <c r="H40" s="5">
        <f t="shared" si="34"/>
        <v>3.2150660518559104</v>
      </c>
      <c r="I40" s="5">
        <f t="shared" si="34"/>
        <v>4.0377971216487323</v>
      </c>
      <c r="J40" s="5">
        <f t="shared" si="34"/>
        <v>4.2518880586026473</v>
      </c>
      <c r="K40" s="5">
        <f t="shared" si="34"/>
        <v>4.4756827909650196</v>
      </c>
      <c r="L40" s="5">
        <f t="shared" ref="L40" si="35">L19/L$21*100</f>
        <v>4.5566694714120848</v>
      </c>
    </row>
    <row r="41" spans="1:12">
      <c r="A41" s="47" t="s">
        <v>29</v>
      </c>
      <c r="B41" s="5">
        <f t="shared" si="1"/>
        <v>0.73053223717368565</v>
      </c>
      <c r="C41" s="5">
        <f t="shared" si="1"/>
        <v>1.1608712247373758</v>
      </c>
      <c r="D41" s="5">
        <f t="shared" si="1"/>
        <v>1.7705067051083698</v>
      </c>
      <c r="E41" s="5">
        <f t="shared" si="1"/>
        <v>2.9954882304395731</v>
      </c>
      <c r="F41" s="5">
        <f t="shared" ref="F41:K41" si="36">F20/F$21*100</f>
        <v>3.7909559174633491</v>
      </c>
      <c r="G41" s="5">
        <f t="shared" si="36"/>
        <v>3.9661663632711162</v>
      </c>
      <c r="H41" s="5">
        <f t="shared" si="36"/>
        <v>4.0525648657996465</v>
      </c>
      <c r="I41" s="5">
        <f t="shared" si="36"/>
        <v>4.6898477967162604</v>
      </c>
      <c r="J41" s="5">
        <f t="shared" si="36"/>
        <v>5.9119447498109841</v>
      </c>
      <c r="K41" s="5">
        <f t="shared" si="36"/>
        <v>6.9967695335742732</v>
      </c>
      <c r="L41" s="5">
        <f t="shared" ref="L41" si="37">L20/L$21*100</f>
        <v>7.8692861848680575</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3.25" customHeight="1">
      <c r="A43" s="282" t="s">
        <v>372</v>
      </c>
      <c r="B43" s="282"/>
      <c r="C43" s="282"/>
      <c r="D43" s="282"/>
      <c r="E43" s="282"/>
      <c r="F43" s="282"/>
      <c r="G43" s="282"/>
      <c r="H43" s="282"/>
      <c r="I43" s="282"/>
      <c r="J43" s="282"/>
      <c r="K43" s="282"/>
      <c r="L43" s="153"/>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59999389629810485"/>
  </sheetPr>
  <dimension ref="A1:N50"/>
  <sheetViews>
    <sheetView zoomScale="75" workbookViewId="0">
      <selection activeCell="W32" sqref="W32"/>
    </sheetView>
  </sheetViews>
  <sheetFormatPr defaultRowHeight="15.75"/>
  <cols>
    <col min="1" max="12" width="11.140625" style="1" customWidth="1"/>
    <col min="13" max="16384" width="9.140625" style="1"/>
  </cols>
  <sheetData>
    <row r="1" spans="1:14" ht="30" customHeight="1" thickBot="1">
      <c r="A1" s="281" t="s">
        <v>206</v>
      </c>
      <c r="B1" s="281"/>
      <c r="C1" s="281"/>
      <c r="D1" s="281"/>
      <c r="E1" s="281"/>
      <c r="F1" s="281"/>
      <c r="G1" s="281"/>
      <c r="H1" s="281"/>
      <c r="I1" s="281"/>
      <c r="J1" s="281"/>
      <c r="K1" s="281"/>
      <c r="L1" s="104"/>
    </row>
    <row r="2" spans="1:14"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4">
      <c r="A3" s="47" t="s">
        <v>13</v>
      </c>
      <c r="B3" s="4">
        <v>3488.62566516578</v>
      </c>
      <c r="C3" s="4">
        <v>4127</v>
      </c>
      <c r="D3" s="4">
        <v>3579</v>
      </c>
      <c r="E3" s="4">
        <v>4337</v>
      </c>
      <c r="F3" s="4">
        <v>4572</v>
      </c>
      <c r="G3" s="4">
        <v>4572.796875</v>
      </c>
      <c r="H3" s="4">
        <v>4772.6826171875</v>
      </c>
      <c r="I3" s="4">
        <v>4946.6728515625</v>
      </c>
      <c r="J3" s="4">
        <v>5169.3984375</v>
      </c>
      <c r="K3" s="4">
        <v>5397.45654296875</v>
      </c>
      <c r="L3" s="4">
        <v>5627.7255859375</v>
      </c>
      <c r="M3" s="163"/>
      <c r="N3" s="4"/>
    </row>
    <row r="4" spans="1:14">
      <c r="A4" s="47" t="s">
        <v>14</v>
      </c>
      <c r="B4" s="4">
        <v>3166.0714285714289</v>
      </c>
      <c r="C4" s="4">
        <v>4213</v>
      </c>
      <c r="D4" s="4">
        <v>4347</v>
      </c>
      <c r="E4" s="4">
        <v>4237</v>
      </c>
      <c r="F4" s="4">
        <v>4628</v>
      </c>
      <c r="G4" s="4">
        <v>4770.86962890625</v>
      </c>
      <c r="H4" s="4">
        <v>4725.67724609375</v>
      </c>
      <c r="I4" s="4">
        <v>4925.93798828125</v>
      </c>
      <c r="J4" s="4">
        <v>5100.25341796875</v>
      </c>
      <c r="K4" s="4">
        <v>5323.2578125</v>
      </c>
      <c r="L4" s="4">
        <v>5551.58935546875</v>
      </c>
      <c r="M4" s="163"/>
      <c r="N4" s="4"/>
    </row>
    <row r="5" spans="1:14">
      <c r="A5" s="47" t="s">
        <v>15</v>
      </c>
      <c r="B5" s="4">
        <v>3198.326852230864</v>
      </c>
      <c r="C5" s="4">
        <v>3827</v>
      </c>
      <c r="D5" s="4">
        <v>4594</v>
      </c>
      <c r="E5" s="4">
        <v>4068</v>
      </c>
      <c r="F5" s="4">
        <v>4412</v>
      </c>
      <c r="G5" s="4">
        <v>4624.4296875</v>
      </c>
      <c r="H5" s="4">
        <v>4887.56396484375</v>
      </c>
      <c r="I5" s="4">
        <v>4842.51123046875</v>
      </c>
      <c r="J5" s="4">
        <v>5042.853515625</v>
      </c>
      <c r="K5" s="4">
        <v>5217.24853515625</v>
      </c>
      <c r="L5" s="4">
        <v>5440.318359375</v>
      </c>
      <c r="M5" s="163"/>
      <c r="N5" s="4"/>
    </row>
    <row r="6" spans="1:14">
      <c r="A6" s="47" t="s">
        <v>16</v>
      </c>
      <c r="B6" s="4">
        <v>3199.3348342202212</v>
      </c>
      <c r="C6" s="4">
        <v>3334</v>
      </c>
      <c r="D6" s="4">
        <v>4068</v>
      </c>
      <c r="E6" s="4">
        <v>4106</v>
      </c>
      <c r="F6" s="4">
        <v>3885</v>
      </c>
      <c r="G6" s="4">
        <v>4098.97998046875</v>
      </c>
      <c r="H6" s="4">
        <v>4398.36474609375</v>
      </c>
      <c r="I6" s="4">
        <v>4661.5478515625</v>
      </c>
      <c r="J6" s="4">
        <v>4616.837890625</v>
      </c>
      <c r="K6" s="4">
        <v>4817.29541015625</v>
      </c>
      <c r="L6" s="4">
        <v>4991.810546875</v>
      </c>
      <c r="M6" s="163"/>
      <c r="N6" s="4"/>
    </row>
    <row r="7" spans="1:14">
      <c r="A7" s="47" t="s">
        <v>17</v>
      </c>
      <c r="B7" s="4">
        <v>3011.8501841997545</v>
      </c>
      <c r="C7" s="4">
        <v>2977</v>
      </c>
      <c r="D7" s="4">
        <v>2859</v>
      </c>
      <c r="E7" s="4">
        <v>3473</v>
      </c>
      <c r="F7" s="4">
        <v>3742</v>
      </c>
      <c r="G7" s="4">
        <v>3892.873291015625</v>
      </c>
      <c r="H7" s="4">
        <v>4193.7763671875</v>
      </c>
      <c r="I7" s="4">
        <v>4493.00390625</v>
      </c>
      <c r="J7" s="4">
        <v>4756.22216796875</v>
      </c>
      <c r="K7" s="4">
        <v>4713.12451171875</v>
      </c>
      <c r="L7" s="4">
        <v>4914.01123046875</v>
      </c>
      <c r="M7" s="163"/>
      <c r="N7" s="4"/>
    </row>
    <row r="8" spans="1:14">
      <c r="A8" s="47" t="s">
        <v>18</v>
      </c>
      <c r="B8" s="4">
        <v>3680.1422431436763</v>
      </c>
      <c r="C8" s="4">
        <v>3851</v>
      </c>
      <c r="D8" s="4">
        <v>3109</v>
      </c>
      <c r="E8" s="4">
        <v>4143</v>
      </c>
      <c r="F8" s="4">
        <v>4159</v>
      </c>
      <c r="G8" s="4">
        <v>4426.52978515625</v>
      </c>
      <c r="H8" s="4">
        <v>4470.068359375</v>
      </c>
      <c r="I8" s="4">
        <v>4770.72412109375</v>
      </c>
      <c r="J8" s="4">
        <v>5070.0537109375</v>
      </c>
      <c r="K8" s="4">
        <v>5333.87744140625</v>
      </c>
      <c r="L8" s="4">
        <v>5292.609375</v>
      </c>
      <c r="M8" s="163"/>
      <c r="N8" s="4"/>
    </row>
    <row r="9" spans="1:14">
      <c r="A9" s="47" t="s">
        <v>19</v>
      </c>
      <c r="B9" s="4">
        <v>3201.350798198936</v>
      </c>
      <c r="C9" s="4">
        <v>4533</v>
      </c>
      <c r="D9" s="4">
        <v>3640</v>
      </c>
      <c r="E9" s="4">
        <v>3980</v>
      </c>
      <c r="F9" s="4">
        <v>4626</v>
      </c>
      <c r="G9" s="4">
        <v>4476.09423828125</v>
      </c>
      <c r="H9" s="4">
        <v>4788.98046875</v>
      </c>
      <c r="I9" s="4">
        <v>4833.1826171875</v>
      </c>
      <c r="J9" s="4">
        <v>5133.880859375</v>
      </c>
      <c r="K9" s="4">
        <v>5433.33056640625</v>
      </c>
      <c r="L9" s="4">
        <v>5697.4599609375</v>
      </c>
      <c r="M9" s="163"/>
      <c r="N9" s="4"/>
    </row>
    <row r="10" spans="1:14">
      <c r="A10" s="47" t="s">
        <v>20</v>
      </c>
      <c r="B10" s="4">
        <v>2384.8853868194847</v>
      </c>
      <c r="C10" s="4">
        <v>4723</v>
      </c>
      <c r="D10" s="4">
        <v>4331</v>
      </c>
      <c r="E10" s="4">
        <v>3983</v>
      </c>
      <c r="F10" s="4">
        <v>4653</v>
      </c>
      <c r="G10" s="4">
        <v>4730.3203125</v>
      </c>
      <c r="H10" s="4">
        <v>4569.8837890625</v>
      </c>
      <c r="I10" s="4">
        <v>4882.71435546875</v>
      </c>
      <c r="J10" s="4">
        <v>4928.7734375</v>
      </c>
      <c r="K10" s="4">
        <v>5229.64697265625</v>
      </c>
      <c r="L10" s="4">
        <v>5529.302734375</v>
      </c>
      <c r="M10" s="163"/>
      <c r="N10" s="4"/>
    </row>
    <row r="11" spans="1:14">
      <c r="A11" s="47" t="s">
        <v>21</v>
      </c>
      <c r="B11" s="4">
        <v>1903.0699959066724</v>
      </c>
      <c r="C11" s="4">
        <v>4075</v>
      </c>
      <c r="D11" s="4">
        <v>4840</v>
      </c>
      <c r="E11" s="4">
        <v>4347</v>
      </c>
      <c r="F11" s="4">
        <v>4056</v>
      </c>
      <c r="G11" s="4">
        <v>4561.60986328125</v>
      </c>
      <c r="H11" s="4">
        <v>4815.60302734375</v>
      </c>
      <c r="I11" s="4">
        <v>4658.12744140625</v>
      </c>
      <c r="J11" s="4">
        <v>4971.23291015625</v>
      </c>
      <c r="K11" s="4">
        <v>5018.77001953125</v>
      </c>
      <c r="L11" s="4">
        <v>5319.87890625</v>
      </c>
      <c r="M11" s="163"/>
      <c r="N11" s="4"/>
    </row>
    <row r="12" spans="1:14">
      <c r="A12" s="47" t="s">
        <v>22</v>
      </c>
      <c r="B12" s="4">
        <v>1790.1760130986493</v>
      </c>
      <c r="C12" s="4">
        <v>2839</v>
      </c>
      <c r="D12" s="4">
        <v>5103</v>
      </c>
      <c r="E12" s="4">
        <v>4822</v>
      </c>
      <c r="F12" s="4">
        <v>4512</v>
      </c>
      <c r="G12" s="4">
        <v>4197.36865234375</v>
      </c>
      <c r="H12" s="4">
        <v>4625.97412109375</v>
      </c>
      <c r="I12" s="4">
        <v>4879.98291015625</v>
      </c>
      <c r="J12" s="4">
        <v>4725.2626953125</v>
      </c>
      <c r="K12" s="4">
        <v>5038.4423828125</v>
      </c>
      <c r="L12" s="4">
        <v>5087.91357421875</v>
      </c>
      <c r="M12" s="163"/>
      <c r="N12" s="4"/>
    </row>
    <row r="13" spans="1:14">
      <c r="A13" s="47" t="s">
        <v>23</v>
      </c>
      <c r="B13" s="4">
        <v>2021.0038886614821</v>
      </c>
      <c r="C13" s="4">
        <v>2211</v>
      </c>
      <c r="D13" s="4">
        <v>4364</v>
      </c>
      <c r="E13" s="4">
        <v>5386</v>
      </c>
      <c r="F13" s="4">
        <v>4788</v>
      </c>
      <c r="G13" s="4">
        <v>4509.8896484375</v>
      </c>
      <c r="H13" s="4">
        <v>4207.220703125</v>
      </c>
      <c r="I13" s="4">
        <v>4635.203125</v>
      </c>
      <c r="J13" s="4">
        <v>4890.1376953125</v>
      </c>
      <c r="K13" s="4">
        <v>4740.63916015625</v>
      </c>
      <c r="L13" s="4">
        <v>5054.12841796875</v>
      </c>
      <c r="M13" s="163"/>
      <c r="N13" s="4"/>
    </row>
    <row r="14" spans="1:14">
      <c r="A14" s="47" t="s">
        <v>24</v>
      </c>
      <c r="B14" s="4">
        <v>2148.0096193205077</v>
      </c>
      <c r="C14" s="4">
        <v>2041</v>
      </c>
      <c r="D14" s="4">
        <v>3095</v>
      </c>
      <c r="E14" s="4">
        <v>5483</v>
      </c>
      <c r="F14" s="4">
        <v>5205</v>
      </c>
      <c r="G14" s="4">
        <v>4922.2490234375</v>
      </c>
      <c r="H14" s="4">
        <v>4556.2705078125</v>
      </c>
      <c r="I14" s="4">
        <v>4265.02880859375</v>
      </c>
      <c r="J14" s="4">
        <v>4692.8447265625</v>
      </c>
      <c r="K14" s="4">
        <v>4948.86669921875</v>
      </c>
      <c r="L14" s="4">
        <v>4807.63623046875</v>
      </c>
      <c r="M14" s="163"/>
      <c r="N14" s="4"/>
    </row>
    <row r="15" spans="1:14">
      <c r="A15" s="47" t="s">
        <v>25</v>
      </c>
      <c r="B15" s="4">
        <v>1808.3196889070816</v>
      </c>
      <c r="C15" s="4">
        <v>2263</v>
      </c>
      <c r="D15" s="4">
        <v>2424</v>
      </c>
      <c r="E15" s="4">
        <v>4766</v>
      </c>
      <c r="F15" s="4">
        <v>5358</v>
      </c>
      <c r="G15" s="4">
        <v>5158.4375</v>
      </c>
      <c r="H15" s="4">
        <v>4805.3447265625</v>
      </c>
      <c r="I15" s="4">
        <v>4462</v>
      </c>
      <c r="J15" s="4">
        <v>4187.7880859375</v>
      </c>
      <c r="K15" s="4">
        <v>4613.96240234375</v>
      </c>
      <c r="L15" s="4">
        <v>4872.4970703125</v>
      </c>
      <c r="M15" s="163"/>
      <c r="N15" s="4"/>
    </row>
    <row r="16" spans="1:14">
      <c r="A16" s="47" t="s">
        <v>26</v>
      </c>
      <c r="B16" s="4">
        <v>1628.8988948014737</v>
      </c>
      <c r="C16" s="4">
        <v>2227</v>
      </c>
      <c r="D16" s="4">
        <v>2115</v>
      </c>
      <c r="E16" s="4">
        <v>3246</v>
      </c>
      <c r="F16" s="4">
        <v>4896</v>
      </c>
      <c r="G16" s="4">
        <v>5040.0634765625</v>
      </c>
      <c r="H16" s="4">
        <v>4923.94677734375</v>
      </c>
      <c r="I16" s="4">
        <v>4599.044921875</v>
      </c>
      <c r="J16" s="4">
        <v>4280.88623046875</v>
      </c>
      <c r="K16" s="4">
        <v>4025.34619140625</v>
      </c>
      <c r="L16" s="4">
        <v>4448.83984375</v>
      </c>
      <c r="M16" s="163"/>
      <c r="N16" s="4"/>
    </row>
    <row r="17" spans="1:14">
      <c r="A17" s="47" t="s">
        <v>27</v>
      </c>
      <c r="B17" s="4">
        <v>1210.5863692181745</v>
      </c>
      <c r="C17" s="4">
        <v>1695</v>
      </c>
      <c r="D17" s="4">
        <v>2056</v>
      </c>
      <c r="E17" s="4">
        <v>2114</v>
      </c>
      <c r="F17" s="4">
        <v>3261</v>
      </c>
      <c r="G17" s="4">
        <v>4367.2822265625</v>
      </c>
      <c r="H17" s="4">
        <v>4739.53955078125</v>
      </c>
      <c r="I17" s="4">
        <v>4649.92138671875</v>
      </c>
      <c r="J17" s="4">
        <v>4361.65087890625</v>
      </c>
      <c r="K17" s="4">
        <v>4077.3154296875</v>
      </c>
      <c r="L17" s="4">
        <v>3846.005615234375</v>
      </c>
      <c r="M17" s="163"/>
      <c r="N17" s="4"/>
    </row>
    <row r="18" spans="1:14">
      <c r="A18" s="47" t="s">
        <v>52</v>
      </c>
      <c r="B18" s="4">
        <v>829.56917724109712</v>
      </c>
      <c r="C18" s="4">
        <v>1346</v>
      </c>
      <c r="D18" s="4">
        <v>1820</v>
      </c>
      <c r="E18" s="4">
        <v>1645</v>
      </c>
      <c r="F18" s="4">
        <v>1941</v>
      </c>
      <c r="G18" s="4">
        <v>2726.84375</v>
      </c>
      <c r="H18" s="4">
        <v>3914.842529296875</v>
      </c>
      <c r="I18" s="4">
        <v>4272.6796875</v>
      </c>
      <c r="J18" s="4">
        <v>4219.83447265625</v>
      </c>
      <c r="K18" s="4">
        <v>3983.470947265625</v>
      </c>
      <c r="L18" s="4">
        <v>3747.4384765625</v>
      </c>
      <c r="M18" s="163"/>
      <c r="N18" s="4"/>
    </row>
    <row r="19" spans="1:14">
      <c r="A19" s="47" t="s">
        <v>28</v>
      </c>
      <c r="B19" s="4">
        <v>430.40830945558741</v>
      </c>
      <c r="C19" s="4">
        <v>809</v>
      </c>
      <c r="D19" s="4">
        <v>1169</v>
      </c>
      <c r="E19" s="4">
        <v>1447</v>
      </c>
      <c r="F19" s="4">
        <v>1390</v>
      </c>
      <c r="G19" s="4">
        <v>1568.9501953125</v>
      </c>
      <c r="H19" s="4">
        <v>2332.32275390625</v>
      </c>
      <c r="I19" s="4">
        <v>3366.6650390625</v>
      </c>
      <c r="J19" s="4">
        <v>3705.39990234375</v>
      </c>
      <c r="K19" s="4">
        <v>3693.896484375</v>
      </c>
      <c r="L19" s="4">
        <v>3517.335693359375</v>
      </c>
      <c r="M19" s="163"/>
      <c r="N19" s="4"/>
    </row>
    <row r="20" spans="1:14">
      <c r="A20" s="47" t="s">
        <v>29</v>
      </c>
      <c r="B20" s="4">
        <v>299.37065083913222</v>
      </c>
      <c r="C20" s="4">
        <v>585</v>
      </c>
      <c r="D20" s="4">
        <v>1055</v>
      </c>
      <c r="E20" s="4">
        <v>1643</v>
      </c>
      <c r="F20" s="4">
        <v>1945</v>
      </c>
      <c r="G20" s="4">
        <v>2101.07177734375</v>
      </c>
      <c r="H20" s="4">
        <v>2316.744140625</v>
      </c>
      <c r="I20" s="4">
        <v>3072.637939453125</v>
      </c>
      <c r="J20" s="4">
        <v>4449.63671875</v>
      </c>
      <c r="K20" s="4">
        <v>5630.7197265625</v>
      </c>
      <c r="L20" s="4">
        <v>6297.78369140625</v>
      </c>
      <c r="M20" s="163"/>
      <c r="N20" s="4"/>
    </row>
    <row r="21" spans="1:14" ht="16.5" thickBot="1">
      <c r="A21" s="43" t="s">
        <v>3</v>
      </c>
      <c r="B21" s="44">
        <f>SUM(B3:B20)</f>
        <v>39400</v>
      </c>
      <c r="C21" s="44">
        <f>SUM(C3:C20)</f>
        <v>51676</v>
      </c>
      <c r="D21" s="44">
        <f>SUM(D3:D20)</f>
        <v>58568</v>
      </c>
      <c r="E21" s="44">
        <f t="shared" ref="E21" si="0">SUM(E3:E20)</f>
        <v>67226</v>
      </c>
      <c r="F21" s="44">
        <v>72029</v>
      </c>
      <c r="G21" s="44">
        <v>74746.65625</v>
      </c>
      <c r="H21" s="44">
        <v>78044.8125</v>
      </c>
      <c r="I21" s="44">
        <v>81217.5859375</v>
      </c>
      <c r="J21" s="44">
        <v>84302.953125</v>
      </c>
      <c r="K21" s="44">
        <v>87236.671875</v>
      </c>
      <c r="L21" s="44">
        <v>90044.28125</v>
      </c>
      <c r="M21" s="163"/>
      <c r="N21" s="4"/>
    </row>
    <row r="22" spans="1:14" ht="16.5" thickBot="1">
      <c r="A22" s="45"/>
      <c r="E22"/>
      <c r="F22"/>
      <c r="G22"/>
      <c r="H22"/>
      <c r="I22"/>
      <c r="J22"/>
      <c r="K22"/>
      <c r="L22"/>
    </row>
    <row r="23" spans="1:14"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4">
      <c r="A24" s="47" t="s">
        <v>13</v>
      </c>
      <c r="B24" s="5">
        <f t="shared" ref="B24:D42" si="1">B3/B$21*100</f>
        <v>8.8543798608268531</v>
      </c>
      <c r="C24" s="5">
        <f t="shared" si="1"/>
        <v>7.9862992491678924</v>
      </c>
      <c r="D24" s="5">
        <f t="shared" si="1"/>
        <v>6.1108455129080728</v>
      </c>
      <c r="E24" s="5">
        <f t="shared" ref="E24:K24" si="2">E3/E$21*100</f>
        <v>6.4513729806919944</v>
      </c>
      <c r="F24" s="5">
        <f t="shared" si="2"/>
        <v>6.3474433908564611</v>
      </c>
      <c r="G24" s="5">
        <f t="shared" si="2"/>
        <v>6.1177276742730546</v>
      </c>
      <c r="H24" s="5">
        <f t="shared" si="2"/>
        <v>6.115310504702026</v>
      </c>
      <c r="I24" s="5">
        <f t="shared" si="2"/>
        <v>6.0906425553809882</v>
      </c>
      <c r="J24" s="5">
        <f t="shared" si="2"/>
        <v>6.1319304317075192</v>
      </c>
      <c r="K24" s="5">
        <f t="shared" si="2"/>
        <v>6.1871417455066116</v>
      </c>
      <c r="L24" s="5">
        <f t="shared" ref="L24" si="3">L3/L$21*100</f>
        <v>6.2499533649589765</v>
      </c>
    </row>
    <row r="25" spans="1:14">
      <c r="A25" s="47" t="s">
        <v>14</v>
      </c>
      <c r="B25" s="5">
        <f t="shared" si="1"/>
        <v>8.0357142857142865</v>
      </c>
      <c r="C25" s="5">
        <f t="shared" si="1"/>
        <v>8.152720798823438</v>
      </c>
      <c r="D25" s="5">
        <f t="shared" si="1"/>
        <v>7.4221417839093018</v>
      </c>
      <c r="E25" s="5">
        <f t="shared" ref="E25:K25" si="4">E4/E$21*100</f>
        <v>6.3026210097283792</v>
      </c>
      <c r="F25" s="5">
        <f t="shared" si="4"/>
        <v>6.4251898540865477</v>
      </c>
      <c r="G25" s="5">
        <f t="shared" si="4"/>
        <v>6.3827198008021266</v>
      </c>
      <c r="H25" s="5">
        <f t="shared" si="4"/>
        <v>6.0550818109707807</v>
      </c>
      <c r="I25" s="5">
        <f t="shared" si="4"/>
        <v>6.0651125386464271</v>
      </c>
      <c r="J25" s="5">
        <f t="shared" si="4"/>
        <v>6.0499107432290797</v>
      </c>
      <c r="K25" s="5">
        <f t="shared" si="4"/>
        <v>6.1020872278662912</v>
      </c>
      <c r="L25" s="5">
        <f t="shared" ref="L25" si="5">L4/L$21*100</f>
        <v>6.1653991551726115</v>
      </c>
    </row>
    <row r="26" spans="1:14">
      <c r="A26" s="47" t="s">
        <v>15</v>
      </c>
      <c r="B26" s="5">
        <f t="shared" si="1"/>
        <v>8.117580843225543</v>
      </c>
      <c r="C26" s="5">
        <f t="shared" si="1"/>
        <v>7.4057589596718012</v>
      </c>
      <c r="D26" s="5">
        <f t="shared" si="1"/>
        <v>7.8438737877339166</v>
      </c>
      <c r="E26" s="5">
        <f t="shared" ref="E26:K26" si="6">E5/E$21*100</f>
        <v>6.0512301787998695</v>
      </c>
      <c r="F26" s="5">
        <f t="shared" si="6"/>
        <v>6.125310638770495</v>
      </c>
      <c r="G26" s="5">
        <f t="shared" si="6"/>
        <v>6.1868047609153081</v>
      </c>
      <c r="H26" s="5">
        <f t="shared" si="6"/>
        <v>6.262509714971447</v>
      </c>
      <c r="I26" s="5">
        <f t="shared" si="6"/>
        <v>5.9623924727278217</v>
      </c>
      <c r="J26" s="5">
        <f t="shared" si="6"/>
        <v>5.9818230900496703</v>
      </c>
      <c r="K26" s="5">
        <f t="shared" si="6"/>
        <v>5.9805680604504952</v>
      </c>
      <c r="L26" s="5">
        <f t="shared" ref="L26" si="7">L5/L$21*100</f>
        <v>6.0418255150157023</v>
      </c>
    </row>
    <row r="27" spans="1:14">
      <c r="A27" s="47" t="s">
        <v>16</v>
      </c>
      <c r="B27" s="5">
        <f t="shared" si="1"/>
        <v>8.1201391731477699</v>
      </c>
      <c r="C27" s="5">
        <f t="shared" si="1"/>
        <v>6.4517377505998912</v>
      </c>
      <c r="D27" s="5">
        <f t="shared" si="1"/>
        <v>6.9457724354596362</v>
      </c>
      <c r="E27" s="5">
        <f t="shared" ref="E27:K27" si="8">E6/E$21*100</f>
        <v>6.1077559277660427</v>
      </c>
      <c r="F27" s="5">
        <f t="shared" si="8"/>
        <v>5.3936608865873463</v>
      </c>
      <c r="G27" s="5">
        <f t="shared" si="8"/>
        <v>5.4838305632818853</v>
      </c>
      <c r="H27" s="5">
        <f t="shared" si="8"/>
        <v>5.6356913486002034</v>
      </c>
      <c r="I27" s="5">
        <f t="shared" si="8"/>
        <v>5.7395794245223408</v>
      </c>
      <c r="J27" s="5">
        <f t="shared" si="8"/>
        <v>5.4764841793613028</v>
      </c>
      <c r="K27" s="5">
        <f t="shared" si="8"/>
        <v>5.5220990285586247</v>
      </c>
      <c r="L27" s="5">
        <f t="shared" ref="L27" si="9">L6/L$21*100</f>
        <v>5.5437285717409175</v>
      </c>
    </row>
    <row r="28" spans="1:14">
      <c r="A28" s="47" t="s">
        <v>17</v>
      </c>
      <c r="B28" s="5">
        <f t="shared" si="1"/>
        <v>7.6442898076135899</v>
      </c>
      <c r="C28" s="5">
        <f t="shared" si="1"/>
        <v>5.7608948060995431</v>
      </c>
      <c r="D28" s="5">
        <f t="shared" si="1"/>
        <v>4.8815052588444203</v>
      </c>
      <c r="E28" s="5">
        <f t="shared" ref="E28:K28" si="10">E7/E$21*100</f>
        <v>5.166155951566358</v>
      </c>
      <c r="F28" s="5">
        <f t="shared" si="10"/>
        <v>5.1951297394105156</v>
      </c>
      <c r="G28" s="5">
        <f t="shared" si="10"/>
        <v>5.2080902160966236</v>
      </c>
      <c r="H28" s="5">
        <f t="shared" si="10"/>
        <v>5.3735491608587056</v>
      </c>
      <c r="I28" s="5">
        <f t="shared" si="10"/>
        <v>5.5320579334967386</v>
      </c>
      <c r="J28" s="5">
        <f t="shared" si="10"/>
        <v>5.6418215396517288</v>
      </c>
      <c r="K28" s="5">
        <f t="shared" si="10"/>
        <v>5.4026872075909882</v>
      </c>
      <c r="L28" s="5">
        <f t="shared" ref="L28" si="11">L7/L$21*100</f>
        <v>5.4573273974228655</v>
      </c>
    </row>
    <row r="29" spans="1:14">
      <c r="A29" s="47" t="s">
        <v>18</v>
      </c>
      <c r="B29" s="5">
        <f t="shared" si="1"/>
        <v>9.34046254604994</v>
      </c>
      <c r="C29" s="5">
        <f t="shared" si="1"/>
        <v>7.4522021828314884</v>
      </c>
      <c r="D29" s="5">
        <f t="shared" si="1"/>
        <v>5.3083595137276323</v>
      </c>
      <c r="E29" s="5">
        <f t="shared" ref="E29:K29" si="12">E8/E$21*100</f>
        <v>6.1627941570225806</v>
      </c>
      <c r="F29" s="5">
        <f t="shared" si="12"/>
        <v>5.7740632245345624</v>
      </c>
      <c r="G29" s="5">
        <f t="shared" si="12"/>
        <v>5.9220438842791046</v>
      </c>
      <c r="H29" s="5">
        <f t="shared" si="12"/>
        <v>5.7275662740236575</v>
      </c>
      <c r="I29" s="5">
        <f t="shared" si="12"/>
        <v>5.8740038453802388</v>
      </c>
      <c r="J29" s="5">
        <f t="shared" si="12"/>
        <v>6.0140879091387109</v>
      </c>
      <c r="K29" s="5">
        <f t="shared" si="12"/>
        <v>6.1142605818904645</v>
      </c>
      <c r="L29" s="5">
        <f t="shared" ref="L29" si="13">L8/L$21*100</f>
        <v>5.8777851314127734</v>
      </c>
    </row>
    <row r="30" spans="1:14">
      <c r="A30" s="47" t="s">
        <v>19</v>
      </c>
      <c r="B30" s="5">
        <f t="shared" si="1"/>
        <v>8.1252558329922238</v>
      </c>
      <c r="C30" s="5">
        <f t="shared" si="1"/>
        <v>8.7719637742859362</v>
      </c>
      <c r="D30" s="5">
        <f t="shared" si="1"/>
        <v>6.2149979510995763</v>
      </c>
      <c r="E30" s="5">
        <f t="shared" ref="E30:K30" si="14">E9/E$21*100</f>
        <v>5.9203284443518873</v>
      </c>
      <c r="F30" s="5">
        <f t="shared" si="14"/>
        <v>6.4224131946854737</v>
      </c>
      <c r="G30" s="5">
        <f t="shared" si="14"/>
        <v>5.9883538111863697</v>
      </c>
      <c r="H30" s="5">
        <f t="shared" si="14"/>
        <v>6.1361931886888703</v>
      </c>
      <c r="I30" s="5">
        <f t="shared" si="14"/>
        <v>5.9509065203031479</v>
      </c>
      <c r="J30" s="5">
        <f t="shared" si="14"/>
        <v>6.0897995492076662</v>
      </c>
      <c r="K30" s="5">
        <f t="shared" si="14"/>
        <v>6.2282643865547511</v>
      </c>
      <c r="L30" s="5">
        <f t="shared" ref="L30" si="15">L9/L$21*100</f>
        <v>6.3273979000609772</v>
      </c>
    </row>
    <row r="31" spans="1:14">
      <c r="A31" s="47" t="s">
        <v>20</v>
      </c>
      <c r="B31" s="5">
        <f t="shared" si="1"/>
        <v>6.0530085959885396</v>
      </c>
      <c r="C31" s="5">
        <f t="shared" si="1"/>
        <v>9.1396392909667927</v>
      </c>
      <c r="D31" s="5">
        <f t="shared" si="1"/>
        <v>7.3948231115967769</v>
      </c>
      <c r="E31" s="5">
        <f t="shared" ref="E31:K31" si="16">E10/E$21*100</f>
        <v>5.924791003480796</v>
      </c>
      <c r="F31" s="5">
        <f t="shared" si="16"/>
        <v>6.4598980965999804</v>
      </c>
      <c r="G31" s="5">
        <f t="shared" si="16"/>
        <v>6.328470796979631</v>
      </c>
      <c r="H31" s="5">
        <f t="shared" si="16"/>
        <v>5.855461295473674</v>
      </c>
      <c r="I31" s="5">
        <f t="shared" si="16"/>
        <v>6.0118929898091071</v>
      </c>
      <c r="J31" s="5">
        <f t="shared" si="16"/>
        <v>5.8465015219477223</v>
      </c>
      <c r="K31" s="5">
        <f t="shared" si="16"/>
        <v>5.9947804750618241</v>
      </c>
      <c r="L31" s="5">
        <f t="shared" ref="L31" si="17">L10/L$21*100</f>
        <v>6.1406484205514156</v>
      </c>
    </row>
    <row r="32" spans="1:14">
      <c r="A32" s="47" t="s">
        <v>21</v>
      </c>
      <c r="B32" s="5">
        <f t="shared" si="1"/>
        <v>4.8301268931641435</v>
      </c>
      <c r="C32" s="5">
        <f t="shared" si="1"/>
        <v>7.885672265655236</v>
      </c>
      <c r="D32" s="5">
        <f t="shared" si="1"/>
        <v>8.2638983745389964</v>
      </c>
      <c r="E32" s="5">
        <f t="shared" ref="E32:K32" si="18">E11/E$21*100</f>
        <v>6.4662481777883558</v>
      </c>
      <c r="F32" s="5">
        <f t="shared" si="18"/>
        <v>5.6310652653792221</v>
      </c>
      <c r="G32" s="5">
        <f t="shared" si="18"/>
        <v>6.1027611028168902</v>
      </c>
      <c r="H32" s="5">
        <f t="shared" si="18"/>
        <v>6.1703050761301403</v>
      </c>
      <c r="I32" s="5">
        <f t="shared" si="18"/>
        <v>5.7353680088335235</v>
      </c>
      <c r="J32" s="5">
        <f t="shared" si="18"/>
        <v>5.8968668663186286</v>
      </c>
      <c r="K32" s="5">
        <f t="shared" si="18"/>
        <v>5.753050765992727</v>
      </c>
      <c r="L32" s="5">
        <f t="shared" ref="L32" si="19">L11/L$21*100</f>
        <v>5.9080697101460844</v>
      </c>
    </row>
    <row r="33" spans="1:12">
      <c r="A33" s="47" t="s">
        <v>22</v>
      </c>
      <c r="B33" s="5">
        <f t="shared" si="1"/>
        <v>4.543593941874744</v>
      </c>
      <c r="C33" s="5">
        <f t="shared" si="1"/>
        <v>5.493846272931342</v>
      </c>
      <c r="D33" s="5">
        <f t="shared" si="1"/>
        <v>8.7129490506761371</v>
      </c>
      <c r="E33" s="5">
        <f t="shared" ref="E33:K33" si="20">E12/E$21*100</f>
        <v>7.1728200398655284</v>
      </c>
      <c r="F33" s="5">
        <f t="shared" si="20"/>
        <v>6.2641436088242237</v>
      </c>
      <c r="G33" s="5">
        <f t="shared" si="20"/>
        <v>5.6154600926964546</v>
      </c>
      <c r="H33" s="5">
        <f t="shared" si="20"/>
        <v>5.9273306872173599</v>
      </c>
      <c r="I33" s="5">
        <f t="shared" si="20"/>
        <v>6.0085298692718858</v>
      </c>
      <c r="J33" s="5">
        <f t="shared" si="20"/>
        <v>5.6050974730459657</v>
      </c>
      <c r="K33" s="5">
        <f t="shared" si="20"/>
        <v>5.775601332008633</v>
      </c>
      <c r="L33" s="5">
        <f t="shared" ref="L33" si="21">L12/L$21*100</f>
        <v>5.6504572012659047</v>
      </c>
    </row>
    <row r="34" spans="1:12">
      <c r="A34" s="47" t="s">
        <v>23</v>
      </c>
      <c r="B34" s="5">
        <f t="shared" si="1"/>
        <v>5.1294514940646758</v>
      </c>
      <c r="C34" s="5">
        <f t="shared" si="1"/>
        <v>4.2785819335861914</v>
      </c>
      <c r="D34" s="5">
        <f t="shared" si="1"/>
        <v>7.45116787324136</v>
      </c>
      <c r="E34" s="5">
        <f t="shared" ref="E34:K34" si="22">E13/E$21*100</f>
        <v>8.0117811561003194</v>
      </c>
      <c r="F34" s="5">
        <f t="shared" si="22"/>
        <v>6.6473226061725139</v>
      </c>
      <c r="G34" s="5">
        <f t="shared" si="22"/>
        <v>6.0335670847316329</v>
      </c>
      <c r="H34" s="5">
        <f t="shared" si="22"/>
        <v>5.3907755920676976</v>
      </c>
      <c r="I34" s="5">
        <f t="shared" si="22"/>
        <v>5.7071422050970142</v>
      </c>
      <c r="J34" s="5">
        <f t="shared" si="22"/>
        <v>5.8006718792657956</v>
      </c>
      <c r="K34" s="5">
        <f t="shared" si="22"/>
        <v>5.4342274392918544</v>
      </c>
      <c r="L34" s="5">
        <f t="shared" ref="L34" si="23">L13/L$21*100</f>
        <v>5.6129365994231311</v>
      </c>
    </row>
    <row r="35" spans="1:12">
      <c r="A35" s="47" t="s">
        <v>24</v>
      </c>
      <c r="B35" s="5">
        <f t="shared" si="1"/>
        <v>5.4518010642652479</v>
      </c>
      <c r="C35" s="5">
        <f t="shared" si="1"/>
        <v>3.9496091028717393</v>
      </c>
      <c r="D35" s="5">
        <f t="shared" si="1"/>
        <v>5.2844556754541729</v>
      </c>
      <c r="E35" s="5">
        <f t="shared" ref="E35:K35" si="24">E14/E$21*100</f>
        <v>8.1560705679350249</v>
      </c>
      <c r="F35" s="5">
        <f t="shared" si="24"/>
        <v>7.2262560912965608</v>
      </c>
      <c r="G35" s="5">
        <f t="shared" si="24"/>
        <v>6.5852431003393548</v>
      </c>
      <c r="H35" s="5">
        <f t="shared" si="24"/>
        <v>5.8380183920776281</v>
      </c>
      <c r="I35" s="5">
        <f t="shared" si="24"/>
        <v>5.2513612161236249</v>
      </c>
      <c r="J35" s="5">
        <f t="shared" si="24"/>
        <v>5.5666433411937488</v>
      </c>
      <c r="K35" s="5">
        <f t="shared" si="24"/>
        <v>5.6729201067068447</v>
      </c>
      <c r="L35" s="5">
        <f t="shared" ref="L35" si="25">L14/L$21*100</f>
        <v>5.3391910776885121</v>
      </c>
    </row>
    <row r="36" spans="1:12">
      <c r="A36" s="47" t="s">
        <v>25</v>
      </c>
      <c r="B36" s="5">
        <f t="shared" si="1"/>
        <v>4.589643880474827</v>
      </c>
      <c r="C36" s="5">
        <f t="shared" si="1"/>
        <v>4.3792089170988469</v>
      </c>
      <c r="D36" s="5">
        <f t="shared" si="1"/>
        <v>4.1387788553476303</v>
      </c>
      <c r="E36" s="5">
        <f t="shared" ref="E36:K36" si="26">E15/E$21*100</f>
        <v>7.089518936125903</v>
      </c>
      <c r="F36" s="5">
        <f t="shared" si="26"/>
        <v>7.4386705354787654</v>
      </c>
      <c r="G36" s="5">
        <f t="shared" si="26"/>
        <v>6.9012284412388007</v>
      </c>
      <c r="H36" s="5">
        <f t="shared" si="26"/>
        <v>6.157160960009354</v>
      </c>
      <c r="I36" s="5">
        <f t="shared" si="26"/>
        <v>5.4938840504735982</v>
      </c>
      <c r="J36" s="5">
        <f t="shared" si="26"/>
        <v>4.9675461305941058</v>
      </c>
      <c r="K36" s="5">
        <f t="shared" si="26"/>
        <v>5.2890169961493045</v>
      </c>
      <c r="L36" s="5">
        <f t="shared" ref="L36" si="27">L15/L$21*100</f>
        <v>5.4112232366922246</v>
      </c>
    </row>
    <row r="37" spans="1:12">
      <c r="A37" s="47" t="s">
        <v>26</v>
      </c>
      <c r="B37" s="5">
        <f t="shared" si="1"/>
        <v>4.1342611543184606</v>
      </c>
      <c r="C37" s="5">
        <f t="shared" si="1"/>
        <v>4.3095440823593156</v>
      </c>
      <c r="D37" s="5">
        <f t="shared" si="1"/>
        <v>3.6111869963119791</v>
      </c>
      <c r="E37" s="5">
        <f t="shared" ref="E37:K37" si="28">E16/E$21*100</f>
        <v>4.8284889774789512</v>
      </c>
      <c r="F37" s="5">
        <f t="shared" si="28"/>
        <v>6.7972622138305407</v>
      </c>
      <c r="G37" s="5">
        <f t="shared" si="28"/>
        <v>6.7428614595218095</v>
      </c>
      <c r="H37" s="5">
        <f t="shared" si="28"/>
        <v>6.3091275635312085</v>
      </c>
      <c r="I37" s="5">
        <f t="shared" si="28"/>
        <v>5.6626220402735665</v>
      </c>
      <c r="J37" s="5">
        <f t="shared" si="28"/>
        <v>5.077978969634998</v>
      </c>
      <c r="K37" s="5">
        <f t="shared" si="28"/>
        <v>4.6142821647003025</v>
      </c>
      <c r="L37" s="5">
        <f t="shared" ref="L37" si="29">L16/L$21*100</f>
        <v>4.9407244768806455</v>
      </c>
    </row>
    <row r="38" spans="1:12">
      <c r="A38" s="47" t="s">
        <v>27</v>
      </c>
      <c r="B38" s="5">
        <f t="shared" si="1"/>
        <v>3.0725542365943515</v>
      </c>
      <c r="C38" s="5">
        <f t="shared" si="1"/>
        <v>3.2800526356529143</v>
      </c>
      <c r="D38" s="5">
        <f t="shared" si="1"/>
        <v>3.5104493921595412</v>
      </c>
      <c r="E38" s="5">
        <f t="shared" ref="E38:K38" si="30">E17/E$21*100</f>
        <v>3.144616666170827</v>
      </c>
      <c r="F38" s="5">
        <f t="shared" si="30"/>
        <v>4.5273431534520823</v>
      </c>
      <c r="G38" s="5">
        <f t="shared" si="30"/>
        <v>5.8427793906332761</v>
      </c>
      <c r="H38" s="5">
        <f t="shared" si="30"/>
        <v>6.0728437918679736</v>
      </c>
      <c r="I38" s="5">
        <f t="shared" si="30"/>
        <v>5.7252642183886628</v>
      </c>
      <c r="J38" s="5">
        <f t="shared" si="30"/>
        <v>5.1737818394558754</v>
      </c>
      <c r="K38" s="5">
        <f t="shared" si="30"/>
        <v>4.6738548617831484</v>
      </c>
      <c r="L38" s="5">
        <f t="shared" ref="L38" si="31">L17/L$21*100</f>
        <v>4.2712380640323842</v>
      </c>
    </row>
    <row r="39" spans="1:12">
      <c r="A39" s="47" t="s">
        <v>52</v>
      </c>
      <c r="B39" s="5">
        <f t="shared" si="1"/>
        <v>2.1055055259926325</v>
      </c>
      <c r="C39" s="5">
        <f t="shared" si="1"/>
        <v>2.6046907655391283</v>
      </c>
      <c r="D39" s="5">
        <f t="shared" si="1"/>
        <v>3.1074989755497882</v>
      </c>
      <c r="E39" s="5">
        <f t="shared" ref="E39:K39" si="32">E18/E$21*100</f>
        <v>2.4469699223514709</v>
      </c>
      <c r="F39" s="5">
        <f t="shared" si="32"/>
        <v>2.6947479487428674</v>
      </c>
      <c r="G39" s="5">
        <f t="shared" si="32"/>
        <v>3.6481146940937577</v>
      </c>
      <c r="H39" s="5">
        <f t="shared" si="32"/>
        <v>5.0161470107918769</v>
      </c>
      <c r="I39" s="5">
        <f t="shared" si="32"/>
        <v>5.2607814405958688</v>
      </c>
      <c r="J39" s="5">
        <f t="shared" si="32"/>
        <v>5.0055594925592946</v>
      </c>
      <c r="K39" s="5">
        <f t="shared" si="32"/>
        <v>4.5662802828763063</v>
      </c>
      <c r="L39" s="5">
        <f t="shared" ref="L39" si="33">L18/L$21*100</f>
        <v>4.1617728794547961</v>
      </c>
    </row>
    <row r="40" spans="1:12">
      <c r="A40" s="47" t="s">
        <v>28</v>
      </c>
      <c r="B40" s="5">
        <f t="shared" si="1"/>
        <v>1.092406876790831</v>
      </c>
      <c r="C40" s="5">
        <f t="shared" si="1"/>
        <v>1.5655236473411254</v>
      </c>
      <c r="D40" s="5">
        <f t="shared" si="1"/>
        <v>1.9959704958339024</v>
      </c>
      <c r="E40" s="5">
        <f t="shared" ref="E40:K40" si="34">E19/E$21*100</f>
        <v>2.1524410198435131</v>
      </c>
      <c r="F40" s="5">
        <f t="shared" si="34"/>
        <v>1.9297782837468243</v>
      </c>
      <c r="G40" s="5">
        <f t="shared" si="34"/>
        <v>2.099023921638635</v>
      </c>
      <c r="H40" s="5">
        <f t="shared" si="34"/>
        <v>2.98844046028844</v>
      </c>
      <c r="I40" s="5">
        <f t="shared" si="34"/>
        <v>4.1452414525756476</v>
      </c>
      <c r="J40" s="5">
        <f t="shared" si="34"/>
        <v>4.3953381998962451</v>
      </c>
      <c r="K40" s="5">
        <f t="shared" si="34"/>
        <v>4.2343390743607507</v>
      </c>
      <c r="L40" s="5">
        <f t="shared" ref="L40" si="35">L19/L$21*100</f>
        <v>3.9062288515511643</v>
      </c>
    </row>
    <row r="41" spans="1:12">
      <c r="A41" s="47" t="s">
        <v>29</v>
      </c>
      <c r="B41" s="5">
        <f t="shared" si="1"/>
        <v>0.75982398690135089</v>
      </c>
      <c r="C41" s="5">
        <f t="shared" si="1"/>
        <v>1.1320535645173775</v>
      </c>
      <c r="D41" s="5">
        <f t="shared" si="1"/>
        <v>1.8013249556071576</v>
      </c>
      <c r="E41" s="5">
        <f t="shared" ref="E41:K41" si="36">E20/E$21*100</f>
        <v>2.4439948829321989</v>
      </c>
      <c r="F41" s="5">
        <f t="shared" si="36"/>
        <v>2.7003012675450164</v>
      </c>
      <c r="G41" s="5">
        <f t="shared" si="36"/>
        <v>2.8109241038374209</v>
      </c>
      <c r="H41" s="5">
        <f t="shared" si="36"/>
        <v>2.9684793472019679</v>
      </c>
      <c r="I41" s="5">
        <f t="shared" si="36"/>
        <v>3.7832175187004893</v>
      </c>
      <c r="J41" s="5">
        <f t="shared" si="36"/>
        <v>5.2781504725609221</v>
      </c>
      <c r="K41" s="5">
        <f t="shared" si="36"/>
        <v>6.4545329453084426</v>
      </c>
      <c r="L41" s="5">
        <f t="shared" ref="L41" si="37">L20/L$21*100</f>
        <v>6.9940962424043445</v>
      </c>
    </row>
    <row r="42" spans="1:12" ht="16.5" thickBot="1">
      <c r="A42" s="43" t="s">
        <v>3</v>
      </c>
      <c r="B42" s="46">
        <f t="shared" si="1"/>
        <v>100</v>
      </c>
      <c r="C42" s="46">
        <f t="shared" si="1"/>
        <v>100</v>
      </c>
      <c r="D42" s="46">
        <f t="shared" si="1"/>
        <v>100</v>
      </c>
      <c r="E42" s="46">
        <f t="shared" ref="E42:K42" si="38">E21/E$21*100</f>
        <v>100</v>
      </c>
      <c r="F42" s="46">
        <f t="shared" si="38"/>
        <v>100</v>
      </c>
      <c r="G42" s="46">
        <f t="shared" si="38"/>
        <v>100</v>
      </c>
      <c r="H42" s="46">
        <f t="shared" si="38"/>
        <v>100</v>
      </c>
      <c r="I42" s="46">
        <f t="shared" si="38"/>
        <v>100</v>
      </c>
      <c r="J42" s="46">
        <f t="shared" si="38"/>
        <v>100</v>
      </c>
      <c r="K42" s="46">
        <f t="shared" si="38"/>
        <v>100</v>
      </c>
      <c r="L42" s="46">
        <f t="shared" ref="L42" si="39">L21/L$21*100</f>
        <v>100</v>
      </c>
    </row>
    <row r="43" spans="1:12" ht="24" customHeight="1">
      <c r="A43" s="282" t="s">
        <v>372</v>
      </c>
      <c r="B43" s="282"/>
      <c r="C43" s="282"/>
      <c r="D43" s="282"/>
      <c r="E43" s="282"/>
      <c r="F43" s="282"/>
      <c r="G43" s="282"/>
      <c r="H43" s="282"/>
      <c r="I43" s="282"/>
      <c r="J43" s="282"/>
      <c r="K43" s="282"/>
      <c r="L43" s="153"/>
    </row>
    <row r="44" spans="1:12">
      <c r="E44" s="154"/>
      <c r="F44" s="154"/>
      <c r="G44" s="154"/>
      <c r="H44" s="154"/>
      <c r="I44" s="154"/>
      <c r="J44" s="154"/>
      <c r="K44" s="154"/>
      <c r="L44" s="154"/>
    </row>
    <row r="45" spans="1:12">
      <c r="E45" s="154"/>
      <c r="F45" s="154"/>
      <c r="G45" s="154"/>
      <c r="H45" s="154"/>
      <c r="I45" s="154"/>
      <c r="J45" s="154"/>
      <c r="K45" s="154"/>
      <c r="L45" s="154"/>
    </row>
    <row r="46" spans="1:12">
      <c r="E46" s="154"/>
      <c r="F46" s="154"/>
      <c r="G46" s="154"/>
      <c r="H46" s="154"/>
      <c r="I46" s="154"/>
      <c r="J46" s="154"/>
      <c r="K46" s="154"/>
      <c r="L46" s="154"/>
    </row>
    <row r="47" spans="1:12">
      <c r="E47" s="154"/>
      <c r="F47" s="154"/>
      <c r="G47" s="154"/>
      <c r="H47" s="154"/>
      <c r="I47" s="154"/>
      <c r="J47" s="154"/>
      <c r="K47" s="154"/>
      <c r="L47" s="154"/>
    </row>
    <row r="48" spans="1:12">
      <c r="E48" s="154"/>
      <c r="F48" s="154"/>
      <c r="G48" s="154"/>
      <c r="H48" s="154"/>
      <c r="I48" s="154"/>
      <c r="J48" s="154"/>
      <c r="K48" s="154"/>
      <c r="L48" s="154"/>
    </row>
    <row r="49" spans="5:12">
      <c r="E49" s="154"/>
      <c r="F49" s="154"/>
      <c r="G49" s="154"/>
      <c r="H49" s="154"/>
      <c r="I49" s="154"/>
      <c r="J49" s="154"/>
      <c r="K49" s="154"/>
      <c r="L49" s="154"/>
    </row>
    <row r="50" spans="5:12">
      <c r="E50" s="154"/>
      <c r="F50" s="154"/>
      <c r="G50" s="154"/>
      <c r="H50" s="154"/>
      <c r="I50" s="154"/>
      <c r="J50" s="154"/>
      <c r="K50" s="154"/>
      <c r="L50" s="154"/>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9" tint="0.59999389629810485"/>
  </sheetPr>
  <dimension ref="A1:M51"/>
  <sheetViews>
    <sheetView zoomScale="75" workbookViewId="0">
      <selection activeCell="N5" sqref="N5"/>
    </sheetView>
  </sheetViews>
  <sheetFormatPr defaultRowHeight="15.75"/>
  <cols>
    <col min="1" max="12" width="11.140625" style="1" customWidth="1"/>
    <col min="13" max="16384" width="9.140625" style="1"/>
  </cols>
  <sheetData>
    <row r="1" spans="1:13" ht="30" customHeight="1" thickBot="1">
      <c r="A1" s="281" t="s">
        <v>207</v>
      </c>
      <c r="B1" s="281"/>
      <c r="C1" s="281"/>
      <c r="D1" s="281"/>
      <c r="E1" s="281"/>
      <c r="F1" s="281"/>
      <c r="G1" s="281"/>
      <c r="H1" s="281"/>
      <c r="I1" s="281"/>
      <c r="J1" s="281"/>
      <c r="K1" s="281"/>
      <c r="L1" s="104"/>
    </row>
    <row r="2" spans="1:13"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3">
      <c r="A3" s="47" t="s">
        <v>13</v>
      </c>
      <c r="B3" s="4">
        <v>1776.0642652476465</v>
      </c>
      <c r="C3" s="4">
        <v>2087</v>
      </c>
      <c r="D3" s="4">
        <v>1781</v>
      </c>
      <c r="E3" s="4">
        <v>2280</v>
      </c>
      <c r="F3" s="4">
        <v>2320</v>
      </c>
      <c r="G3" s="4">
        <v>2248.281982421875</v>
      </c>
      <c r="H3" s="4">
        <v>2337.25634765625</v>
      </c>
      <c r="I3" s="4">
        <v>2423.388671875</v>
      </c>
      <c r="J3" s="4">
        <v>2534.004638671875</v>
      </c>
      <c r="K3" s="4">
        <v>2646.86181640625</v>
      </c>
      <c r="L3" s="4">
        <v>2761.2412109375</v>
      </c>
      <c r="M3" s="163"/>
    </row>
    <row r="4" spans="1:13">
      <c r="A4" s="47" t="s">
        <v>14</v>
      </c>
      <c r="B4" s="4">
        <v>1600.675399099468</v>
      </c>
      <c r="C4" s="4">
        <v>2220</v>
      </c>
      <c r="D4" s="4">
        <v>2294</v>
      </c>
      <c r="E4" s="4">
        <v>2194</v>
      </c>
      <c r="F4" s="4">
        <v>2401</v>
      </c>
      <c r="G4" s="4">
        <v>2454.6103515625</v>
      </c>
      <c r="H4" s="4">
        <v>2341.146484375</v>
      </c>
      <c r="I4" s="4">
        <v>2430.296875</v>
      </c>
      <c r="J4" s="4">
        <v>2516.5693359375</v>
      </c>
      <c r="K4" s="4">
        <v>2627.308349609375</v>
      </c>
      <c r="L4" s="4">
        <v>2740.286376953125</v>
      </c>
      <c r="M4" s="163"/>
    </row>
    <row r="5" spans="1:13">
      <c r="A5" s="47" t="s">
        <v>15</v>
      </c>
      <c r="B5" s="4">
        <v>1656.114408514122</v>
      </c>
      <c r="C5" s="4">
        <v>1995</v>
      </c>
      <c r="D5" s="4">
        <v>2367</v>
      </c>
      <c r="E5" s="4">
        <v>2085</v>
      </c>
      <c r="F5" s="4">
        <v>2306</v>
      </c>
      <c r="G5" s="4">
        <v>2433.2763671875</v>
      </c>
      <c r="H5" s="4">
        <v>2556.239501953125</v>
      </c>
      <c r="I5" s="4">
        <v>2442.87353515625</v>
      </c>
      <c r="J5" s="4">
        <v>2532.05908203125</v>
      </c>
      <c r="K5" s="4">
        <v>2618.365478515625</v>
      </c>
      <c r="L5" s="4">
        <v>2729.132080078125</v>
      </c>
      <c r="M5" s="163"/>
    </row>
    <row r="6" spans="1:13">
      <c r="A6" s="47" t="s">
        <v>16</v>
      </c>
      <c r="B6" s="4">
        <v>1639.9866966844045</v>
      </c>
      <c r="C6" s="4">
        <v>1706</v>
      </c>
      <c r="D6" s="4">
        <v>2191</v>
      </c>
      <c r="E6" s="4">
        <v>2197</v>
      </c>
      <c r="F6" s="4">
        <v>1969</v>
      </c>
      <c r="G6" s="4">
        <v>2144.371337890625</v>
      </c>
      <c r="H6" s="4">
        <v>2334.6845703125</v>
      </c>
      <c r="I6" s="4">
        <v>2457.70361328125</v>
      </c>
      <c r="J6" s="4">
        <v>2344.6513671875</v>
      </c>
      <c r="K6" s="4">
        <v>2433.945068359375</v>
      </c>
      <c r="L6" s="4">
        <v>2520.35546875</v>
      </c>
      <c r="M6" s="163"/>
    </row>
    <row r="7" spans="1:13">
      <c r="A7" s="47" t="s">
        <v>17</v>
      </c>
      <c r="B7" s="4">
        <v>1457.5419566107246</v>
      </c>
      <c r="C7" s="4">
        <v>1536</v>
      </c>
      <c r="D7" s="4">
        <v>1519</v>
      </c>
      <c r="E7" s="4">
        <v>1797</v>
      </c>
      <c r="F7" s="4">
        <v>1943</v>
      </c>
      <c r="G7" s="4">
        <v>1974.590087890625</v>
      </c>
      <c r="H7" s="4">
        <v>2186.488525390625</v>
      </c>
      <c r="I7" s="4">
        <v>2376.60498046875</v>
      </c>
      <c r="J7" s="4">
        <v>2499.677734375</v>
      </c>
      <c r="K7" s="4">
        <v>2388.0888671875</v>
      </c>
      <c r="L7" s="4">
        <v>2477.763427734375</v>
      </c>
      <c r="M7" s="163"/>
    </row>
    <row r="8" spans="1:13">
      <c r="A8" s="47" t="s">
        <v>18</v>
      </c>
      <c r="B8" s="4">
        <v>1919.1977077363899</v>
      </c>
      <c r="C8" s="4">
        <v>1946</v>
      </c>
      <c r="D8" s="4">
        <v>1532</v>
      </c>
      <c r="E8" s="4">
        <v>2149</v>
      </c>
      <c r="F8" s="4">
        <v>2119</v>
      </c>
      <c r="G8" s="4">
        <v>2266.58740234375</v>
      </c>
      <c r="H8" s="4">
        <v>2245.66015625</v>
      </c>
      <c r="I8" s="4">
        <v>2457.163330078125</v>
      </c>
      <c r="J8" s="4">
        <v>2647.27978515625</v>
      </c>
      <c r="K8" s="4">
        <v>2770.915283203125</v>
      </c>
      <c r="L8" s="4">
        <v>2660.9423828125</v>
      </c>
      <c r="M8" s="163"/>
    </row>
    <row r="9" spans="1:13">
      <c r="A9" s="47" t="s">
        <v>19</v>
      </c>
      <c r="B9" s="4">
        <v>1688.3698321735574</v>
      </c>
      <c r="C9" s="4">
        <v>2237</v>
      </c>
      <c r="D9" s="4">
        <v>1803</v>
      </c>
      <c r="E9" s="4">
        <v>2018</v>
      </c>
      <c r="F9" s="4">
        <v>2330</v>
      </c>
      <c r="G9" s="4">
        <v>2279.488525390625</v>
      </c>
      <c r="H9" s="4">
        <v>2456.69482421875</v>
      </c>
      <c r="I9" s="4">
        <v>2436.327392578125</v>
      </c>
      <c r="J9" s="4">
        <v>2647.749755859375</v>
      </c>
      <c r="K9" s="4">
        <v>2837.896240234375</v>
      </c>
      <c r="L9" s="4">
        <v>2961.767333984375</v>
      </c>
      <c r="M9" s="163"/>
    </row>
    <row r="10" spans="1:13">
      <c r="A10" s="47" t="s">
        <v>20</v>
      </c>
      <c r="B10" s="4">
        <v>1181.3548915268113</v>
      </c>
      <c r="C10" s="4">
        <v>2415</v>
      </c>
      <c r="D10" s="4">
        <v>2130</v>
      </c>
      <c r="E10" s="4">
        <v>2014</v>
      </c>
      <c r="F10" s="4">
        <v>2337</v>
      </c>
      <c r="G10" s="4">
        <v>2346.7548828125</v>
      </c>
      <c r="H10" s="4">
        <v>2289.5439453125</v>
      </c>
      <c r="I10" s="4">
        <v>2466.6650390625</v>
      </c>
      <c r="J10" s="4">
        <v>2447.6591796875</v>
      </c>
      <c r="K10" s="4">
        <v>2659.06396484375</v>
      </c>
      <c r="L10" s="4">
        <v>2849.24169921875</v>
      </c>
      <c r="M10" s="163"/>
    </row>
    <row r="11" spans="1:13">
      <c r="A11" s="47" t="s">
        <v>21</v>
      </c>
      <c r="B11" s="4">
        <v>959.59885386819496</v>
      </c>
      <c r="C11" s="4">
        <v>2185</v>
      </c>
      <c r="D11" s="4">
        <v>2390</v>
      </c>
      <c r="E11" s="4">
        <v>2211</v>
      </c>
      <c r="F11" s="4">
        <v>2052</v>
      </c>
      <c r="G11" s="4">
        <v>2280.26513671875</v>
      </c>
      <c r="H11" s="4">
        <v>2367.115234375</v>
      </c>
      <c r="I11" s="4">
        <v>2311.58203125</v>
      </c>
      <c r="J11" s="4">
        <v>2488.82470703125</v>
      </c>
      <c r="K11" s="4">
        <v>2470.97314453125</v>
      </c>
      <c r="L11" s="4">
        <v>2682.241455078125</v>
      </c>
      <c r="M11" s="163"/>
    </row>
    <row r="12" spans="1:13">
      <c r="A12" s="47" t="s">
        <v>22</v>
      </c>
      <c r="B12" s="4">
        <v>847.71285304952937</v>
      </c>
      <c r="C12" s="4">
        <v>1401</v>
      </c>
      <c r="D12" s="4">
        <v>2597</v>
      </c>
      <c r="E12" s="4">
        <v>2394</v>
      </c>
      <c r="F12" s="4">
        <v>2261</v>
      </c>
      <c r="G12" s="4">
        <v>2139.359130859375</v>
      </c>
      <c r="H12" s="4">
        <v>2334.08251953125</v>
      </c>
      <c r="I12" s="4">
        <v>2421.230224609375</v>
      </c>
      <c r="J12" s="4">
        <v>2367.25830078125</v>
      </c>
      <c r="K12" s="4">
        <v>2544.47607421875</v>
      </c>
      <c r="L12" s="4">
        <v>2527.96240234375</v>
      </c>
      <c r="M12" s="163"/>
    </row>
    <row r="13" spans="1:13">
      <c r="A13" s="47" t="s">
        <v>23</v>
      </c>
      <c r="B13" s="4">
        <v>979.75849365534191</v>
      </c>
      <c r="C13" s="4">
        <v>1092</v>
      </c>
      <c r="D13" s="4">
        <v>2318</v>
      </c>
      <c r="E13" s="4">
        <v>2661</v>
      </c>
      <c r="F13" s="4">
        <v>2378</v>
      </c>
      <c r="G13" s="4">
        <v>2259.744384765625</v>
      </c>
      <c r="H13" s="4">
        <v>2154.840576171875</v>
      </c>
      <c r="I13" s="4">
        <v>2349.557861328125</v>
      </c>
      <c r="J13" s="4">
        <v>2437.78076171875</v>
      </c>
      <c r="K13" s="4">
        <v>2386.8076171875</v>
      </c>
      <c r="L13" s="4">
        <v>2564.113037109375</v>
      </c>
      <c r="M13" s="163"/>
    </row>
    <row r="14" spans="1:13">
      <c r="A14" s="47" t="s">
        <v>24</v>
      </c>
      <c r="B14" s="4">
        <v>1079.5487106017192</v>
      </c>
      <c r="C14" s="4">
        <v>929</v>
      </c>
      <c r="D14" s="4">
        <v>1502</v>
      </c>
      <c r="E14" s="4">
        <v>2788</v>
      </c>
      <c r="F14" s="4">
        <v>2542</v>
      </c>
      <c r="G14" s="4">
        <v>2408.8046875</v>
      </c>
      <c r="H14" s="4">
        <v>2252.32275390625</v>
      </c>
      <c r="I14" s="4">
        <v>2153.873046875</v>
      </c>
      <c r="J14" s="4">
        <v>2349.00732421875</v>
      </c>
      <c r="K14" s="4">
        <v>2438.700439453125</v>
      </c>
      <c r="L14" s="4">
        <v>2392.721923828125</v>
      </c>
      <c r="M14" s="163"/>
    </row>
    <row r="15" spans="1:13">
      <c r="A15" s="47" t="s">
        <v>25</v>
      </c>
      <c r="B15" s="4">
        <v>909.19975440032761</v>
      </c>
      <c r="C15" s="4">
        <v>1071</v>
      </c>
      <c r="D15" s="4">
        <v>1175</v>
      </c>
      <c r="E15" s="4">
        <v>2475</v>
      </c>
      <c r="F15" s="4">
        <v>2670</v>
      </c>
      <c r="G15" s="4">
        <v>2510.112060546875</v>
      </c>
      <c r="H15" s="4">
        <v>2328.308837890625</v>
      </c>
      <c r="I15" s="4">
        <v>2185.453125</v>
      </c>
      <c r="J15" s="4">
        <v>2096.652587890625</v>
      </c>
      <c r="K15" s="4">
        <v>2291.353515625</v>
      </c>
      <c r="L15" s="4">
        <v>2383.783935546875</v>
      </c>
      <c r="M15" s="163"/>
    </row>
    <row r="16" spans="1:13">
      <c r="A16" s="47" t="s">
        <v>26</v>
      </c>
      <c r="B16" s="4">
        <v>936.41526811297592</v>
      </c>
      <c r="C16" s="4">
        <v>1105</v>
      </c>
      <c r="D16" s="4">
        <v>961</v>
      </c>
      <c r="E16" s="4">
        <v>1580</v>
      </c>
      <c r="F16" s="4">
        <v>2480</v>
      </c>
      <c r="G16" s="4">
        <v>2506.728759765625</v>
      </c>
      <c r="H16" s="4">
        <v>2382.89501953125</v>
      </c>
      <c r="I16" s="4">
        <v>2218.7783203125</v>
      </c>
      <c r="J16" s="4">
        <v>2090.3564453125</v>
      </c>
      <c r="K16" s="4">
        <v>2011.46142578125</v>
      </c>
      <c r="L16" s="4">
        <v>2205.2490234375</v>
      </c>
      <c r="M16" s="163"/>
    </row>
    <row r="17" spans="1:13">
      <c r="A17" s="47" t="s">
        <v>27</v>
      </c>
      <c r="B17" s="4">
        <v>744.89869013507985</v>
      </c>
      <c r="C17" s="4">
        <v>823</v>
      </c>
      <c r="D17" s="4">
        <v>914</v>
      </c>
      <c r="E17" s="4">
        <v>1002</v>
      </c>
      <c r="F17" s="4">
        <v>1582</v>
      </c>
      <c r="G17" s="4">
        <v>2174.8447265625</v>
      </c>
      <c r="H17" s="4">
        <v>2329.49462890625</v>
      </c>
      <c r="I17" s="4">
        <v>2225.81689453125</v>
      </c>
      <c r="J17" s="4">
        <v>2084.081298828125</v>
      </c>
      <c r="K17" s="4">
        <v>1974.3089599609375</v>
      </c>
      <c r="L17" s="4">
        <v>1907.547607421875</v>
      </c>
      <c r="M17" s="163"/>
    </row>
    <row r="18" spans="1:13">
      <c r="A18" s="47" t="s">
        <v>52</v>
      </c>
      <c r="B18" s="4">
        <v>464.67969709373727</v>
      </c>
      <c r="C18" s="4">
        <v>735</v>
      </c>
      <c r="D18" s="4">
        <v>852</v>
      </c>
      <c r="E18" s="4">
        <v>688</v>
      </c>
      <c r="F18" s="4">
        <v>891</v>
      </c>
      <c r="G18" s="4">
        <v>1275.630615234375</v>
      </c>
      <c r="H18" s="4">
        <v>1895.5721435546875</v>
      </c>
      <c r="I18" s="4">
        <v>2045.0133056640625</v>
      </c>
      <c r="J18" s="4">
        <v>1968.897705078125</v>
      </c>
      <c r="K18" s="4">
        <v>1857.85205078125</v>
      </c>
      <c r="L18" s="4">
        <v>1773.7672119140625</v>
      </c>
      <c r="M18" s="163"/>
    </row>
    <row r="19" spans="1:13">
      <c r="A19" s="47" t="s">
        <v>28</v>
      </c>
      <c r="B19" s="4">
        <v>213.69218174375769</v>
      </c>
      <c r="C19" s="4">
        <v>461</v>
      </c>
      <c r="D19" s="4">
        <v>496</v>
      </c>
      <c r="E19" s="4">
        <v>577</v>
      </c>
      <c r="F19" s="4">
        <v>558</v>
      </c>
      <c r="G19" s="4">
        <v>673.51715087890625</v>
      </c>
      <c r="H19" s="4">
        <v>1040.01171875</v>
      </c>
      <c r="I19" s="4">
        <v>1564.9033203125</v>
      </c>
      <c r="J19" s="4">
        <v>1706.8740234375</v>
      </c>
      <c r="K19" s="4">
        <v>1661.4168701171875</v>
      </c>
      <c r="L19" s="4">
        <v>1584.56494140625</v>
      </c>
      <c r="M19" s="163"/>
    </row>
    <row r="20" spans="1:13">
      <c r="A20" s="47" t="s">
        <v>29</v>
      </c>
      <c r="B20" s="4">
        <v>146.1573884568154</v>
      </c>
      <c r="C20" s="4">
        <v>258</v>
      </c>
      <c r="D20" s="4">
        <v>510</v>
      </c>
      <c r="E20" s="4">
        <v>653</v>
      </c>
      <c r="F20" s="4">
        <v>703</v>
      </c>
      <c r="G20" s="4">
        <v>751.21502685546875</v>
      </c>
      <c r="H20" s="4">
        <v>861.6993408203125</v>
      </c>
      <c r="I20" s="4">
        <v>1224.8436279296875</v>
      </c>
      <c r="J20" s="4">
        <v>1878.8211669921875</v>
      </c>
      <c r="K20" s="4">
        <v>2392.233154296875</v>
      </c>
      <c r="L20" s="4">
        <v>2629.44189453125</v>
      </c>
      <c r="M20" s="163"/>
    </row>
    <row r="21" spans="1:13" ht="16.5" thickBot="1">
      <c r="A21" s="43" t="s">
        <v>3</v>
      </c>
      <c r="B21" s="44">
        <f>SUM(B3:B20)</f>
        <v>20200.967048710605</v>
      </c>
      <c r="C21" s="44">
        <f>SUM(C3:C20)</f>
        <v>26202</v>
      </c>
      <c r="D21" s="44">
        <f>SUM(D3:D20)</f>
        <v>29332</v>
      </c>
      <c r="E21" s="44">
        <f t="shared" ref="E21" si="0">SUM(E3:E20)</f>
        <v>33763</v>
      </c>
      <c r="F21" s="44">
        <v>35842</v>
      </c>
      <c r="G21" s="44">
        <v>37128.18359375</v>
      </c>
      <c r="H21" s="44">
        <v>38694.05859375</v>
      </c>
      <c r="I21" s="44">
        <v>40192.07421875</v>
      </c>
      <c r="J21" s="44">
        <v>41638.20703125</v>
      </c>
      <c r="K21" s="44">
        <v>43012.02734375</v>
      </c>
      <c r="L21" s="44">
        <v>44352.125</v>
      </c>
      <c r="M21" s="163"/>
    </row>
    <row r="22" spans="1:13" ht="16.5" thickBot="1">
      <c r="A22" s="45"/>
      <c r="E22"/>
      <c r="F22"/>
      <c r="G22"/>
      <c r="H22"/>
      <c r="I22"/>
      <c r="J22"/>
      <c r="K22"/>
      <c r="L22"/>
    </row>
    <row r="23" spans="1:13"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3">
      <c r="A24" s="47" t="s">
        <v>13</v>
      </c>
      <c r="B24" s="5">
        <f t="shared" ref="B24:E42" si="1">B3/B$21*100</f>
        <v>8.791976448281023</v>
      </c>
      <c r="C24" s="5">
        <f t="shared" si="1"/>
        <v>7.9650408365773613</v>
      </c>
      <c r="D24" s="5">
        <f t="shared" si="1"/>
        <v>6.0718669030410473</v>
      </c>
      <c r="E24" s="5">
        <f t="shared" si="1"/>
        <v>6.7529544175576817</v>
      </c>
      <c r="F24" s="5">
        <f t="shared" ref="F24:K24" si="2">F3/F$21*100</f>
        <v>6.4728530773952357</v>
      </c>
      <c r="G24" s="5">
        <f t="shared" si="2"/>
        <v>6.0554591278210044</v>
      </c>
      <c r="H24" s="5">
        <f t="shared" si="2"/>
        <v>6.0403494298573577</v>
      </c>
      <c r="I24" s="5">
        <f t="shared" si="2"/>
        <v>6.0295188018548824</v>
      </c>
      <c r="J24" s="5">
        <f t="shared" si="2"/>
        <v>6.0857679024701339</v>
      </c>
      <c r="K24" s="5">
        <f t="shared" si="2"/>
        <v>6.1537713515632753</v>
      </c>
      <c r="L24" s="5">
        <f t="shared" ref="L24" si="3">L3/L$21*100</f>
        <v>6.2257247221807299</v>
      </c>
    </row>
    <row r="25" spans="1:13">
      <c r="A25" s="47" t="s">
        <v>14</v>
      </c>
      <c r="B25" s="5">
        <f t="shared" si="1"/>
        <v>7.9237562995858486</v>
      </c>
      <c r="C25" s="5">
        <f t="shared" si="1"/>
        <v>8.4726356766659023</v>
      </c>
      <c r="D25" s="5">
        <f t="shared" si="1"/>
        <v>7.8208100368198554</v>
      </c>
      <c r="E25" s="5">
        <f t="shared" si="1"/>
        <v>6.4982377158427864</v>
      </c>
      <c r="F25" s="5">
        <f t="shared" ref="F25:K25" si="4">F4/F$21*100</f>
        <v>6.6988449305284306</v>
      </c>
      <c r="G25" s="5">
        <f t="shared" si="4"/>
        <v>6.6111781239298191</v>
      </c>
      <c r="H25" s="5">
        <f t="shared" si="4"/>
        <v>6.0504030061947294</v>
      </c>
      <c r="I25" s="5">
        <f t="shared" si="4"/>
        <v>6.0467067755021278</v>
      </c>
      <c r="J25" s="5">
        <f t="shared" si="4"/>
        <v>6.0438945751165107</v>
      </c>
      <c r="K25" s="5">
        <f t="shared" si="4"/>
        <v>6.1083108885151036</v>
      </c>
      <c r="L25" s="5">
        <f t="shared" ref="L25" si="5">L4/L$21*100</f>
        <v>6.1784782058427297</v>
      </c>
    </row>
    <row r="26" spans="1:13">
      <c r="A26" s="47" t="s">
        <v>15</v>
      </c>
      <c r="B26" s="5">
        <f t="shared" si="1"/>
        <v>8.1981937029090357</v>
      </c>
      <c r="C26" s="5">
        <f t="shared" si="1"/>
        <v>7.6139226013281434</v>
      </c>
      <c r="D26" s="5">
        <f t="shared" si="1"/>
        <v>8.0696849856811674</v>
      </c>
      <c r="E26" s="5">
        <f t="shared" si="1"/>
        <v>6.1753991055297224</v>
      </c>
      <c r="F26" s="5">
        <f t="shared" ref="F26:K26" si="6">F5/F$21*100</f>
        <v>6.4337927571006075</v>
      </c>
      <c r="G26" s="5">
        <f t="shared" si="6"/>
        <v>6.5537177735705541</v>
      </c>
      <c r="H26" s="5">
        <f t="shared" si="6"/>
        <v>6.6062842587570225</v>
      </c>
      <c r="I26" s="5">
        <f t="shared" si="6"/>
        <v>6.0779981691430729</v>
      </c>
      <c r="J26" s="5">
        <f t="shared" si="6"/>
        <v>6.0810953750503893</v>
      </c>
      <c r="K26" s="5">
        <f t="shared" si="6"/>
        <v>6.0875193293954206</v>
      </c>
      <c r="L26" s="5">
        <f t="shared" ref="L26" si="7">L5/L$21*100</f>
        <v>6.1533287978380402</v>
      </c>
    </row>
    <row r="27" spans="1:13">
      <c r="A27" s="47" t="s">
        <v>16</v>
      </c>
      <c r="B27" s="5">
        <f t="shared" si="1"/>
        <v>8.1183573673968343</v>
      </c>
      <c r="C27" s="5">
        <f t="shared" si="1"/>
        <v>6.5109533623387534</v>
      </c>
      <c r="D27" s="5">
        <f t="shared" si="1"/>
        <v>7.4696577117141683</v>
      </c>
      <c r="E27" s="5">
        <f t="shared" si="1"/>
        <v>6.5071231821816786</v>
      </c>
      <c r="F27" s="5">
        <f t="shared" ref="F27:K27" si="8">F6/F$21*100</f>
        <v>5.4935550471513865</v>
      </c>
      <c r="G27" s="5">
        <f t="shared" si="8"/>
        <v>5.7755891356117921</v>
      </c>
      <c r="H27" s="5">
        <f t="shared" si="8"/>
        <v>6.0337029899717116</v>
      </c>
      <c r="I27" s="5">
        <f t="shared" si="8"/>
        <v>6.114896185513877</v>
      </c>
      <c r="J27" s="5">
        <f t="shared" si="8"/>
        <v>5.6310094366642867</v>
      </c>
      <c r="K27" s="5">
        <f t="shared" si="8"/>
        <v>5.6587545825436365</v>
      </c>
      <c r="L27" s="5">
        <f t="shared" ref="L27" si="9">L6/L$21*100</f>
        <v>5.6826036379316669</v>
      </c>
    </row>
    <row r="28" spans="1:13">
      <c r="A28" s="47" t="s">
        <v>17</v>
      </c>
      <c r="B28" s="5">
        <f t="shared" si="1"/>
        <v>7.2152088219150725</v>
      </c>
      <c r="C28" s="5">
        <f t="shared" si="1"/>
        <v>5.8621479276391115</v>
      </c>
      <c r="D28" s="5">
        <f t="shared" si="1"/>
        <v>5.1786444838401744</v>
      </c>
      <c r="E28" s="5">
        <f t="shared" si="1"/>
        <v>5.32239433699612</v>
      </c>
      <c r="F28" s="5">
        <f t="shared" ref="F28:K28" si="10">F7/F$21*100</f>
        <v>5.4210144523185084</v>
      </c>
      <c r="G28" s="5">
        <f t="shared" si="10"/>
        <v>5.318305116932839</v>
      </c>
      <c r="H28" s="5">
        <f t="shared" si="10"/>
        <v>5.6507086742867401</v>
      </c>
      <c r="I28" s="5">
        <f t="shared" si="10"/>
        <v>5.9131185107138373</v>
      </c>
      <c r="J28" s="5">
        <f t="shared" si="10"/>
        <v>6.0033270224603097</v>
      </c>
      <c r="K28" s="5">
        <f t="shared" si="10"/>
        <v>5.5521420743598329</v>
      </c>
      <c r="L28" s="5">
        <f t="shared" ref="L28" si="11">L7/L$21*100</f>
        <v>5.5865720700741504</v>
      </c>
    </row>
    <row r="29" spans="1:13">
      <c r="A29" s="47" t="s">
        <v>18</v>
      </c>
      <c r="B29" s="5">
        <f t="shared" si="1"/>
        <v>9.5005239259517982</v>
      </c>
      <c r="C29" s="5">
        <f t="shared" si="1"/>
        <v>7.4269139760323633</v>
      </c>
      <c r="D29" s="5">
        <f t="shared" si="1"/>
        <v>5.222964680212737</v>
      </c>
      <c r="E29" s="5">
        <f t="shared" si="1"/>
        <v>6.3649557207594114</v>
      </c>
      <c r="F29" s="5">
        <f t="shared" ref="F29:K29" si="12">F8/F$21*100</f>
        <v>5.9120584788795272</v>
      </c>
      <c r="G29" s="5">
        <f t="shared" si="12"/>
        <v>6.1047624283060742</v>
      </c>
      <c r="H29" s="5">
        <f t="shared" si="12"/>
        <v>5.8036304225081388</v>
      </c>
      <c r="I29" s="5">
        <f t="shared" si="12"/>
        <v>6.1135519324151577</v>
      </c>
      <c r="J29" s="5">
        <f t="shared" si="12"/>
        <v>6.3578140700665449</v>
      </c>
      <c r="K29" s="5">
        <f t="shared" si="12"/>
        <v>6.4421871144508174</v>
      </c>
      <c r="L29" s="5">
        <f t="shared" ref="L29" si="13">L8/L$21*100</f>
        <v>5.9995826193502566</v>
      </c>
    </row>
    <row r="30" spans="1:13">
      <c r="A30" s="47" t="s">
        <v>19</v>
      </c>
      <c r="B30" s="5">
        <f t="shared" si="1"/>
        <v>8.3578663739334367</v>
      </c>
      <c r="C30" s="5">
        <f t="shared" si="1"/>
        <v>8.537516220135867</v>
      </c>
      <c r="D30" s="5">
        <f t="shared" si="1"/>
        <v>6.1468703122869224</v>
      </c>
      <c r="E30" s="5">
        <f t="shared" si="1"/>
        <v>5.9769570239611411</v>
      </c>
      <c r="F30" s="5">
        <f t="shared" ref="F30:K30" si="14">F9/F$21*100</f>
        <v>6.5007533061771108</v>
      </c>
      <c r="G30" s="5">
        <f t="shared" si="14"/>
        <v>6.1395099483787954</v>
      </c>
      <c r="H30" s="5">
        <f t="shared" si="14"/>
        <v>6.3490233733598673</v>
      </c>
      <c r="I30" s="5">
        <f t="shared" si="14"/>
        <v>6.0617110212280467</v>
      </c>
      <c r="J30" s="5">
        <f t="shared" si="14"/>
        <v>6.3589427706918444</v>
      </c>
      <c r="K30" s="5">
        <f t="shared" si="14"/>
        <v>6.5979132244896253</v>
      </c>
      <c r="L30" s="5">
        <f t="shared" ref="L30" si="15">L9/L$21*100</f>
        <v>6.6778476431160287</v>
      </c>
    </row>
    <row r="31" spans="1:13">
      <c r="A31" s="47" t="s">
        <v>20</v>
      </c>
      <c r="B31" s="5">
        <f t="shared" si="1"/>
        <v>5.8480115762686484</v>
      </c>
      <c r="C31" s="5">
        <f t="shared" si="1"/>
        <v>9.2168536752919632</v>
      </c>
      <c r="D31" s="5">
        <f t="shared" si="1"/>
        <v>7.2616937133506072</v>
      </c>
      <c r="E31" s="5">
        <f t="shared" si="1"/>
        <v>5.9651097355092855</v>
      </c>
      <c r="F31" s="5">
        <f t="shared" ref="F31:K31" si="16">F10/F$21*100</f>
        <v>6.5202834663244236</v>
      </c>
      <c r="G31" s="5">
        <f t="shared" si="16"/>
        <v>6.3206832536982578</v>
      </c>
      <c r="H31" s="5">
        <f t="shared" si="16"/>
        <v>5.9170426378646033</v>
      </c>
      <c r="I31" s="5">
        <f t="shared" si="16"/>
        <v>6.1371926853971033</v>
      </c>
      <c r="J31" s="5">
        <f t="shared" si="16"/>
        <v>5.8783971602103353</v>
      </c>
      <c r="K31" s="5">
        <f t="shared" si="16"/>
        <v>6.1821405059395182</v>
      </c>
      <c r="L31" s="5">
        <f t="shared" ref="L31" si="17">L10/L$21*100</f>
        <v>6.4241379623157862</v>
      </c>
    </row>
    <row r="32" spans="1:13">
      <c r="A32" s="47" t="s">
        <v>21</v>
      </c>
      <c r="B32" s="5">
        <f t="shared" si="1"/>
        <v>4.7502619629758991</v>
      </c>
      <c r="C32" s="5">
        <f t="shared" si="1"/>
        <v>8.3390580871689188</v>
      </c>
      <c r="D32" s="5">
        <f t="shared" si="1"/>
        <v>8.1480976408018542</v>
      </c>
      <c r="E32" s="5">
        <f t="shared" si="1"/>
        <v>6.5485886917631726</v>
      </c>
      <c r="F32" s="5">
        <f t="shared" ref="F32:K32" si="18">F11/F$21*100</f>
        <v>5.7251269460409571</v>
      </c>
      <c r="G32" s="5">
        <f t="shared" si="18"/>
        <v>6.1416016513735405</v>
      </c>
      <c r="H32" s="5">
        <f t="shared" si="18"/>
        <v>6.1175160228794008</v>
      </c>
      <c r="I32" s="5">
        <f t="shared" si="18"/>
        <v>5.7513379843721131</v>
      </c>
      <c r="J32" s="5">
        <f t="shared" si="18"/>
        <v>5.9772619535787301</v>
      </c>
      <c r="K32" s="5">
        <f t="shared" si="18"/>
        <v>5.7448423083695976</v>
      </c>
      <c r="L32" s="5">
        <f t="shared" ref="L32" si="19">L11/L$21*100</f>
        <v>6.0476052840266954</v>
      </c>
    </row>
    <row r="33" spans="1:12">
      <c r="A33" s="47" t="s">
        <v>22</v>
      </c>
      <c r="B33" s="5">
        <f t="shared" si="1"/>
        <v>4.1963973853600116</v>
      </c>
      <c r="C33" s="5">
        <f t="shared" si="1"/>
        <v>5.3469200824364549</v>
      </c>
      <c r="D33" s="5">
        <f t="shared" si="1"/>
        <v>8.8538115368880401</v>
      </c>
      <c r="E33" s="5">
        <f t="shared" si="1"/>
        <v>7.0906021384355657</v>
      </c>
      <c r="F33" s="5">
        <f t="shared" ref="F33:K33" si="20">F12/F$21*100</f>
        <v>6.3082417275821658</v>
      </c>
      <c r="G33" s="5">
        <f t="shared" si="20"/>
        <v>5.7620893988993993</v>
      </c>
      <c r="H33" s="5">
        <f t="shared" si="20"/>
        <v>6.0321470643254234</v>
      </c>
      <c r="I33" s="5">
        <f t="shared" si="20"/>
        <v>6.0241484712422411</v>
      </c>
      <c r="J33" s="5">
        <f t="shared" si="20"/>
        <v>5.6853031616000962</v>
      </c>
      <c r="K33" s="5">
        <f t="shared" si="20"/>
        <v>5.9157315554633652</v>
      </c>
      <c r="L33" s="5">
        <f t="shared" ref="L33" si="21">L12/L$21*100</f>
        <v>5.6997548648317302</v>
      </c>
    </row>
    <row r="34" spans="1:12">
      <c r="A34" s="47" t="s">
        <v>23</v>
      </c>
      <c r="B34" s="5">
        <f t="shared" si="1"/>
        <v>4.850057382366149</v>
      </c>
      <c r="C34" s="5">
        <f t="shared" si="1"/>
        <v>4.1676207923059305</v>
      </c>
      <c r="D34" s="5">
        <f t="shared" si="1"/>
        <v>7.9026319378153547</v>
      </c>
      <c r="E34" s="5">
        <f t="shared" si="1"/>
        <v>7.8814086425969254</v>
      </c>
      <c r="F34" s="5">
        <f t="shared" ref="F34:K34" si="22">F13/F$21*100</f>
        <v>6.6346744043301156</v>
      </c>
      <c r="G34" s="5">
        <f t="shared" si="22"/>
        <v>6.0863316382275716</v>
      </c>
      <c r="H34" s="5">
        <f t="shared" si="22"/>
        <v>5.5689184709094652</v>
      </c>
      <c r="I34" s="5">
        <f t="shared" si="22"/>
        <v>5.8458238520868209</v>
      </c>
      <c r="J34" s="5">
        <f t="shared" si="22"/>
        <v>5.8546727525735314</v>
      </c>
      <c r="K34" s="5">
        <f t="shared" si="22"/>
        <v>5.5491632563893143</v>
      </c>
      <c r="L34" s="5">
        <f t="shared" ref="L34" si="23">L13/L$21*100</f>
        <v>5.7812631009435851</v>
      </c>
    </row>
    <row r="35" spans="1:12">
      <c r="A35" s="47" t="s">
        <v>24</v>
      </c>
      <c r="B35" s="5">
        <f t="shared" si="1"/>
        <v>5.3440447083478855</v>
      </c>
      <c r="C35" s="5">
        <f t="shared" si="1"/>
        <v>3.5455308755056869</v>
      </c>
      <c r="D35" s="5">
        <f t="shared" si="1"/>
        <v>5.1206873039683627</v>
      </c>
      <c r="E35" s="5">
        <f t="shared" si="1"/>
        <v>8.25756005094334</v>
      </c>
      <c r="F35" s="5">
        <f t="shared" ref="F35:K35" si="24">F14/F$21*100</f>
        <v>7.0922381563528827</v>
      </c>
      <c r="G35" s="5">
        <f t="shared" si="24"/>
        <v>6.4878064433658098</v>
      </c>
      <c r="H35" s="5">
        <f t="shared" si="24"/>
        <v>5.820849080613252</v>
      </c>
      <c r="I35" s="5">
        <f t="shared" si="24"/>
        <v>5.3589497151908549</v>
      </c>
      <c r="J35" s="5">
        <f t="shared" si="24"/>
        <v>5.6414708790313437</v>
      </c>
      <c r="K35" s="5">
        <f t="shared" si="24"/>
        <v>5.6698104926865023</v>
      </c>
      <c r="L35" s="5">
        <f t="shared" ref="L35" si="25">L14/L$21*100</f>
        <v>5.3948304028907854</v>
      </c>
    </row>
    <row r="36" spans="1:12">
      <c r="A36" s="47" t="s">
        <v>25</v>
      </c>
      <c r="B36" s="5">
        <f t="shared" si="1"/>
        <v>4.5007734145002747</v>
      </c>
      <c r="C36" s="5">
        <f t="shared" si="1"/>
        <v>4.0874742386077401</v>
      </c>
      <c r="D36" s="5">
        <f t="shared" si="1"/>
        <v>4.005863902904677</v>
      </c>
      <c r="E36" s="5">
        <f t="shared" si="1"/>
        <v>7.330509729585641</v>
      </c>
      <c r="F36" s="5">
        <f t="shared" ref="F36:K36" si="26">F15/F$21*100</f>
        <v>7.4493610847608958</v>
      </c>
      <c r="G36" s="5">
        <f t="shared" si="26"/>
        <v>6.7606648577589361</v>
      </c>
      <c r="H36" s="5">
        <f t="shared" si="26"/>
        <v>6.0172256995204467</v>
      </c>
      <c r="I36" s="5">
        <f t="shared" si="26"/>
        <v>5.4375226147956912</v>
      </c>
      <c r="J36" s="5">
        <f t="shared" si="26"/>
        <v>5.0354055502847679</v>
      </c>
      <c r="K36" s="5">
        <f t="shared" si="26"/>
        <v>5.3272390471451523</v>
      </c>
      <c r="L36" s="5">
        <f t="shared" ref="L36" si="27">L15/L$21*100</f>
        <v>5.3746780690820906</v>
      </c>
    </row>
    <row r="37" spans="1:12">
      <c r="A37" s="47" t="s">
        <v>26</v>
      </c>
      <c r="B37" s="5">
        <f t="shared" si="1"/>
        <v>4.6354972306771121</v>
      </c>
      <c r="C37" s="5">
        <f t="shared" si="1"/>
        <v>4.2172353255476684</v>
      </c>
      <c r="D37" s="5">
        <f t="shared" si="1"/>
        <v>3.2762852856948044</v>
      </c>
      <c r="E37" s="5">
        <f t="shared" si="1"/>
        <v>4.6796789384829545</v>
      </c>
      <c r="F37" s="5">
        <f t="shared" ref="F37:K37" si="28">F16/F$21*100</f>
        <v>6.9192567379052505</v>
      </c>
      <c r="G37" s="5">
        <f t="shared" si="28"/>
        <v>6.7515523710877057</v>
      </c>
      <c r="H37" s="5">
        <f t="shared" si="28"/>
        <v>6.1582969224017861</v>
      </c>
      <c r="I37" s="5">
        <f t="shared" si="28"/>
        <v>5.5204374579837383</v>
      </c>
      <c r="J37" s="5">
        <f t="shared" si="28"/>
        <v>5.020284479933685</v>
      </c>
      <c r="K37" s="5">
        <f t="shared" si="28"/>
        <v>4.6765092231197327</v>
      </c>
      <c r="L37" s="5">
        <f t="shared" ref="L37" si="29">L16/L$21*100</f>
        <v>4.972138366397326</v>
      </c>
    </row>
    <row r="38" spans="1:12">
      <c r="A38" s="47" t="s">
        <v>27</v>
      </c>
      <c r="B38" s="5">
        <f t="shared" si="1"/>
        <v>3.6874407464697367</v>
      </c>
      <c r="C38" s="5">
        <f t="shared" si="1"/>
        <v>3.140981604457675</v>
      </c>
      <c r="D38" s="5">
        <f t="shared" si="1"/>
        <v>3.1160507295786175</v>
      </c>
      <c r="E38" s="5">
        <f t="shared" si="1"/>
        <v>2.9677457571898231</v>
      </c>
      <c r="F38" s="5">
        <f t="shared" ref="F38:K38" si="30">F17/F$21*100</f>
        <v>4.4138161932927851</v>
      </c>
      <c r="G38" s="5">
        <f t="shared" si="30"/>
        <v>5.8576652991141858</v>
      </c>
      <c r="H38" s="5">
        <f t="shared" si="30"/>
        <v>6.0202902294734164</v>
      </c>
      <c r="I38" s="5">
        <f t="shared" si="30"/>
        <v>5.5379498017867528</v>
      </c>
      <c r="J38" s="5">
        <f t="shared" si="30"/>
        <v>5.0052138346494983</v>
      </c>
      <c r="K38" s="5">
        <f t="shared" si="30"/>
        <v>4.5901322999317324</v>
      </c>
      <c r="L38" s="5">
        <f t="shared" ref="L38" si="31">L17/L$21*100</f>
        <v>4.3009159254982148</v>
      </c>
    </row>
    <row r="39" spans="1:12">
      <c r="A39" s="47" t="s">
        <v>52</v>
      </c>
      <c r="B39" s="5">
        <f t="shared" si="1"/>
        <v>2.3002844169452619</v>
      </c>
      <c r="C39" s="5">
        <f t="shared" si="1"/>
        <v>2.8051293794366843</v>
      </c>
      <c r="D39" s="5">
        <f t="shared" si="1"/>
        <v>2.9046774853402426</v>
      </c>
      <c r="E39" s="5">
        <f t="shared" si="1"/>
        <v>2.0377336137191602</v>
      </c>
      <c r="F39" s="5">
        <f t="shared" ref="F39:K39" si="32">F18/F$21*100</f>
        <v>2.4859103844651527</v>
      </c>
      <c r="G39" s="5">
        <f t="shared" si="32"/>
        <v>3.4357474343267072</v>
      </c>
      <c r="H39" s="5">
        <f t="shared" si="32"/>
        <v>4.8988713317885635</v>
      </c>
      <c r="I39" s="5">
        <f t="shared" si="32"/>
        <v>5.0881009388414284</v>
      </c>
      <c r="J39" s="5">
        <f t="shared" si="32"/>
        <v>4.7285842630073924</v>
      </c>
      <c r="K39" s="5">
        <f t="shared" si="32"/>
        <v>4.3193780100932884</v>
      </c>
      <c r="L39" s="5">
        <f t="shared" ref="L39" si="33">L18/L$21*100</f>
        <v>3.9992834884778632</v>
      </c>
    </row>
    <row r="40" spans="1:12">
      <c r="A40" s="47" t="s">
        <v>28</v>
      </c>
      <c r="B40" s="5">
        <f t="shared" si="1"/>
        <v>1.0578314455366498</v>
      </c>
      <c r="C40" s="5">
        <f t="shared" si="1"/>
        <v>1.759407678803145</v>
      </c>
      <c r="D40" s="5">
        <f t="shared" si="1"/>
        <v>1.6909859539069958</v>
      </c>
      <c r="E40" s="5">
        <f t="shared" si="1"/>
        <v>1.7089713591801676</v>
      </c>
      <c r="F40" s="5">
        <f t="shared" ref="F40:K40" si="34">F19/F$21*100</f>
        <v>1.5568327660286814</v>
      </c>
      <c r="G40" s="5">
        <f t="shared" si="34"/>
        <v>1.814032052438685</v>
      </c>
      <c r="H40" s="5">
        <f t="shared" si="34"/>
        <v>2.6877814231614003</v>
      </c>
      <c r="I40" s="5">
        <f t="shared" si="34"/>
        <v>3.8935619788999523</v>
      </c>
      <c r="J40" s="5">
        <f t="shared" si="34"/>
        <v>4.0992976046170035</v>
      </c>
      <c r="K40" s="5">
        <f t="shared" si="34"/>
        <v>3.8626797496412477</v>
      </c>
      <c r="L40" s="5">
        <f t="shared" ref="L40" si="35">L19/L$21*100</f>
        <v>3.5726922698884214</v>
      </c>
    </row>
    <row r="41" spans="1:12">
      <c r="A41" s="47" t="s">
        <v>29</v>
      </c>
      <c r="B41" s="5">
        <f t="shared" si="1"/>
        <v>0.7235167905793124</v>
      </c>
      <c r="C41" s="5">
        <f t="shared" si="1"/>
        <v>0.98465765972063202</v>
      </c>
      <c r="D41" s="5">
        <f t="shared" si="1"/>
        <v>1.7387153961543709</v>
      </c>
      <c r="E41" s="5">
        <f t="shared" si="1"/>
        <v>1.9340698397654237</v>
      </c>
      <c r="F41" s="5">
        <f t="shared" ref="F41:K41" si="36">F20/F$21*100</f>
        <v>1.9613860833658836</v>
      </c>
      <c r="G41" s="5">
        <f t="shared" si="36"/>
        <v>2.0233013149124943</v>
      </c>
      <c r="H41" s="5">
        <f t="shared" si="36"/>
        <v>2.2269551764195064</v>
      </c>
      <c r="I41" s="5">
        <f t="shared" si="36"/>
        <v>3.047475532771299</v>
      </c>
      <c r="J41" s="5">
        <f t="shared" si="36"/>
        <v>4.5122528104586941</v>
      </c>
      <c r="K41" s="5">
        <f t="shared" si="36"/>
        <v>5.561777256343361</v>
      </c>
      <c r="L41" s="5">
        <f t="shared" ref="L41" si="37">L20/L$21*100</f>
        <v>5.9285589913251062</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4" customHeight="1">
      <c r="A43" s="282" t="s">
        <v>372</v>
      </c>
      <c r="B43" s="282"/>
      <c r="C43" s="282"/>
      <c r="D43" s="282"/>
      <c r="E43" s="282"/>
      <c r="F43" s="282"/>
      <c r="G43" s="282"/>
      <c r="H43" s="282"/>
      <c r="I43" s="282"/>
      <c r="J43" s="282"/>
      <c r="K43" s="282"/>
      <c r="L43" s="153"/>
    </row>
    <row r="44" spans="1:12">
      <c r="E44" s="159"/>
      <c r="F44" s="159"/>
      <c r="G44" s="159"/>
      <c r="H44" s="159"/>
      <c r="I44" s="159"/>
      <c r="J44" s="158"/>
      <c r="K44" s="158"/>
      <c r="L44" s="158"/>
    </row>
    <row r="45" spans="1:12">
      <c r="E45" s="159"/>
      <c r="F45" s="159"/>
      <c r="G45" s="159"/>
      <c r="H45" s="159"/>
      <c r="I45" s="159"/>
      <c r="J45" s="158"/>
      <c r="K45" s="158"/>
      <c r="L45" s="158"/>
    </row>
    <row r="46" spans="1:12">
      <c r="E46" s="159"/>
      <c r="F46" s="159"/>
      <c r="G46" s="159"/>
      <c r="H46" s="159"/>
      <c r="I46" s="159"/>
      <c r="J46" s="158"/>
      <c r="K46" s="158"/>
      <c r="L46" s="158"/>
    </row>
    <row r="47" spans="1:12">
      <c r="E47" s="159"/>
      <c r="F47" s="159"/>
      <c r="G47" s="159"/>
      <c r="H47" s="159"/>
      <c r="I47" s="159"/>
      <c r="J47" s="158"/>
      <c r="K47" s="158"/>
      <c r="L47" s="158"/>
    </row>
    <row r="48" spans="1:12">
      <c r="E48" s="159"/>
      <c r="F48" s="159"/>
      <c r="G48" s="159"/>
      <c r="H48" s="159"/>
      <c r="I48" s="159"/>
      <c r="J48" s="158"/>
      <c r="K48" s="158"/>
      <c r="L48" s="158"/>
    </row>
    <row r="49" spans="5:12">
      <c r="E49" s="159"/>
      <c r="F49" s="159"/>
      <c r="G49" s="159"/>
      <c r="H49" s="159"/>
      <c r="I49" s="159"/>
      <c r="J49" s="158"/>
      <c r="K49" s="158"/>
      <c r="L49" s="158"/>
    </row>
    <row r="50" spans="5:12">
      <c r="E50" s="159"/>
      <c r="F50" s="159"/>
      <c r="G50" s="159"/>
      <c r="H50" s="159"/>
      <c r="I50" s="159"/>
      <c r="J50" s="158"/>
      <c r="K50" s="158"/>
      <c r="L50" s="158"/>
    </row>
    <row r="51" spans="5:12">
      <c r="E51" s="156"/>
      <c r="F51" s="156"/>
      <c r="G51" s="156"/>
      <c r="H51" s="156"/>
      <c r="I51" s="156"/>
      <c r="J51" s="154"/>
      <c r="K51" s="154"/>
      <c r="L51" s="154"/>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9" tint="0.59999389629810485"/>
  </sheetPr>
  <dimension ref="A1:M54"/>
  <sheetViews>
    <sheetView zoomScale="75" workbookViewId="0">
      <selection activeCell="M44" sqref="M44"/>
    </sheetView>
  </sheetViews>
  <sheetFormatPr defaultRowHeight="15.75"/>
  <cols>
    <col min="1" max="12" width="11.140625" style="1" customWidth="1"/>
    <col min="13" max="16384" width="9.140625" style="1"/>
  </cols>
  <sheetData>
    <row r="1" spans="1:13" ht="30" customHeight="1" thickBot="1">
      <c r="A1" s="281" t="s">
        <v>208</v>
      </c>
      <c r="B1" s="281"/>
      <c r="C1" s="281"/>
      <c r="D1" s="281"/>
      <c r="E1" s="281"/>
      <c r="F1" s="281"/>
      <c r="G1" s="281"/>
      <c r="H1" s="281"/>
      <c r="I1" s="281"/>
      <c r="J1" s="281"/>
      <c r="K1" s="281"/>
      <c r="L1" s="104"/>
    </row>
    <row r="2" spans="1:13"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3">
      <c r="A3" s="47" t="s">
        <v>13</v>
      </c>
      <c r="B3" s="4">
        <v>1712.5613999181337</v>
      </c>
      <c r="C3" s="4">
        <v>2040</v>
      </c>
      <c r="D3" s="4">
        <v>1798</v>
      </c>
      <c r="E3" s="4">
        <v>2057</v>
      </c>
      <c r="F3" s="4">
        <v>2252</v>
      </c>
      <c r="G3" s="4">
        <v>2324.5146484375</v>
      </c>
      <c r="H3" s="4">
        <v>2435.42626953125</v>
      </c>
      <c r="I3" s="4">
        <v>2523.2841796875</v>
      </c>
      <c r="J3" s="4">
        <v>2635.39404296875</v>
      </c>
      <c r="K3" s="4">
        <v>2750.5947265625</v>
      </c>
      <c r="L3" s="4">
        <v>2866.484619140625</v>
      </c>
      <c r="M3" s="163"/>
    </row>
    <row r="4" spans="1:13">
      <c r="A4" s="47" t="s">
        <v>14</v>
      </c>
      <c r="B4" s="4">
        <v>1565.3960294719609</v>
      </c>
      <c r="C4" s="4">
        <v>1993</v>
      </c>
      <c r="D4" s="4">
        <v>2053</v>
      </c>
      <c r="E4" s="4">
        <v>2043</v>
      </c>
      <c r="F4" s="4">
        <v>2227</v>
      </c>
      <c r="G4" s="4">
        <v>2316.25927734375</v>
      </c>
      <c r="H4" s="4">
        <v>2384.530517578125</v>
      </c>
      <c r="I4" s="4">
        <v>2495.64111328125</v>
      </c>
      <c r="J4" s="4">
        <v>2583.68408203125</v>
      </c>
      <c r="K4" s="4">
        <v>2695.949462890625</v>
      </c>
      <c r="L4" s="4">
        <v>2811.302978515625</v>
      </c>
      <c r="M4" s="163"/>
    </row>
    <row r="5" spans="1:13">
      <c r="A5" s="47" t="s">
        <v>15</v>
      </c>
      <c r="B5" s="4">
        <v>1542.2124437167417</v>
      </c>
      <c r="C5" s="4">
        <v>1832</v>
      </c>
      <c r="D5" s="4">
        <v>2227</v>
      </c>
      <c r="E5" s="4">
        <v>1983</v>
      </c>
      <c r="F5" s="4">
        <v>2106</v>
      </c>
      <c r="G5" s="4">
        <v>2191.15283203125</v>
      </c>
      <c r="H5" s="4">
        <v>2331.324462890625</v>
      </c>
      <c r="I5" s="4">
        <v>2399.6376953125</v>
      </c>
      <c r="J5" s="4">
        <v>2510.79443359375</v>
      </c>
      <c r="K5" s="4">
        <v>2598.883056640625</v>
      </c>
      <c r="L5" s="4">
        <v>2711.18603515625</v>
      </c>
      <c r="M5" s="163"/>
    </row>
    <row r="6" spans="1:13">
      <c r="A6" s="47" t="s">
        <v>16</v>
      </c>
      <c r="B6" s="4">
        <v>1559.3481375358167</v>
      </c>
      <c r="C6" s="4">
        <v>1628</v>
      </c>
      <c r="D6" s="4">
        <v>1877</v>
      </c>
      <c r="E6" s="4">
        <v>1909</v>
      </c>
      <c r="F6" s="4">
        <v>1916</v>
      </c>
      <c r="G6" s="4">
        <v>1954.6087646484375</v>
      </c>
      <c r="H6" s="4">
        <v>2063.68017578125</v>
      </c>
      <c r="I6" s="4">
        <v>2203.843994140625</v>
      </c>
      <c r="J6" s="4">
        <v>2272.186767578125</v>
      </c>
      <c r="K6" s="4">
        <v>2383.35009765625</v>
      </c>
      <c r="L6" s="4">
        <v>2471.455078125</v>
      </c>
      <c r="M6" s="163"/>
    </row>
    <row r="7" spans="1:13">
      <c r="A7" s="47" t="s">
        <v>17</v>
      </c>
      <c r="B7" s="4">
        <v>1554.3082275890301</v>
      </c>
      <c r="C7" s="4">
        <v>1441</v>
      </c>
      <c r="D7" s="4">
        <v>1340</v>
      </c>
      <c r="E7" s="4">
        <v>1676</v>
      </c>
      <c r="F7" s="4">
        <v>1799</v>
      </c>
      <c r="G7" s="4">
        <v>1918.283203125</v>
      </c>
      <c r="H7" s="4">
        <v>2007.2880859375</v>
      </c>
      <c r="I7" s="4">
        <v>2116.398681640625</v>
      </c>
      <c r="J7" s="4">
        <v>2256.54443359375</v>
      </c>
      <c r="K7" s="4">
        <v>2325.03564453125</v>
      </c>
      <c r="L7" s="4">
        <v>2436.248046875</v>
      </c>
      <c r="M7" s="163"/>
    </row>
    <row r="8" spans="1:13">
      <c r="A8" s="47" t="s">
        <v>18</v>
      </c>
      <c r="B8" s="4">
        <v>1760.9445354072864</v>
      </c>
      <c r="C8" s="4">
        <v>1905</v>
      </c>
      <c r="D8" s="4">
        <v>1577</v>
      </c>
      <c r="E8" s="4">
        <v>1994</v>
      </c>
      <c r="F8" s="4">
        <v>2040</v>
      </c>
      <c r="G8" s="4">
        <v>2159.9423828125</v>
      </c>
      <c r="H8" s="4">
        <v>2224.408447265625</v>
      </c>
      <c r="I8" s="4">
        <v>2313.56103515625</v>
      </c>
      <c r="J8" s="4">
        <v>2422.77392578125</v>
      </c>
      <c r="K8" s="4">
        <v>2562.96240234375</v>
      </c>
      <c r="L8" s="4">
        <v>2631.667236328125</v>
      </c>
      <c r="M8" s="163"/>
    </row>
    <row r="9" spans="1:13">
      <c r="A9" s="47" t="s">
        <v>19</v>
      </c>
      <c r="B9" s="4">
        <v>1512.9809660253788</v>
      </c>
      <c r="C9" s="4">
        <v>2296</v>
      </c>
      <c r="D9" s="4">
        <v>1837</v>
      </c>
      <c r="E9" s="4">
        <v>1962</v>
      </c>
      <c r="F9" s="4">
        <v>2296</v>
      </c>
      <c r="G9" s="4">
        <v>2196.60546875</v>
      </c>
      <c r="H9" s="4">
        <v>2332.285888671875</v>
      </c>
      <c r="I9" s="4">
        <v>2396.85546875</v>
      </c>
      <c r="J9" s="4">
        <v>2486.13134765625</v>
      </c>
      <c r="K9" s="4">
        <v>2595.434326171875</v>
      </c>
      <c r="L9" s="4">
        <v>2735.6923828125</v>
      </c>
      <c r="M9" s="163"/>
    </row>
    <row r="10" spans="1:13">
      <c r="A10" s="47" t="s">
        <v>20</v>
      </c>
      <c r="B10" s="4">
        <v>1203.5304952926731</v>
      </c>
      <c r="C10" s="4">
        <v>2308</v>
      </c>
      <c r="D10" s="4">
        <v>2201</v>
      </c>
      <c r="E10" s="4">
        <v>1969</v>
      </c>
      <c r="F10" s="4">
        <v>2316</v>
      </c>
      <c r="G10" s="4">
        <v>2383.565185546875</v>
      </c>
      <c r="H10" s="4">
        <v>2280.33984375</v>
      </c>
      <c r="I10" s="4">
        <v>2416.04931640625</v>
      </c>
      <c r="J10" s="4">
        <v>2481.1142578125</v>
      </c>
      <c r="K10" s="4">
        <v>2570.5830078125</v>
      </c>
      <c r="L10" s="4">
        <v>2680.06103515625</v>
      </c>
      <c r="M10" s="163"/>
    </row>
    <row r="11" spans="1:13">
      <c r="A11" s="47" t="s">
        <v>21</v>
      </c>
      <c r="B11" s="4">
        <v>943.47114203847741</v>
      </c>
      <c r="C11" s="4">
        <v>1890</v>
      </c>
      <c r="D11" s="4">
        <v>2450</v>
      </c>
      <c r="E11" s="4">
        <v>2136</v>
      </c>
      <c r="F11" s="4">
        <v>2003.9998779296875</v>
      </c>
      <c r="G11" s="4">
        <v>2281.3447265625</v>
      </c>
      <c r="H11" s="4">
        <v>2448.48779296875</v>
      </c>
      <c r="I11" s="4">
        <v>2346.545654296875</v>
      </c>
      <c r="J11" s="4">
        <v>2482.408203125</v>
      </c>
      <c r="K11" s="4">
        <v>2547.796875</v>
      </c>
      <c r="L11" s="4">
        <v>2637.6376953125</v>
      </c>
      <c r="M11" s="163"/>
    </row>
    <row r="12" spans="1:13">
      <c r="A12" s="47" t="s">
        <v>22</v>
      </c>
      <c r="B12" s="4">
        <v>942.46316004912001</v>
      </c>
      <c r="C12" s="4">
        <v>1438</v>
      </c>
      <c r="D12" s="4">
        <v>2506</v>
      </c>
      <c r="E12" s="4">
        <v>2428</v>
      </c>
      <c r="F12" s="4">
        <v>2251</v>
      </c>
      <c r="G12" s="4">
        <v>2058.009521484375</v>
      </c>
      <c r="H12" s="4">
        <v>2291.891357421875</v>
      </c>
      <c r="I12" s="4">
        <v>2458.75244140625</v>
      </c>
      <c r="J12" s="4">
        <v>2358.00439453125</v>
      </c>
      <c r="K12" s="4">
        <v>2493.96630859375</v>
      </c>
      <c r="L12" s="4">
        <v>2559.951171875</v>
      </c>
      <c r="M12" s="163"/>
    </row>
    <row r="13" spans="1:13">
      <c r="A13" s="47" t="s">
        <v>23</v>
      </c>
      <c r="B13" s="4">
        <v>1041.2453950061401</v>
      </c>
      <c r="C13" s="4">
        <v>1119</v>
      </c>
      <c r="D13" s="4">
        <v>2046</v>
      </c>
      <c r="E13" s="4">
        <v>2725</v>
      </c>
      <c r="F13" s="4">
        <v>2410</v>
      </c>
      <c r="G13" s="4">
        <v>2250.1455078125</v>
      </c>
      <c r="H13" s="4">
        <v>2052.38037109375</v>
      </c>
      <c r="I13" s="4">
        <v>2285.645263671875</v>
      </c>
      <c r="J13" s="4">
        <v>2452.356689453125</v>
      </c>
      <c r="K13" s="4">
        <v>2353.831787109375</v>
      </c>
      <c r="L13" s="4">
        <v>2490.015380859375</v>
      </c>
      <c r="M13" s="163"/>
    </row>
    <row r="14" spans="1:13">
      <c r="A14" s="47" t="s">
        <v>24</v>
      </c>
      <c r="B14" s="4">
        <v>1068.4609087187885</v>
      </c>
      <c r="C14" s="4">
        <v>1112</v>
      </c>
      <c r="D14" s="4">
        <v>1593</v>
      </c>
      <c r="E14" s="4">
        <v>2695</v>
      </c>
      <c r="F14" s="4">
        <v>2663</v>
      </c>
      <c r="G14" s="4">
        <v>2513.44384765625</v>
      </c>
      <c r="H14" s="4">
        <v>2303.94775390625</v>
      </c>
      <c r="I14" s="4">
        <v>2111.156005859375</v>
      </c>
      <c r="J14" s="4">
        <v>2343.837646484375</v>
      </c>
      <c r="K14" s="4">
        <v>2510.166259765625</v>
      </c>
      <c r="L14" s="4">
        <v>2414.9140625</v>
      </c>
      <c r="M14" s="163"/>
    </row>
    <row r="15" spans="1:13">
      <c r="A15" s="47" t="s">
        <v>25</v>
      </c>
      <c r="B15" s="4">
        <v>899.11993450675402</v>
      </c>
      <c r="C15" s="4">
        <v>1192</v>
      </c>
      <c r="D15" s="4">
        <v>1249</v>
      </c>
      <c r="E15" s="4">
        <v>2291</v>
      </c>
      <c r="F15" s="4">
        <v>2688</v>
      </c>
      <c r="G15" s="4">
        <v>2648.325439453125</v>
      </c>
      <c r="H15" s="4">
        <v>2477.035888671875</v>
      </c>
      <c r="I15" s="4">
        <v>2276.546630859375</v>
      </c>
      <c r="J15" s="4">
        <v>2091.1357421875</v>
      </c>
      <c r="K15" s="4">
        <v>2322.60888671875</v>
      </c>
      <c r="L15" s="4">
        <v>2488.713134765625</v>
      </c>
      <c r="M15" s="163"/>
    </row>
    <row r="16" spans="1:13">
      <c r="A16" s="47" t="s">
        <v>26</v>
      </c>
      <c r="B16" s="4">
        <v>692.48362668849779</v>
      </c>
      <c r="C16" s="4">
        <v>1122</v>
      </c>
      <c r="D16" s="4">
        <v>1154</v>
      </c>
      <c r="E16" s="4">
        <v>1666</v>
      </c>
      <c r="F16" s="4">
        <v>2416</v>
      </c>
      <c r="G16" s="4">
        <v>2533.334716796875</v>
      </c>
      <c r="H16" s="4">
        <v>2541.0517578125</v>
      </c>
      <c r="I16" s="4">
        <v>2380.2666015625</v>
      </c>
      <c r="J16" s="4">
        <v>2190.52978515625</v>
      </c>
      <c r="K16" s="4">
        <v>2013.8848876953125</v>
      </c>
      <c r="L16" s="4">
        <v>2243.5908203125</v>
      </c>
      <c r="M16" s="163"/>
    </row>
    <row r="17" spans="1:13">
      <c r="A17" s="47" t="s">
        <v>27</v>
      </c>
      <c r="B17" s="4">
        <v>465.68767908309462</v>
      </c>
      <c r="C17" s="4">
        <v>872</v>
      </c>
      <c r="D17" s="4">
        <v>1142</v>
      </c>
      <c r="E17" s="4">
        <v>1112</v>
      </c>
      <c r="F17" s="4">
        <v>1679</v>
      </c>
      <c r="G17" s="4">
        <v>2192.4375</v>
      </c>
      <c r="H17" s="4">
        <v>2410.044921875</v>
      </c>
      <c r="I17" s="4">
        <v>2424.104248046875</v>
      </c>
      <c r="J17" s="4">
        <v>2277.5693359375</v>
      </c>
      <c r="K17" s="4">
        <v>2103.006591796875</v>
      </c>
      <c r="L17" s="4">
        <v>1938.4578857421875</v>
      </c>
      <c r="M17" s="163"/>
    </row>
    <row r="18" spans="1:13">
      <c r="A18" s="47" t="s">
        <v>52</v>
      </c>
      <c r="B18" s="4">
        <v>364.88948014735985</v>
      </c>
      <c r="C18" s="4">
        <v>611</v>
      </c>
      <c r="D18" s="4">
        <v>968</v>
      </c>
      <c r="E18" s="4">
        <v>957</v>
      </c>
      <c r="F18" s="4">
        <v>1050</v>
      </c>
      <c r="G18" s="4">
        <v>1451.2130126953125</v>
      </c>
      <c r="H18" s="4">
        <v>2019.2705078125</v>
      </c>
      <c r="I18" s="4">
        <v>2227.66650390625</v>
      </c>
      <c r="J18" s="4">
        <v>2250.93701171875</v>
      </c>
      <c r="K18" s="4">
        <v>2125.618896484375</v>
      </c>
      <c r="L18" s="4">
        <v>1973.67138671875</v>
      </c>
      <c r="M18" s="163"/>
    </row>
    <row r="19" spans="1:13">
      <c r="A19" s="47" t="s">
        <v>28</v>
      </c>
      <c r="B19" s="4">
        <v>216.71612771182973</v>
      </c>
      <c r="C19" s="4">
        <v>348</v>
      </c>
      <c r="D19" s="4">
        <v>673</v>
      </c>
      <c r="E19" s="4">
        <v>870</v>
      </c>
      <c r="F19" s="4">
        <v>832</v>
      </c>
      <c r="G19" s="4">
        <v>895.4329833984375</v>
      </c>
      <c r="H19" s="4">
        <v>1292.31103515625</v>
      </c>
      <c r="I19" s="4">
        <v>1801.7615966796875</v>
      </c>
      <c r="J19" s="4">
        <v>1998.52587890625</v>
      </c>
      <c r="K19" s="4">
        <v>2032.4794921875</v>
      </c>
      <c r="L19" s="4">
        <v>1932.770751953125</v>
      </c>
      <c r="M19" s="163"/>
    </row>
    <row r="20" spans="1:13">
      <c r="A20" s="47" t="s">
        <v>29</v>
      </c>
      <c r="B20" s="4">
        <v>153.21326238231683</v>
      </c>
      <c r="C20" s="4">
        <v>327</v>
      </c>
      <c r="D20" s="4">
        <v>545</v>
      </c>
      <c r="E20" s="4">
        <v>990</v>
      </c>
      <c r="F20" s="4">
        <v>1242</v>
      </c>
      <c r="G20" s="4">
        <v>1349.8568115234375</v>
      </c>
      <c r="H20" s="4">
        <v>1455.0447998046875</v>
      </c>
      <c r="I20" s="4">
        <v>1847.7943115234375</v>
      </c>
      <c r="J20" s="4">
        <v>2570.815673828125</v>
      </c>
      <c r="K20" s="4">
        <v>3238.486572265625</v>
      </c>
      <c r="L20" s="4">
        <v>3668.341796875</v>
      </c>
      <c r="M20" s="163"/>
    </row>
    <row r="21" spans="1:13" ht="16.5" thickBot="1">
      <c r="A21" s="43" t="s">
        <v>3</v>
      </c>
      <c r="B21" s="44">
        <f>SUM(B3:B20)</f>
        <v>19199.032951289402</v>
      </c>
      <c r="C21" s="44">
        <f>SUM(C3:C20)</f>
        <v>25474</v>
      </c>
      <c r="D21" s="44">
        <f>SUM(D3:D20)</f>
        <v>29236</v>
      </c>
      <c r="E21" s="44">
        <f t="shared" ref="E21" si="0">SUM(E3:E20)</f>
        <v>33463</v>
      </c>
      <c r="F21" s="44">
        <v>36187</v>
      </c>
      <c r="G21" s="44">
        <v>37618.4765625</v>
      </c>
      <c r="H21" s="44">
        <v>39350.75</v>
      </c>
      <c r="I21" s="44">
        <v>41025.51171875</v>
      </c>
      <c r="J21" s="44">
        <v>42664.7421875</v>
      </c>
      <c r="K21" s="44">
        <v>44224.640625</v>
      </c>
      <c r="L21" s="44">
        <v>45692.16015625</v>
      </c>
      <c r="M21" s="163"/>
    </row>
    <row r="22" spans="1:13" ht="16.5" thickBot="1">
      <c r="A22" s="45"/>
      <c r="E22"/>
      <c r="F22"/>
      <c r="G22"/>
      <c r="H22"/>
      <c r="I22"/>
      <c r="J22"/>
      <c r="K22"/>
      <c r="L22"/>
    </row>
    <row r="23" spans="1:13"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3">
      <c r="A24" s="47" t="s">
        <v>13</v>
      </c>
      <c r="B24" s="5">
        <f t="shared" ref="B24:E42" si="1">B3/B$21*100</f>
        <v>8.920039901296791</v>
      </c>
      <c r="C24" s="5">
        <f t="shared" si="1"/>
        <v>8.0081651880348588</v>
      </c>
      <c r="D24" s="5">
        <f t="shared" si="1"/>
        <v>6.1499521138322617</v>
      </c>
      <c r="E24" s="5">
        <f t="shared" si="1"/>
        <v>6.1470878283477273</v>
      </c>
      <c r="F24" s="5">
        <f t="shared" ref="F24:K24" si="2">F3/F$21*100</f>
        <v>6.2232293365020581</v>
      </c>
      <c r="G24" s="5">
        <f t="shared" si="2"/>
        <v>6.1791833717016962</v>
      </c>
      <c r="H24" s="5">
        <f t="shared" si="2"/>
        <v>6.1890212245795819</v>
      </c>
      <c r="I24" s="5">
        <f t="shared" si="2"/>
        <v>6.1505245735527945</v>
      </c>
      <c r="J24" s="5">
        <f t="shared" si="2"/>
        <v>6.1769834009236622</v>
      </c>
      <c r="K24" s="5">
        <f t="shared" si="2"/>
        <v>6.219597689636398</v>
      </c>
      <c r="L24" s="5">
        <f t="shared" ref="L24" si="3">L3/L$21*100</f>
        <v>6.2734714431060521</v>
      </c>
    </row>
    <row r="25" spans="1:13">
      <c r="A25" s="47" t="s">
        <v>14</v>
      </c>
      <c r="B25" s="5">
        <f t="shared" si="1"/>
        <v>8.1535149892371503</v>
      </c>
      <c r="C25" s="5">
        <f t="shared" si="1"/>
        <v>7.8236633430164089</v>
      </c>
      <c r="D25" s="5">
        <f t="shared" si="1"/>
        <v>7.0221644547817768</v>
      </c>
      <c r="E25" s="5">
        <f t="shared" si="1"/>
        <v>6.1052505752622297</v>
      </c>
      <c r="F25" s="5">
        <f t="shared" ref="F25:K25" si="4">F4/F$21*100</f>
        <v>6.1541437532815646</v>
      </c>
      <c r="G25" s="5">
        <f t="shared" si="4"/>
        <v>6.1572383812392726</v>
      </c>
      <c r="H25" s="5">
        <f t="shared" si="4"/>
        <v>6.05968251577956</v>
      </c>
      <c r="I25" s="5">
        <f t="shared" si="4"/>
        <v>6.0831443868149497</v>
      </c>
      <c r="J25" s="5">
        <f t="shared" si="4"/>
        <v>6.0557827132217454</v>
      </c>
      <c r="K25" s="5">
        <f t="shared" si="4"/>
        <v>6.0960347552640517</v>
      </c>
      <c r="L25" s="5">
        <f t="shared" ref="L25" si="5">L4/L$21*100</f>
        <v>6.1527031527991376</v>
      </c>
    </row>
    <row r="26" spans="1:13">
      <c r="A26" s="47" t="s">
        <v>15</v>
      </c>
      <c r="B26" s="5">
        <f t="shared" si="1"/>
        <v>8.0327610647346024</v>
      </c>
      <c r="C26" s="5">
        <f t="shared" si="1"/>
        <v>7.1916463845489522</v>
      </c>
      <c r="D26" s="5">
        <f t="shared" si="1"/>
        <v>7.6173211109590913</v>
      </c>
      <c r="E26" s="5">
        <f t="shared" si="1"/>
        <v>5.9259480620386693</v>
      </c>
      <c r="F26" s="5">
        <f t="shared" ref="F26:K26" si="6">F5/F$21*100</f>
        <v>5.8197695304943764</v>
      </c>
      <c r="G26" s="5">
        <f t="shared" si="6"/>
        <v>5.8246718959786428</v>
      </c>
      <c r="H26" s="5">
        <f t="shared" si="6"/>
        <v>5.9244727556415695</v>
      </c>
      <c r="I26" s="5">
        <f t="shared" si="6"/>
        <v>5.8491353179533583</v>
      </c>
      <c r="J26" s="5">
        <f t="shared" si="6"/>
        <v>5.8849398938343223</v>
      </c>
      <c r="K26" s="5">
        <f t="shared" si="6"/>
        <v>5.8765498597889962</v>
      </c>
      <c r="L26" s="5">
        <f t="shared" ref="L26" si="7">L5/L$21*100</f>
        <v>5.9335912898077341</v>
      </c>
    </row>
    <row r="27" spans="1:13">
      <c r="A27" s="47" t="s">
        <v>16</v>
      </c>
      <c r="B27" s="5">
        <f t="shared" si="1"/>
        <v>8.1220139654538759</v>
      </c>
      <c r="C27" s="5">
        <f t="shared" si="1"/>
        <v>6.3908298657454665</v>
      </c>
      <c r="D27" s="5">
        <f t="shared" si="1"/>
        <v>6.4201669174989737</v>
      </c>
      <c r="E27" s="5">
        <f t="shared" si="1"/>
        <v>5.7048082957296113</v>
      </c>
      <c r="F27" s="5">
        <f t="shared" ref="F27:K27" si="8">F6/F$21*100</f>
        <v>5.2947190980186258</v>
      </c>
      <c r="G27" s="5">
        <f t="shared" si="8"/>
        <v>5.1958743236213092</v>
      </c>
      <c r="H27" s="5">
        <f t="shared" si="8"/>
        <v>5.2443223465404092</v>
      </c>
      <c r="I27" s="5">
        <f t="shared" si="8"/>
        <v>5.3718866671281429</v>
      </c>
      <c r="J27" s="5">
        <f t="shared" si="8"/>
        <v>5.3256779511111985</v>
      </c>
      <c r="K27" s="5">
        <f t="shared" si="8"/>
        <v>5.3891904241025133</v>
      </c>
      <c r="L27" s="5">
        <f t="shared" ref="L27" si="9">L6/L$21*100</f>
        <v>5.408925885039257</v>
      </c>
    </row>
    <row r="28" spans="1:13">
      <c r="A28" s="47" t="s">
        <v>17</v>
      </c>
      <c r="B28" s="5">
        <f t="shared" si="1"/>
        <v>8.0957631123011495</v>
      </c>
      <c r="C28" s="5">
        <f t="shared" si="1"/>
        <v>5.6567480568422708</v>
      </c>
      <c r="D28" s="5">
        <f t="shared" si="1"/>
        <v>4.5833903406758791</v>
      </c>
      <c r="E28" s="5">
        <f t="shared" si="1"/>
        <v>5.008516869378119</v>
      </c>
      <c r="F28" s="5">
        <f t="shared" ref="F28:K28" si="10">F7/F$21*100</f>
        <v>4.9713985685467161</v>
      </c>
      <c r="G28" s="5">
        <f t="shared" si="10"/>
        <v>5.0993112385556882</v>
      </c>
      <c r="H28" s="5">
        <f t="shared" si="10"/>
        <v>5.1010160821267698</v>
      </c>
      <c r="I28" s="5">
        <f t="shared" si="10"/>
        <v>5.1587380460957464</v>
      </c>
      <c r="J28" s="5">
        <f t="shared" si="10"/>
        <v>5.2890145771345525</v>
      </c>
      <c r="K28" s="5">
        <f t="shared" si="10"/>
        <v>5.2573307813764734</v>
      </c>
      <c r="L28" s="5">
        <f t="shared" ref="L28" si="11">L7/L$21*100</f>
        <v>5.3318732109489853</v>
      </c>
    </row>
    <row r="29" spans="1:13">
      <c r="A29" s="47" t="s">
        <v>18</v>
      </c>
      <c r="B29" s="5">
        <f t="shared" si="1"/>
        <v>9.1720480915629743</v>
      </c>
      <c r="C29" s="5">
        <f t="shared" si="1"/>
        <v>7.4782130800031403</v>
      </c>
      <c r="D29" s="5">
        <f t="shared" si="1"/>
        <v>5.3940347516760161</v>
      </c>
      <c r="E29" s="5">
        <f t="shared" si="1"/>
        <v>5.9588201894629895</v>
      </c>
      <c r="F29" s="5">
        <f t="shared" ref="F29:K29" si="12">F8/F$21*100</f>
        <v>5.6373835907922736</v>
      </c>
      <c r="G29" s="5">
        <f t="shared" si="12"/>
        <v>5.7417061512949195</v>
      </c>
      <c r="H29" s="5">
        <f t="shared" si="12"/>
        <v>5.6527726848042921</v>
      </c>
      <c r="I29" s="5">
        <f t="shared" si="12"/>
        <v>5.639322797523759</v>
      </c>
      <c r="J29" s="5">
        <f t="shared" si="12"/>
        <v>5.6786325231588508</v>
      </c>
      <c r="K29" s="5">
        <f t="shared" si="12"/>
        <v>5.7953266914619501</v>
      </c>
      <c r="L29" s="5">
        <f t="shared" ref="L29" si="13">L8/L$21*100</f>
        <v>5.7595596866701264</v>
      </c>
    </row>
    <row r="30" spans="1:13">
      <c r="A30" s="47" t="s">
        <v>19</v>
      </c>
      <c r="B30" s="5">
        <f t="shared" si="1"/>
        <v>7.8805061164487835</v>
      </c>
      <c r="C30" s="5">
        <f t="shared" si="1"/>
        <v>9.0131114077098218</v>
      </c>
      <c r="D30" s="5">
        <f t="shared" si="1"/>
        <v>6.2833492953892458</v>
      </c>
      <c r="E30" s="5">
        <f t="shared" si="1"/>
        <v>5.8631921824104234</v>
      </c>
      <c r="F30" s="5">
        <f t="shared" ref="F30:K30" si="14">F9/F$21*100</f>
        <v>6.3448199629701278</v>
      </c>
      <c r="G30" s="5">
        <f t="shared" si="14"/>
        <v>5.8391664667773586</v>
      </c>
      <c r="H30" s="5">
        <f t="shared" si="14"/>
        <v>5.9269159766252866</v>
      </c>
      <c r="I30" s="5">
        <f t="shared" si="14"/>
        <v>5.8423536193323304</v>
      </c>
      <c r="J30" s="5">
        <f t="shared" si="14"/>
        <v>5.8271331787975544</v>
      </c>
      <c r="K30" s="5">
        <f t="shared" si="14"/>
        <v>5.8687516495152412</v>
      </c>
      <c r="L30" s="5">
        <f t="shared" ref="L30" si="15">L9/L$21*100</f>
        <v>5.9872248837819466</v>
      </c>
    </row>
    <row r="31" spans="1:13">
      <c r="A31" s="47" t="s">
        <v>20</v>
      </c>
      <c r="B31" s="5">
        <f t="shared" si="1"/>
        <v>6.2687037328713187</v>
      </c>
      <c r="C31" s="5">
        <f t="shared" si="1"/>
        <v>9.0602182617570861</v>
      </c>
      <c r="D31" s="5">
        <f t="shared" si="1"/>
        <v>7.5283896565877679</v>
      </c>
      <c r="E31" s="5">
        <f t="shared" si="1"/>
        <v>5.8841108089531717</v>
      </c>
      <c r="F31" s="5">
        <f t="shared" ref="F31:K31" si="16">F10/F$21*100</f>
        <v>6.4000884295465212</v>
      </c>
      <c r="G31" s="5">
        <f t="shared" si="16"/>
        <v>6.3361555367261557</v>
      </c>
      <c r="H31" s="5">
        <f t="shared" si="16"/>
        <v>5.7949082133123255</v>
      </c>
      <c r="I31" s="5">
        <f t="shared" si="16"/>
        <v>5.8891387704544744</v>
      </c>
      <c r="J31" s="5">
        <f t="shared" si="16"/>
        <v>5.8153738440717024</v>
      </c>
      <c r="K31" s="5">
        <f t="shared" si="16"/>
        <v>5.8125582740391115</v>
      </c>
      <c r="L31" s="5">
        <f t="shared" ref="L31" si="17">L10/L$21*100</f>
        <v>5.8654723829896627</v>
      </c>
    </row>
    <row r="32" spans="1:13">
      <c r="A32" s="47" t="s">
        <v>21</v>
      </c>
      <c r="B32" s="5">
        <f t="shared" si="1"/>
        <v>4.9141597101905807</v>
      </c>
      <c r="C32" s="5">
        <f t="shared" si="1"/>
        <v>7.4193295124440599</v>
      </c>
      <c r="D32" s="5">
        <f t="shared" si="1"/>
        <v>8.3800793542208236</v>
      </c>
      <c r="E32" s="5">
        <f t="shared" si="1"/>
        <v>6.3831694707587481</v>
      </c>
      <c r="F32" s="5">
        <f t="shared" ref="F32:K32" si="18">F11/F$21*100</f>
        <v>5.5379000136228136</v>
      </c>
      <c r="G32" s="5">
        <f t="shared" si="18"/>
        <v>6.0644261411602711</v>
      </c>
      <c r="H32" s="5">
        <f t="shared" si="18"/>
        <v>6.2222137900008256</v>
      </c>
      <c r="I32" s="5">
        <f t="shared" si="18"/>
        <v>5.7197230600890396</v>
      </c>
      <c r="J32" s="5">
        <f t="shared" si="18"/>
        <v>5.8184066651932111</v>
      </c>
      <c r="K32" s="5">
        <f t="shared" si="18"/>
        <v>5.7610346607536735</v>
      </c>
      <c r="L32" s="5">
        <f t="shared" ref="L32" si="19">L11/L$21*100</f>
        <v>5.7726263899381669</v>
      </c>
    </row>
    <row r="33" spans="1:12">
      <c r="A33" s="47" t="s">
        <v>22</v>
      </c>
      <c r="B33" s="5">
        <f t="shared" si="1"/>
        <v>4.9089095395600353</v>
      </c>
      <c r="C33" s="5">
        <f t="shared" si="1"/>
        <v>5.6449713433304547</v>
      </c>
      <c r="D33" s="5">
        <f t="shared" si="1"/>
        <v>8.5716240251744438</v>
      </c>
      <c r="E33" s="5">
        <f t="shared" si="1"/>
        <v>7.255775035113408</v>
      </c>
      <c r="F33" s="5">
        <f t="shared" ref="F33:K33" si="20">F12/F$21*100</f>
        <v>6.2204659131732392</v>
      </c>
      <c r="G33" s="5">
        <f t="shared" si="20"/>
        <v>5.470741267433203</v>
      </c>
      <c r="H33" s="5">
        <f t="shared" si="20"/>
        <v>5.82426347000216</v>
      </c>
      <c r="I33" s="5">
        <f t="shared" si="20"/>
        <v>5.9932279657160734</v>
      </c>
      <c r="J33" s="5">
        <f t="shared" si="20"/>
        <v>5.5268220868849003</v>
      </c>
      <c r="K33" s="5">
        <f t="shared" si="20"/>
        <v>5.639313905886036</v>
      </c>
      <c r="L33" s="5">
        <f t="shared" ref="L33" si="21">L12/L$21*100</f>
        <v>5.6026048300647853</v>
      </c>
    </row>
    <row r="34" spans="1:12">
      <c r="A34" s="47" t="s">
        <v>23</v>
      </c>
      <c r="B34" s="5">
        <f t="shared" si="1"/>
        <v>5.4234262613534936</v>
      </c>
      <c r="C34" s="5">
        <f t="shared" si="1"/>
        <v>4.3927141399073566</v>
      </c>
      <c r="D34" s="5">
        <f t="shared" si="1"/>
        <v>6.9982213709125736</v>
      </c>
      <c r="E34" s="5">
        <f t="shared" si="1"/>
        <v>8.1433224755700326</v>
      </c>
      <c r="F34" s="5">
        <f t="shared" ref="F34:K34" si="22">F13/F$21*100</f>
        <v>6.659850222455578</v>
      </c>
      <c r="G34" s="5">
        <f t="shared" si="22"/>
        <v>5.9814902500745042</v>
      </c>
      <c r="H34" s="5">
        <f t="shared" si="22"/>
        <v>5.2156067447094401</v>
      </c>
      <c r="I34" s="5">
        <f t="shared" si="22"/>
        <v>5.5712778900628814</v>
      </c>
      <c r="J34" s="5">
        <f t="shared" si="22"/>
        <v>5.7479702529917578</v>
      </c>
      <c r="K34" s="5">
        <f t="shared" si="22"/>
        <v>5.3224441258178681</v>
      </c>
      <c r="L34" s="5">
        <f t="shared" ref="L34" si="23">L13/L$21*100</f>
        <v>5.4495462073678702</v>
      </c>
    </row>
    <row r="35" spans="1:12">
      <c r="A35" s="47" t="s">
        <v>24</v>
      </c>
      <c r="B35" s="5">
        <f t="shared" si="1"/>
        <v>5.5651808683782216</v>
      </c>
      <c r="C35" s="5">
        <f t="shared" si="1"/>
        <v>4.3652351417131188</v>
      </c>
      <c r="D35" s="5">
        <f t="shared" si="1"/>
        <v>5.4487618005199074</v>
      </c>
      <c r="E35" s="5">
        <f t="shared" si="1"/>
        <v>8.053671218958252</v>
      </c>
      <c r="F35" s="5">
        <f t="shared" ref="F35:K35" si="24">F14/F$21*100</f>
        <v>7.3589963246469727</v>
      </c>
      <c r="G35" s="5">
        <f t="shared" si="24"/>
        <v>6.6814078541441457</v>
      </c>
      <c r="H35" s="5">
        <f t="shared" si="24"/>
        <v>5.8549017589404269</v>
      </c>
      <c r="I35" s="5">
        <f t="shared" si="24"/>
        <v>5.145958983601191</v>
      </c>
      <c r="J35" s="5">
        <f t="shared" si="24"/>
        <v>5.4936172734475752</v>
      </c>
      <c r="K35" s="5">
        <f t="shared" si="24"/>
        <v>5.6759449580391585</v>
      </c>
      <c r="L35" s="5">
        <f t="shared" ref="L35" si="25">L14/L$21*100</f>
        <v>5.2851825219948063</v>
      </c>
    </row>
    <row r="36" spans="1:12">
      <c r="A36" s="47" t="s">
        <v>25</v>
      </c>
      <c r="B36" s="5">
        <f t="shared" si="1"/>
        <v>4.6831522024465784</v>
      </c>
      <c r="C36" s="5">
        <f t="shared" si="1"/>
        <v>4.6792808353615447</v>
      </c>
      <c r="D36" s="5">
        <f t="shared" si="1"/>
        <v>4.2721302503762484</v>
      </c>
      <c r="E36" s="5">
        <f t="shared" si="1"/>
        <v>6.8463676299196123</v>
      </c>
      <c r="F36" s="5">
        <f t="shared" ref="F36:K36" si="26">F15/F$21*100</f>
        <v>7.4280819078674662</v>
      </c>
      <c r="G36" s="5">
        <f t="shared" si="26"/>
        <v>7.0399593004601098</v>
      </c>
      <c r="H36" s="5">
        <f t="shared" si="26"/>
        <v>6.2947615704195599</v>
      </c>
      <c r="I36" s="5">
        <f t="shared" si="26"/>
        <v>5.5490999026806014</v>
      </c>
      <c r="J36" s="5">
        <f t="shared" si="26"/>
        <v>4.9013204697160102</v>
      </c>
      <c r="K36" s="5">
        <f t="shared" si="26"/>
        <v>5.2518434381709573</v>
      </c>
      <c r="L36" s="5">
        <f t="shared" ref="L36" si="27">L15/L$21*100</f>
        <v>5.4466961646268475</v>
      </c>
    </row>
    <row r="37" spans="1:12">
      <c r="A37" s="47" t="s">
        <v>26</v>
      </c>
      <c r="B37" s="5">
        <f t="shared" si="1"/>
        <v>3.6068672231847532</v>
      </c>
      <c r="C37" s="5">
        <f t="shared" si="1"/>
        <v>4.4044908534191727</v>
      </c>
      <c r="D37" s="5">
        <f t="shared" si="1"/>
        <v>3.9471883978656455</v>
      </c>
      <c r="E37" s="5">
        <f t="shared" si="1"/>
        <v>4.9786331171741924</v>
      </c>
      <c r="F37" s="5">
        <f t="shared" ref="F37:K37" si="28">F16/F$21*100</f>
        <v>6.6764307624284962</v>
      </c>
      <c r="G37" s="5">
        <f t="shared" si="28"/>
        <v>6.7342831190623791</v>
      </c>
      <c r="H37" s="5">
        <f t="shared" si="28"/>
        <v>6.4574417458688842</v>
      </c>
      <c r="I37" s="5">
        <f t="shared" si="28"/>
        <v>5.8019181281159753</v>
      </c>
      <c r="J37" s="5">
        <f t="shared" si="28"/>
        <v>5.1342857658191496</v>
      </c>
      <c r="K37" s="5">
        <f t="shared" si="28"/>
        <v>4.5537620187169416</v>
      </c>
      <c r="L37" s="5">
        <f t="shared" ref="L37" si="29">L16/L$21*100</f>
        <v>4.9102314546746388</v>
      </c>
    </row>
    <row r="38" spans="1:12">
      <c r="A38" s="47" t="s">
        <v>27</v>
      </c>
      <c r="B38" s="5">
        <f t="shared" si="1"/>
        <v>2.4255788313120177</v>
      </c>
      <c r="C38" s="5">
        <f t="shared" si="1"/>
        <v>3.4230980607678414</v>
      </c>
      <c r="D38" s="5">
        <f t="shared" si="1"/>
        <v>3.9061431112327267</v>
      </c>
      <c r="E38" s="5">
        <f t="shared" si="1"/>
        <v>3.3230732450766522</v>
      </c>
      <c r="F38" s="5">
        <f t="shared" ref="F38:K38" si="30">F17/F$21*100</f>
        <v>4.6397877690883469</v>
      </c>
      <c r="G38" s="5">
        <f t="shared" si="30"/>
        <v>5.8280868879882615</v>
      </c>
      <c r="H38" s="5">
        <f t="shared" si="30"/>
        <v>6.1245209351155951</v>
      </c>
      <c r="I38" s="5">
        <f t="shared" si="30"/>
        <v>5.9087727282118943</v>
      </c>
      <c r="J38" s="5">
        <f t="shared" si="30"/>
        <v>5.3382939147462771</v>
      </c>
      <c r="K38" s="5">
        <f t="shared" si="30"/>
        <v>4.7552824897531316</v>
      </c>
      <c r="L38" s="5">
        <f t="shared" ref="L38" si="31">L17/L$21*100</f>
        <v>4.2424299466547231</v>
      </c>
    </row>
    <row r="39" spans="1:12">
      <c r="A39" s="47" t="s">
        <v>52</v>
      </c>
      <c r="B39" s="5">
        <f t="shared" si="1"/>
        <v>1.9005617682574683</v>
      </c>
      <c r="C39" s="5">
        <f t="shared" si="1"/>
        <v>2.3985239852398523</v>
      </c>
      <c r="D39" s="5">
        <f t="shared" si="1"/>
        <v>3.3109864550554113</v>
      </c>
      <c r="E39" s="5">
        <f t="shared" si="1"/>
        <v>2.8598750859157875</v>
      </c>
      <c r="F39" s="5">
        <f t="shared" ref="F39:K39" si="32">F18/F$21*100</f>
        <v>2.9015944952607291</v>
      </c>
      <c r="G39" s="5">
        <f t="shared" si="32"/>
        <v>3.8577134039020464</v>
      </c>
      <c r="H39" s="5">
        <f t="shared" si="32"/>
        <v>5.1314663832646135</v>
      </c>
      <c r="I39" s="5">
        <f t="shared" si="32"/>
        <v>5.4299542177023801</v>
      </c>
      <c r="J39" s="5">
        <f t="shared" si="32"/>
        <v>5.2758715893008112</v>
      </c>
      <c r="K39" s="5">
        <f t="shared" si="32"/>
        <v>4.8064130458592622</v>
      </c>
      <c r="L39" s="5">
        <f t="shared" ref="L39" si="33">L18/L$21*100</f>
        <v>4.3194967801249406</v>
      </c>
    </row>
    <row r="40" spans="1:12">
      <c r="A40" s="47" t="s">
        <v>28</v>
      </c>
      <c r="B40" s="5">
        <f t="shared" si="1"/>
        <v>1.1287866855672808</v>
      </c>
      <c r="C40" s="5">
        <f t="shared" si="1"/>
        <v>1.3660987673706524</v>
      </c>
      <c r="D40" s="5">
        <f t="shared" si="1"/>
        <v>2.3019564919961688</v>
      </c>
      <c r="E40" s="5">
        <f t="shared" si="1"/>
        <v>2.5998864417416252</v>
      </c>
      <c r="F40" s="5">
        <f t="shared" ref="F40:K40" si="34">F19/F$21*100</f>
        <v>2.299168209578025</v>
      </c>
      <c r="G40" s="5">
        <f t="shared" si="34"/>
        <v>2.380301025510029</v>
      </c>
      <c r="H40" s="5">
        <f t="shared" si="34"/>
        <v>3.2840823495263751</v>
      </c>
      <c r="I40" s="5">
        <f t="shared" si="34"/>
        <v>4.3918077342499631</v>
      </c>
      <c r="J40" s="5">
        <f t="shared" si="34"/>
        <v>4.6842563119759859</v>
      </c>
      <c r="K40" s="5">
        <f t="shared" si="34"/>
        <v>4.5958078199476606</v>
      </c>
      <c r="L40" s="5">
        <f t="shared" ref="L40" si="35">L19/L$21*100</f>
        <v>4.2299833173651153</v>
      </c>
    </row>
    <row r="41" spans="1:12">
      <c r="A41" s="47" t="s">
        <v>29</v>
      </c>
      <c r="B41" s="5">
        <f t="shared" si="1"/>
        <v>0.7980259358429147</v>
      </c>
      <c r="C41" s="5">
        <f t="shared" si="1"/>
        <v>1.2836617727879407</v>
      </c>
      <c r="D41" s="5">
        <f t="shared" si="1"/>
        <v>1.8641401012450403</v>
      </c>
      <c r="E41" s="5">
        <f t="shared" si="1"/>
        <v>2.9584914681887455</v>
      </c>
      <c r="F41" s="5">
        <f t="shared" ref="F41:K41" si="36">F20/F$21*100</f>
        <v>3.4321717743941194</v>
      </c>
      <c r="G41" s="5">
        <f t="shared" si="36"/>
        <v>3.5882814373962262</v>
      </c>
      <c r="H41" s="5">
        <f t="shared" si="36"/>
        <v>3.697629142531432</v>
      </c>
      <c r="I41" s="5">
        <f t="shared" si="36"/>
        <v>4.5040128303358493</v>
      </c>
      <c r="J41" s="5">
        <f t="shared" si="36"/>
        <v>6.0256210210531345</v>
      </c>
      <c r="K41" s="5">
        <f t="shared" si="36"/>
        <v>7.3228103756142735</v>
      </c>
      <c r="L41" s="5">
        <f t="shared" ref="L41" si="37">L20/L$21*100</f>
        <v>8.0283833907844375</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7" customHeight="1">
      <c r="A43" s="282" t="s">
        <v>372</v>
      </c>
      <c r="B43" s="282"/>
      <c r="C43" s="282"/>
      <c r="D43" s="282"/>
      <c r="E43" s="282"/>
      <c r="F43" s="282"/>
      <c r="G43" s="282"/>
      <c r="H43" s="282"/>
      <c r="I43" s="282"/>
      <c r="J43" s="282"/>
      <c r="K43" s="282"/>
      <c r="L43" s="153"/>
    </row>
    <row r="44" spans="1:12">
      <c r="E44" s="156"/>
      <c r="F44" s="156"/>
      <c r="G44" s="156"/>
      <c r="H44" s="156"/>
      <c r="I44" s="156"/>
      <c r="J44" s="154"/>
      <c r="K44" s="154"/>
      <c r="L44" s="154"/>
    </row>
    <row r="45" spans="1:12">
      <c r="E45" s="156"/>
      <c r="F45" s="156"/>
      <c r="G45" s="156"/>
      <c r="H45" s="156"/>
      <c r="I45" s="156"/>
      <c r="J45" s="154"/>
      <c r="K45" s="154"/>
      <c r="L45" s="154"/>
    </row>
    <row r="46" spans="1:12">
      <c r="E46" s="156"/>
      <c r="F46" s="156"/>
      <c r="G46" s="156"/>
      <c r="H46" s="156"/>
      <c r="I46" s="156"/>
      <c r="J46" s="154"/>
      <c r="K46" s="154"/>
      <c r="L46" s="154"/>
    </row>
    <row r="47" spans="1:12">
      <c r="E47" s="6"/>
      <c r="F47" s="6"/>
      <c r="G47" s="6"/>
      <c r="H47" s="6"/>
      <c r="I47" s="6"/>
      <c r="J47" s="6"/>
      <c r="K47" s="6"/>
      <c r="L47" s="6"/>
    </row>
    <row r="48" spans="1:12">
      <c r="E48" s="6"/>
      <c r="F48" s="6"/>
      <c r="G48" s="6"/>
      <c r="H48" s="6"/>
      <c r="I48" s="6"/>
      <c r="J48" s="6"/>
      <c r="K48" s="6"/>
      <c r="L48" s="6"/>
    </row>
    <row r="49" spans="5:12">
      <c r="E49" s="6"/>
      <c r="F49" s="6"/>
      <c r="G49" s="6"/>
      <c r="H49" s="6"/>
      <c r="I49" s="6"/>
      <c r="J49" s="6"/>
      <c r="K49" s="6"/>
      <c r="L49" s="6"/>
    </row>
    <row r="50" spans="5:12">
      <c r="E50" s="6"/>
      <c r="F50" s="6"/>
      <c r="G50" s="6"/>
      <c r="H50" s="6"/>
      <c r="I50" s="6"/>
      <c r="J50" s="6"/>
      <c r="K50" s="6"/>
      <c r="L50" s="6"/>
    </row>
    <row r="51" spans="5:12">
      <c r="E51" s="6"/>
      <c r="F51" s="6"/>
      <c r="G51" s="6"/>
      <c r="H51" s="6"/>
      <c r="I51" s="6"/>
      <c r="J51" s="6"/>
      <c r="K51" s="6"/>
      <c r="L51" s="6"/>
    </row>
    <row r="52" spans="5:12">
      <c r="E52" s="6"/>
      <c r="F52" s="6"/>
      <c r="G52" s="6"/>
      <c r="H52" s="6"/>
      <c r="I52" s="6"/>
      <c r="J52" s="6"/>
      <c r="K52" s="6"/>
      <c r="L52" s="6"/>
    </row>
    <row r="53" spans="5:12">
      <c r="E53" s="6"/>
      <c r="F53" s="6"/>
      <c r="G53" s="6"/>
      <c r="H53" s="6"/>
      <c r="I53" s="6"/>
      <c r="J53" s="6"/>
      <c r="K53" s="6"/>
      <c r="L53" s="6"/>
    </row>
    <row r="54" spans="5:12">
      <c r="E54" s="6"/>
      <c r="F54" s="6"/>
      <c r="G54" s="6"/>
      <c r="H54" s="6"/>
      <c r="I54" s="6"/>
      <c r="J54" s="6"/>
      <c r="K54" s="6"/>
      <c r="L54" s="6"/>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pageSetUpPr fitToPage="1"/>
  </sheetPr>
  <dimension ref="A1:F61"/>
  <sheetViews>
    <sheetView zoomScale="75" workbookViewId="0">
      <pane xSplit="1" ySplit="2" topLeftCell="B22" activePane="bottomRight" state="frozen"/>
      <selection activeCell="M30" sqref="M30"/>
      <selection pane="topRight" activeCell="M30" sqref="M30"/>
      <selection pane="bottomLeft" activeCell="M30" sqref="M30"/>
      <selection pane="bottomRight" activeCell="L31" sqref="L31"/>
    </sheetView>
  </sheetViews>
  <sheetFormatPr defaultRowHeight="15.75"/>
  <cols>
    <col min="1" max="1" width="12.42578125" style="22" customWidth="1"/>
    <col min="2" max="2" width="16.5703125" style="22" customWidth="1"/>
    <col min="3" max="6" width="16.5703125" style="13" customWidth="1"/>
    <col min="7" max="16384" width="9.140625" style="1"/>
  </cols>
  <sheetData>
    <row r="1" spans="1:6" ht="30" customHeight="1" thickBot="1">
      <c r="A1" s="280" t="s">
        <v>367</v>
      </c>
      <c r="B1" s="280"/>
      <c r="C1" s="280"/>
      <c r="D1" s="280"/>
      <c r="E1" s="280"/>
      <c r="F1" s="280"/>
    </row>
    <row r="2" spans="1:6" s="23" customFormat="1" ht="52.5" customHeight="1" thickTop="1" thickBot="1">
      <c r="A2" s="30" t="s">
        <v>4</v>
      </c>
      <c r="B2" s="35" t="s">
        <v>157</v>
      </c>
      <c r="C2" s="31" t="s">
        <v>36</v>
      </c>
      <c r="D2" s="31" t="s">
        <v>10</v>
      </c>
      <c r="E2" s="31" t="s">
        <v>11</v>
      </c>
      <c r="F2" s="32" t="s">
        <v>30</v>
      </c>
    </row>
    <row r="3" spans="1:6" ht="15.75" customHeight="1">
      <c r="A3" s="125" t="s">
        <v>124</v>
      </c>
      <c r="B3" s="24">
        <v>771600</v>
      </c>
      <c r="C3" s="18">
        <v>631600</v>
      </c>
      <c r="D3" s="25">
        <v>63800</v>
      </c>
      <c r="E3" s="25">
        <v>29800</v>
      </c>
      <c r="F3" s="18">
        <v>46500</v>
      </c>
    </row>
    <row r="4" spans="1:6" ht="15.75" customHeight="1">
      <c r="A4" s="125" t="s">
        <v>128</v>
      </c>
      <c r="B4" s="24">
        <v>801600</v>
      </c>
      <c r="C4" s="18">
        <v>654600</v>
      </c>
      <c r="D4" s="25">
        <v>67000</v>
      </c>
      <c r="E4" s="25">
        <v>30900</v>
      </c>
      <c r="F4" s="18">
        <v>49100</v>
      </c>
    </row>
    <row r="5" spans="1:6" ht="15.75" customHeight="1">
      <c r="A5" s="125" t="s">
        <v>129</v>
      </c>
      <c r="B5" s="24">
        <v>828300</v>
      </c>
      <c r="C5" s="18">
        <v>674900</v>
      </c>
      <c r="D5" s="25">
        <v>70000</v>
      </c>
      <c r="E5" s="25">
        <v>31900</v>
      </c>
      <c r="F5" s="18">
        <v>51500</v>
      </c>
    </row>
    <row r="6" spans="1:6" ht="15.75" customHeight="1">
      <c r="A6" s="125" t="s">
        <v>130</v>
      </c>
      <c r="B6" s="24">
        <v>851600</v>
      </c>
      <c r="C6" s="18">
        <v>691400</v>
      </c>
      <c r="D6" s="25">
        <v>73900</v>
      </c>
      <c r="E6" s="25">
        <v>32900</v>
      </c>
      <c r="F6" s="18">
        <v>53400</v>
      </c>
    </row>
    <row r="7" spans="1:6" ht="15.75" customHeight="1">
      <c r="A7" s="125" t="s">
        <v>131</v>
      </c>
      <c r="B7" s="24">
        <v>868000</v>
      </c>
      <c r="C7" s="18">
        <v>707600</v>
      </c>
      <c r="D7" s="25">
        <v>74000</v>
      </c>
      <c r="E7" s="25">
        <v>32600</v>
      </c>
      <c r="F7" s="18">
        <v>53800</v>
      </c>
    </row>
    <row r="8" spans="1:6" ht="15.75" customHeight="1">
      <c r="A8" s="125" t="s">
        <v>132</v>
      </c>
      <c r="B8" s="24">
        <v>886200</v>
      </c>
      <c r="C8" s="18">
        <v>718600</v>
      </c>
      <c r="D8" s="25">
        <v>77400</v>
      </c>
      <c r="E8" s="25">
        <v>33400</v>
      </c>
      <c r="F8" s="18">
        <v>56800</v>
      </c>
    </row>
    <row r="9" spans="1:6" ht="15.75" customHeight="1">
      <c r="A9" s="125" t="s">
        <v>133</v>
      </c>
      <c r="B9" s="24">
        <v>904200</v>
      </c>
      <c r="C9" s="18">
        <v>728300</v>
      </c>
      <c r="D9" s="25">
        <v>80700</v>
      </c>
      <c r="E9" s="25">
        <v>34900</v>
      </c>
      <c r="F9" s="18">
        <v>60300</v>
      </c>
    </row>
    <row r="10" spans="1:6" ht="15.75" customHeight="1">
      <c r="A10" s="125" t="s">
        <v>134</v>
      </c>
      <c r="B10" s="24">
        <v>918300</v>
      </c>
      <c r="C10" s="18">
        <v>737000</v>
      </c>
      <c r="D10" s="25">
        <v>82800</v>
      </c>
      <c r="E10" s="25">
        <v>35500</v>
      </c>
      <c r="F10" s="18">
        <v>63000</v>
      </c>
    </row>
    <row r="11" spans="1:6" ht="15.75" customHeight="1">
      <c r="A11" s="125" t="s">
        <v>135</v>
      </c>
      <c r="B11" s="24">
        <v>931600</v>
      </c>
      <c r="C11" s="18">
        <v>742600</v>
      </c>
      <c r="D11" s="25">
        <v>85900</v>
      </c>
      <c r="E11" s="25">
        <v>36800</v>
      </c>
      <c r="F11" s="18">
        <v>66200</v>
      </c>
    </row>
    <row r="12" spans="1:6" ht="15.75" customHeight="1">
      <c r="A12" s="125" t="s">
        <v>136</v>
      </c>
      <c r="B12" s="24">
        <v>953300</v>
      </c>
      <c r="C12" s="18">
        <v>756000</v>
      </c>
      <c r="D12" s="25">
        <v>89400</v>
      </c>
      <c r="E12" s="25">
        <v>38100</v>
      </c>
      <c r="F12" s="18">
        <v>69700</v>
      </c>
    </row>
    <row r="13" spans="1:6" ht="15.75" customHeight="1">
      <c r="A13" s="125" t="s">
        <v>125</v>
      </c>
      <c r="B13" s="24">
        <v>968500</v>
      </c>
      <c r="C13" s="26">
        <v>764600</v>
      </c>
      <c r="D13" s="26">
        <v>92900</v>
      </c>
      <c r="E13" s="26">
        <v>39400</v>
      </c>
      <c r="F13" s="18">
        <v>71600</v>
      </c>
    </row>
    <row r="14" spans="1:6" ht="15.75" customHeight="1">
      <c r="A14" s="125" t="s">
        <v>137</v>
      </c>
      <c r="B14" s="24">
        <v>978195</v>
      </c>
      <c r="C14" s="33">
        <v>767573</v>
      </c>
      <c r="D14" s="26">
        <v>96122</v>
      </c>
      <c r="E14" s="26">
        <v>40457</v>
      </c>
      <c r="F14" s="18">
        <v>74043</v>
      </c>
    </row>
    <row r="15" spans="1:6" ht="15.75" customHeight="1">
      <c r="A15" s="125" t="s">
        <v>138</v>
      </c>
      <c r="B15" s="24">
        <v>993780</v>
      </c>
      <c r="C15" s="33">
        <v>776075</v>
      </c>
      <c r="D15" s="26">
        <v>98798</v>
      </c>
      <c r="E15" s="26">
        <v>41804</v>
      </c>
      <c r="F15" s="18">
        <v>77103</v>
      </c>
    </row>
    <row r="16" spans="1:6" ht="15.75" customHeight="1">
      <c r="A16" s="125" t="s">
        <v>139</v>
      </c>
      <c r="B16" s="24">
        <v>1012717</v>
      </c>
      <c r="C16" s="33">
        <v>789097</v>
      </c>
      <c r="D16" s="26">
        <v>100764</v>
      </c>
      <c r="E16" s="26">
        <v>42796</v>
      </c>
      <c r="F16" s="18">
        <v>80060</v>
      </c>
    </row>
    <row r="17" spans="1:6" ht="15.75" customHeight="1">
      <c r="A17" s="125" t="s">
        <v>140</v>
      </c>
      <c r="B17" s="24">
        <v>1027922</v>
      </c>
      <c r="C17" s="33">
        <v>797791</v>
      </c>
      <c r="D17" s="26">
        <v>103528</v>
      </c>
      <c r="E17" s="26">
        <v>43634</v>
      </c>
      <c r="F17" s="18">
        <v>82969</v>
      </c>
    </row>
    <row r="18" spans="1:6" ht="15.75" customHeight="1">
      <c r="A18" s="125" t="s">
        <v>141</v>
      </c>
      <c r="B18" s="24">
        <v>1039698</v>
      </c>
      <c r="C18" s="33">
        <v>804294</v>
      </c>
      <c r="D18" s="26">
        <v>105900</v>
      </c>
      <c r="E18" s="26">
        <v>44357</v>
      </c>
      <c r="F18" s="18">
        <v>85147</v>
      </c>
    </row>
    <row r="19" spans="1:6" ht="15.75" customHeight="1">
      <c r="A19" s="125" t="s">
        <v>142</v>
      </c>
      <c r="B19" s="24">
        <v>1051762</v>
      </c>
      <c r="C19" s="33">
        <v>810444</v>
      </c>
      <c r="D19" s="26">
        <v>108362</v>
      </c>
      <c r="E19" s="26">
        <v>45567</v>
      </c>
      <c r="F19" s="18">
        <v>87389</v>
      </c>
    </row>
    <row r="20" spans="1:6" ht="15.75" customHeight="1">
      <c r="A20" s="125" t="s">
        <v>143</v>
      </c>
      <c r="B20" s="24">
        <v>1067918</v>
      </c>
      <c r="C20" s="33">
        <v>818447</v>
      </c>
      <c r="D20" s="26">
        <v>111735</v>
      </c>
      <c r="E20" s="26">
        <v>47203</v>
      </c>
      <c r="F20" s="18">
        <v>90532</v>
      </c>
    </row>
    <row r="21" spans="1:6" ht="15.75" customHeight="1">
      <c r="A21" s="125" t="s">
        <v>144</v>
      </c>
      <c r="B21" s="24">
        <v>1079828</v>
      </c>
      <c r="C21" s="33">
        <v>824072</v>
      </c>
      <c r="D21" s="26">
        <v>113439</v>
      </c>
      <c r="E21" s="26">
        <v>48549</v>
      </c>
      <c r="F21" s="18">
        <v>93767</v>
      </c>
    </row>
    <row r="22" spans="1:6" ht="15.75" customHeight="1">
      <c r="A22" s="125" t="s">
        <v>145</v>
      </c>
      <c r="B22" s="24">
        <v>1094588</v>
      </c>
      <c r="C22" s="33">
        <v>831337</v>
      </c>
      <c r="D22" s="26">
        <v>116585</v>
      </c>
      <c r="E22" s="26">
        <v>49847</v>
      </c>
      <c r="F22" s="18">
        <v>96819</v>
      </c>
    </row>
    <row r="23" spans="1:6" ht="15.75" customHeight="1">
      <c r="A23" s="125" t="s">
        <v>126</v>
      </c>
      <c r="B23" s="24">
        <v>1113491</v>
      </c>
      <c r="C23" s="33">
        <v>838534</v>
      </c>
      <c r="D23" s="26">
        <v>121572</v>
      </c>
      <c r="E23" s="26">
        <v>51676</v>
      </c>
      <c r="F23" s="18">
        <v>101709</v>
      </c>
    </row>
    <row r="24" spans="1:6" ht="15.75" customHeight="1">
      <c r="A24" s="125" t="s">
        <v>146</v>
      </c>
      <c r="B24" s="24">
        <v>1136754</v>
      </c>
      <c r="C24" s="33">
        <v>850510</v>
      </c>
      <c r="D24" s="26">
        <v>127266</v>
      </c>
      <c r="E24" s="26">
        <v>53379</v>
      </c>
      <c r="F24" s="18">
        <v>105599</v>
      </c>
    </row>
    <row r="25" spans="1:6" ht="15.75" customHeight="1">
      <c r="A25" s="125" t="s">
        <v>147</v>
      </c>
      <c r="B25" s="24">
        <v>1158613</v>
      </c>
      <c r="C25" s="33">
        <v>863959</v>
      </c>
      <c r="D25" s="26">
        <v>131630</v>
      </c>
      <c r="E25" s="26">
        <v>54439</v>
      </c>
      <c r="F25" s="18">
        <v>108585</v>
      </c>
    </row>
    <row r="26" spans="1:6" ht="15.75" customHeight="1">
      <c r="A26" s="125" t="s">
        <v>148</v>
      </c>
      <c r="B26" s="24">
        <v>1172838</v>
      </c>
      <c r="C26" s="33">
        <v>870348</v>
      </c>
      <c r="D26" s="26">
        <v>135085</v>
      </c>
      <c r="E26" s="26">
        <v>55461</v>
      </c>
      <c r="F26" s="18">
        <v>111944</v>
      </c>
    </row>
    <row r="27" spans="1:6" ht="15.75" customHeight="1">
      <c r="A27" s="125" t="s">
        <v>149</v>
      </c>
      <c r="B27" s="24">
        <v>1187536</v>
      </c>
      <c r="C27" s="33">
        <v>878591</v>
      </c>
      <c r="D27" s="26">
        <v>137713</v>
      </c>
      <c r="E27" s="26">
        <v>56478</v>
      </c>
      <c r="F27" s="18">
        <v>114754</v>
      </c>
    </row>
    <row r="28" spans="1:6" ht="15.75" customHeight="1">
      <c r="A28" s="126" t="s">
        <v>150</v>
      </c>
      <c r="B28" s="24">
        <v>1196854</v>
      </c>
      <c r="C28" s="33">
        <v>881399</v>
      </c>
      <c r="D28" s="26">
        <v>140492</v>
      </c>
      <c r="E28" s="26">
        <v>57068</v>
      </c>
      <c r="F28" s="18">
        <v>117895</v>
      </c>
    </row>
    <row r="29" spans="1:6" ht="15.75" customHeight="1">
      <c r="A29" s="126" t="s">
        <v>151</v>
      </c>
      <c r="B29" s="24">
        <v>1203755</v>
      </c>
      <c r="C29" s="33">
        <v>883443</v>
      </c>
      <c r="D29" s="26">
        <v>141935</v>
      </c>
      <c r="E29" s="26">
        <v>57688</v>
      </c>
      <c r="F29" s="18">
        <v>120689</v>
      </c>
    </row>
    <row r="30" spans="1:6" ht="15.75" customHeight="1">
      <c r="A30" s="126" t="s">
        <v>152</v>
      </c>
      <c r="B30" s="24">
        <v>1211640</v>
      </c>
      <c r="C30" s="33">
        <v>886711</v>
      </c>
      <c r="D30" s="26">
        <v>144445</v>
      </c>
      <c r="E30" s="26">
        <v>57712</v>
      </c>
      <c r="F30" s="18">
        <v>122772</v>
      </c>
    </row>
    <row r="31" spans="1:6" ht="15.75" customHeight="1">
      <c r="A31" s="126" t="s">
        <v>153</v>
      </c>
      <c r="B31" s="24">
        <v>1215233</v>
      </c>
      <c r="C31" s="33">
        <v>886909</v>
      </c>
      <c r="D31" s="26">
        <v>145833</v>
      </c>
      <c r="E31" s="26">
        <v>57843</v>
      </c>
      <c r="F31" s="18">
        <v>124648</v>
      </c>
    </row>
    <row r="32" spans="1:6" ht="15.75" customHeight="1">
      <c r="A32" s="126" t="s">
        <v>154</v>
      </c>
      <c r="B32" s="24">
        <v>1210300</v>
      </c>
      <c r="C32" s="33">
        <v>878906</v>
      </c>
      <c r="D32" s="26">
        <v>146970</v>
      </c>
      <c r="E32" s="26">
        <v>58264</v>
      </c>
      <c r="F32" s="18">
        <v>126160</v>
      </c>
    </row>
    <row r="33" spans="1:6" ht="15.75" customHeight="1">
      <c r="A33" s="125" t="s">
        <v>127</v>
      </c>
      <c r="B33" s="24">
        <v>1213519</v>
      </c>
      <c r="C33" s="33">
        <v>876629</v>
      </c>
      <c r="D33" s="26">
        <v>149244</v>
      </c>
      <c r="E33" s="26">
        <v>58568</v>
      </c>
      <c r="F33" s="18">
        <v>129078</v>
      </c>
    </row>
    <row r="34" spans="1:6" ht="15.75" customHeight="1">
      <c r="A34" s="125" t="s">
        <v>155</v>
      </c>
      <c r="B34" s="24">
        <v>1225948</v>
      </c>
      <c r="C34" s="131">
        <v>882755</v>
      </c>
      <c r="D34" s="25">
        <v>151690</v>
      </c>
      <c r="E34" s="25">
        <v>59075</v>
      </c>
      <c r="F34" s="130">
        <v>132428</v>
      </c>
    </row>
    <row r="35" spans="1:6" ht="15.75" customHeight="1">
      <c r="A35" s="125" t="s">
        <v>156</v>
      </c>
      <c r="B35" s="24">
        <v>1239613</v>
      </c>
      <c r="C35" s="131">
        <v>890473</v>
      </c>
      <c r="D35" s="25">
        <v>154576</v>
      </c>
      <c r="E35" s="25">
        <v>59981</v>
      </c>
      <c r="F35" s="130">
        <v>134583</v>
      </c>
    </row>
    <row r="36" spans="1:6" ht="15.75" customHeight="1">
      <c r="A36" s="125" t="s">
        <v>119</v>
      </c>
      <c r="B36" s="24">
        <v>1251154</v>
      </c>
      <c r="C36" s="131">
        <v>894311</v>
      </c>
      <c r="D36" s="25">
        <v>158442</v>
      </c>
      <c r="E36" s="25">
        <v>60805</v>
      </c>
      <c r="F36" s="130">
        <v>137596</v>
      </c>
    </row>
    <row r="37" spans="1:6" ht="15.75" customHeight="1">
      <c r="A37" s="125" t="s">
        <v>120</v>
      </c>
      <c r="B37" s="24">
        <v>1273569</v>
      </c>
      <c r="C37" s="131">
        <v>907997</v>
      </c>
      <c r="D37" s="25">
        <v>162852</v>
      </c>
      <c r="E37" s="25">
        <v>62095</v>
      </c>
      <c r="F37" s="130">
        <v>140625</v>
      </c>
    </row>
    <row r="38" spans="1:6" ht="15.75" customHeight="1">
      <c r="A38" s="125" t="s">
        <v>121</v>
      </c>
      <c r="B38" s="24">
        <v>1292729</v>
      </c>
      <c r="C38" s="131">
        <v>918181</v>
      </c>
      <c r="D38" s="25">
        <v>168237</v>
      </c>
      <c r="E38" s="25">
        <v>62863</v>
      </c>
      <c r="F38" s="130">
        <v>143448</v>
      </c>
    </row>
    <row r="39" spans="1:6" ht="15.75" customHeight="1">
      <c r="A39" s="13">
        <v>2006</v>
      </c>
      <c r="B39" s="24">
        <v>1309731</v>
      </c>
      <c r="C39" s="131">
        <v>926954</v>
      </c>
      <c r="D39" s="25">
        <v>173536</v>
      </c>
      <c r="E39" s="25">
        <v>63465</v>
      </c>
      <c r="F39" s="130">
        <v>145776</v>
      </c>
    </row>
    <row r="40" spans="1:6" ht="15.75" customHeight="1">
      <c r="A40" s="13" t="s">
        <v>122</v>
      </c>
      <c r="B40" s="24">
        <v>1315675</v>
      </c>
      <c r="C40" s="131">
        <v>925335</v>
      </c>
      <c r="D40" s="25">
        <v>177733</v>
      </c>
      <c r="E40" s="25">
        <v>64490</v>
      </c>
      <c r="F40" s="130">
        <v>148117</v>
      </c>
    </row>
    <row r="41" spans="1:6" ht="15.75" customHeight="1">
      <c r="A41" s="13">
        <v>2008</v>
      </c>
      <c r="B41" s="24">
        <v>1332213</v>
      </c>
      <c r="C41" s="131">
        <v>933680</v>
      </c>
      <c r="D41" s="25">
        <v>181506</v>
      </c>
      <c r="E41" s="25">
        <v>65603</v>
      </c>
      <c r="F41" s="130">
        <v>151424</v>
      </c>
    </row>
    <row r="42" spans="1:6" ht="15.75" customHeight="1">
      <c r="A42" s="13">
        <v>2009</v>
      </c>
      <c r="B42" s="24">
        <v>1346717</v>
      </c>
      <c r="C42" s="131">
        <v>943177</v>
      </c>
      <c r="D42" s="25">
        <v>183629</v>
      </c>
      <c r="E42" s="25">
        <v>66518</v>
      </c>
      <c r="F42" s="130">
        <v>153393</v>
      </c>
    </row>
    <row r="43" spans="1:6" ht="15.75" customHeight="1">
      <c r="A43" s="13">
        <v>2010</v>
      </c>
      <c r="B43" s="24">
        <v>1363945</v>
      </c>
      <c r="C43" s="131">
        <v>956325</v>
      </c>
      <c r="D43" s="25">
        <v>185339</v>
      </c>
      <c r="E43" s="25">
        <v>67209</v>
      </c>
      <c r="F43" s="130">
        <v>155072</v>
      </c>
    </row>
    <row r="44" spans="1:6" ht="15.75" customHeight="1">
      <c r="A44" s="13">
        <v>2011</v>
      </c>
      <c r="B44" s="24">
        <v>1377864</v>
      </c>
      <c r="C44" s="131">
        <v>966279</v>
      </c>
      <c r="D44" s="25">
        <v>186933</v>
      </c>
      <c r="E44" s="25">
        <v>67803</v>
      </c>
      <c r="F44" s="130">
        <v>156849</v>
      </c>
    </row>
    <row r="45" spans="1:6" ht="15.75" customHeight="1">
      <c r="A45" s="13">
        <v>2012</v>
      </c>
      <c r="B45" s="24">
        <v>1391820</v>
      </c>
      <c r="C45" s="131">
        <v>975909</v>
      </c>
      <c r="D45" s="25">
        <v>188765</v>
      </c>
      <c r="E45" s="25">
        <v>68558</v>
      </c>
      <c r="F45" s="130">
        <v>158588</v>
      </c>
    </row>
    <row r="46" spans="1:6" ht="15.75" customHeight="1">
      <c r="A46" s="13">
        <v>2013</v>
      </c>
      <c r="B46" s="24">
        <v>1406481</v>
      </c>
      <c r="C46" s="131">
        <v>984730</v>
      </c>
      <c r="D46" s="25">
        <v>191147</v>
      </c>
      <c r="E46" s="25">
        <v>69628</v>
      </c>
      <c r="F46" s="130">
        <v>160976</v>
      </c>
    </row>
    <row r="47" spans="1:6" ht="15.75" customHeight="1">
      <c r="A47" s="13">
        <v>2014</v>
      </c>
      <c r="B47" s="24">
        <v>1416349</v>
      </c>
      <c r="C47" s="131">
        <v>988586</v>
      </c>
      <c r="D47" s="25">
        <v>193885</v>
      </c>
      <c r="E47" s="25">
        <v>70540</v>
      </c>
      <c r="F47" s="130">
        <v>163338</v>
      </c>
    </row>
    <row r="48" spans="1:6" ht="15.75" customHeight="1">
      <c r="A48" s="13">
        <v>2015</v>
      </c>
      <c r="B48" s="24">
        <v>1425157</v>
      </c>
      <c r="C48" s="131">
        <v>993166</v>
      </c>
      <c r="D48" s="25">
        <v>196156</v>
      </c>
      <c r="E48" s="25">
        <v>71478</v>
      </c>
      <c r="F48" s="130">
        <v>164357</v>
      </c>
    </row>
    <row r="49" spans="1:6" ht="15.75" customHeight="1" thickBot="1">
      <c r="A49" s="14">
        <v>2016</v>
      </c>
      <c r="B49" s="36">
        <v>1428557</v>
      </c>
      <c r="C49" s="151">
        <v>992605</v>
      </c>
      <c r="D49" s="132">
        <v>198449</v>
      </c>
      <c r="E49" s="132">
        <v>72029</v>
      </c>
      <c r="F49" s="34">
        <v>165474</v>
      </c>
    </row>
    <row r="50" spans="1:6" ht="36.75" customHeight="1" thickBot="1">
      <c r="A50" s="129" t="s">
        <v>123</v>
      </c>
      <c r="B50" s="129"/>
      <c r="C50" s="129"/>
      <c r="D50" s="129"/>
      <c r="E50" s="129"/>
      <c r="F50" s="129"/>
    </row>
    <row r="51" spans="1:6">
      <c r="A51" s="21" t="s">
        <v>37</v>
      </c>
      <c r="B51" s="37">
        <f>((B8/B3)^(1/5)-1)*100</f>
        <v>2.8082354850794022</v>
      </c>
      <c r="C51" s="38">
        <f>((C8/C3)^(1/5)-1)*100</f>
        <v>2.6145673315995044</v>
      </c>
      <c r="D51" s="39">
        <f>((D8/D3)^(1/5)-1)*100</f>
        <v>3.9403216383356643</v>
      </c>
      <c r="E51" s="39">
        <f>((E8/E3)^(1/5)-1)*100</f>
        <v>2.3071627161673991</v>
      </c>
      <c r="F51" s="38">
        <f>((F8/F3)^(1/5)-1)*100</f>
        <v>4.0828262694279749</v>
      </c>
    </row>
    <row r="52" spans="1:6">
      <c r="A52" s="21" t="s">
        <v>31</v>
      </c>
      <c r="B52" s="37">
        <f>((B13/B8)^(1/5)-1)*100</f>
        <v>1.7919832285163251</v>
      </c>
      <c r="C52" s="38">
        <f>((C13/C8)^(1/5)-1)*100</f>
        <v>1.2486907769142741</v>
      </c>
      <c r="D52" s="39">
        <f>((D13/D8)^(1/5)-1)*100</f>
        <v>3.7181951178573147</v>
      </c>
      <c r="E52" s="39">
        <f>((E13/E8)^(1/5)-1)*100</f>
        <v>3.3593931977584646</v>
      </c>
      <c r="F52" s="38">
        <f>((F13/F8)^(1/5)-1)*100</f>
        <v>4.740088692261657</v>
      </c>
    </row>
    <row r="53" spans="1:6">
      <c r="A53" s="21" t="s">
        <v>32</v>
      </c>
      <c r="B53" s="37">
        <f>((B18/B13)^(1/5)-1)*100</f>
        <v>1.4288535534161317</v>
      </c>
      <c r="C53" s="38">
        <f>((C18/C13)^(1/5)-1)*100</f>
        <v>1.0173815441731682</v>
      </c>
      <c r="D53" s="39">
        <f>((D18/D13)^(1/5)-1)*100</f>
        <v>2.6540407818798961</v>
      </c>
      <c r="E53" s="39">
        <f>((E18/E13)^(1/5)-1)*100</f>
        <v>2.3984042581557841</v>
      </c>
      <c r="F53" s="38">
        <f>((F18/F13)^(1/5)-1)*100</f>
        <v>3.5264365924386309</v>
      </c>
    </row>
    <row r="54" spans="1:6">
      <c r="A54" s="21" t="s">
        <v>33</v>
      </c>
      <c r="B54" s="37">
        <f>((B23/B18)^(1/5)-1)*100</f>
        <v>1.3808435542826292</v>
      </c>
      <c r="C54" s="38">
        <f>((C23/C18)^(1/5)-1)*100</f>
        <v>0.83729093757298756</v>
      </c>
      <c r="D54" s="39">
        <f>((D23/D18)^(1/5)-1)*100</f>
        <v>2.7986757818441843</v>
      </c>
      <c r="E54" s="39">
        <f>((E23/E18)^(1/5)-1)*100</f>
        <v>3.1015856947886</v>
      </c>
      <c r="F54" s="38">
        <f>((F23/F18)^(1/5)-1)*100</f>
        <v>3.6186683501583605</v>
      </c>
    </row>
    <row r="55" spans="1:6">
      <c r="A55" s="21" t="s">
        <v>34</v>
      </c>
      <c r="B55" s="37">
        <f>((B28/B23)^(1/5)-1)*100</f>
        <v>1.4544014238258685</v>
      </c>
      <c r="C55" s="38">
        <f>((C28/C23)^(1/5)-1)*100</f>
        <v>1.0020934394610936</v>
      </c>
      <c r="D55" s="39">
        <f>((D28/D23)^(1/5)-1)*100</f>
        <v>2.9351274835419661</v>
      </c>
      <c r="E55" s="39">
        <f>((E28/E23)^(1/5)-1)*100</f>
        <v>2.0048338062757853</v>
      </c>
      <c r="F55" s="38">
        <f>((F28/F23)^(1/5)-1)*100</f>
        <v>2.99762262059875</v>
      </c>
    </row>
    <row r="56" spans="1:6">
      <c r="A56" s="21" t="s">
        <v>35</v>
      </c>
      <c r="B56" s="37">
        <f>((B33/B28)^(1/5)-1)*100</f>
        <v>0.2769418917226929</v>
      </c>
      <c r="C56" s="38">
        <f>((C33/C28)^(1/5)-1)*100</f>
        <v>-0.10847208740135672</v>
      </c>
      <c r="D56" s="39">
        <f>((D33/D28)^(1/5)-1)*100</f>
        <v>1.2159736258054332</v>
      </c>
      <c r="E56" s="39">
        <f>((E33/E28)^(1/5)-1)*100</f>
        <v>0.52024727257375947</v>
      </c>
      <c r="F56" s="38">
        <f>((F33/F28)^(1/5)-1)*100</f>
        <v>1.8289740474745075</v>
      </c>
    </row>
    <row r="57" spans="1:6">
      <c r="A57" s="21" t="s">
        <v>178</v>
      </c>
      <c r="B57" s="37">
        <f>((B38/B33)^(1/5)-1)*100</f>
        <v>1.2726518441470214</v>
      </c>
      <c r="C57" s="38">
        <f>((C38/C33)^(1/5)-1)*100</f>
        <v>0.93051601254314775</v>
      </c>
      <c r="D57" s="39">
        <f>((D38/D33)^(1/5)-1)*100</f>
        <v>2.4247533994617765</v>
      </c>
      <c r="E57" s="39">
        <f>((E38/E33)^(1/5)-1)*100</f>
        <v>1.4254496680766504</v>
      </c>
      <c r="F57" s="38">
        <f>((F38/F33)^(1/5)-1)*100</f>
        <v>2.1335562159282562</v>
      </c>
    </row>
    <row r="58" spans="1:6" ht="17.25" customHeight="1">
      <c r="A58" s="21" t="s">
        <v>179</v>
      </c>
      <c r="B58" s="37">
        <f>((B43/B38)^(1/5)-1)*100</f>
        <v>1.0782870248150278</v>
      </c>
      <c r="C58" s="38">
        <f>((C43/C38)^(1/5)-1)*100</f>
        <v>0.81738801275195172</v>
      </c>
      <c r="D58" s="39">
        <f>((D43/D38)^(1/5)-1)*100</f>
        <v>1.9551246644331055</v>
      </c>
      <c r="E58" s="39">
        <f>((E43/E38)^(1/5)-1)*100</f>
        <v>1.3459658891317172</v>
      </c>
      <c r="F58" s="38">
        <f>((F43/F38)^(1/5)-1)*100</f>
        <v>1.570543912613287</v>
      </c>
    </row>
    <row r="59" spans="1:6" ht="17.25" customHeight="1" thickBot="1">
      <c r="A59" s="117" t="s">
        <v>194</v>
      </c>
      <c r="B59" s="118">
        <f>((B49/B43)^(1/6)-1)*100</f>
        <v>0.77437636876234173</v>
      </c>
      <c r="C59" s="123">
        <f t="shared" ref="C59:F59" si="0">((C49/C43)^(1/6)-1)*100</f>
        <v>0.62251272287330295</v>
      </c>
      <c r="D59" s="124">
        <f t="shared" si="0"/>
        <v>1.1456050227056425</v>
      </c>
      <c r="E59" s="124">
        <f t="shared" si="0"/>
        <v>1.1610492653824966</v>
      </c>
      <c r="F59" s="123">
        <f t="shared" si="0"/>
        <v>1.0879515753926539</v>
      </c>
    </row>
    <row r="60" spans="1:6">
      <c r="A60" s="134" t="s">
        <v>368</v>
      </c>
      <c r="B60" s="135"/>
      <c r="C60" s="136"/>
      <c r="D60" s="136"/>
      <c r="E60" s="136"/>
      <c r="F60" s="136"/>
    </row>
    <row r="61" spans="1:6" ht="33" customHeight="1">
      <c r="A61" s="279" t="s">
        <v>177</v>
      </c>
      <c r="B61" s="279"/>
      <c r="C61" s="279"/>
      <c r="D61" s="279"/>
      <c r="E61" s="279"/>
      <c r="F61" s="279"/>
    </row>
  </sheetData>
  <mergeCells count="2">
    <mergeCell ref="A61:F61"/>
    <mergeCell ref="A1:F1"/>
  </mergeCells>
  <phoneticPr fontId="0" type="noConversion"/>
  <printOptions horizontalCentered="1" verticalCentered="1"/>
  <pageMargins left="0.75" right="0.75" top="0.75" bottom="0.75" header="0.5" footer="0.5"/>
  <pageSetup scale="9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9" tint="0.59999389629810485"/>
  </sheetPr>
  <dimension ref="A1:N49"/>
  <sheetViews>
    <sheetView zoomScale="75" workbookViewId="0">
      <selection activeCell="O43" sqref="O43"/>
    </sheetView>
  </sheetViews>
  <sheetFormatPr defaultRowHeight="15.75"/>
  <cols>
    <col min="1" max="12" width="11.140625" style="1" customWidth="1"/>
    <col min="13" max="16384" width="9.140625" style="1"/>
  </cols>
  <sheetData>
    <row r="1" spans="1:14" ht="30" customHeight="1" thickBot="1">
      <c r="A1" s="281" t="s">
        <v>209</v>
      </c>
      <c r="B1" s="281"/>
      <c r="C1" s="281"/>
      <c r="D1" s="281"/>
      <c r="E1" s="281"/>
      <c r="F1" s="281"/>
      <c r="G1" s="281"/>
      <c r="H1" s="281"/>
      <c r="I1" s="281"/>
      <c r="J1" s="281"/>
      <c r="K1" s="281"/>
      <c r="L1" s="104"/>
    </row>
    <row r="2" spans="1:14"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4">
      <c r="A3" s="47" t="s">
        <v>13</v>
      </c>
      <c r="B3" s="4">
        <v>5920.7227967625895</v>
      </c>
      <c r="C3" s="4">
        <v>8171</v>
      </c>
      <c r="D3" s="4">
        <v>8549</v>
      </c>
      <c r="E3" s="4">
        <v>9989</v>
      </c>
      <c r="F3" s="4">
        <v>10145</v>
      </c>
      <c r="G3" s="4">
        <v>10161.2041015625</v>
      </c>
      <c r="H3" s="4">
        <v>10587.6982421875</v>
      </c>
      <c r="I3" s="4">
        <v>10954.662109375</v>
      </c>
      <c r="J3" s="4">
        <v>11388.498046875</v>
      </c>
      <c r="K3" s="4">
        <v>11751.0234375</v>
      </c>
      <c r="L3" s="4">
        <v>12032.759765625</v>
      </c>
      <c r="N3" s="4"/>
    </row>
    <row r="4" spans="1:14">
      <c r="A4" s="47" t="s">
        <v>14</v>
      </c>
      <c r="B4" s="4">
        <v>5541.4343525179856</v>
      </c>
      <c r="C4" s="4">
        <v>7792</v>
      </c>
      <c r="D4" s="4">
        <v>9015</v>
      </c>
      <c r="E4" s="4">
        <v>9845</v>
      </c>
      <c r="F4" s="4">
        <v>10454</v>
      </c>
      <c r="G4" s="4">
        <v>10705.94140625</v>
      </c>
      <c r="H4" s="4">
        <v>10609.458984375</v>
      </c>
      <c r="I4" s="4">
        <v>11036.990234375</v>
      </c>
      <c r="J4" s="4">
        <v>11404.931640625</v>
      </c>
      <c r="K4" s="4">
        <v>11839.650390625</v>
      </c>
      <c r="L4" s="4">
        <v>12203.138671875</v>
      </c>
      <c r="N4" s="4"/>
    </row>
    <row r="5" spans="1:14">
      <c r="A5" s="47" t="s">
        <v>15</v>
      </c>
      <c r="B5" s="4">
        <v>5713.4723471223015</v>
      </c>
      <c r="C5" s="4">
        <v>7080</v>
      </c>
      <c r="D5" s="4">
        <v>9380</v>
      </c>
      <c r="E5" s="4">
        <v>9842</v>
      </c>
      <c r="F5" s="4">
        <v>10021</v>
      </c>
      <c r="G5" s="4">
        <v>10524.947265625</v>
      </c>
      <c r="H5" s="4">
        <v>11048.384765625</v>
      </c>
      <c r="I5" s="4">
        <v>10952.8408203125</v>
      </c>
      <c r="J5" s="4">
        <v>11380.7880859375</v>
      </c>
      <c r="K5" s="4">
        <v>11749.185546875</v>
      </c>
      <c r="L5" s="4">
        <v>12184.2998046875</v>
      </c>
      <c r="N5" s="4"/>
    </row>
    <row r="6" spans="1:14">
      <c r="A6" s="47" t="s">
        <v>16</v>
      </c>
      <c r="B6" s="4">
        <v>5962.977742805755</v>
      </c>
      <c r="C6" s="4">
        <v>6449</v>
      </c>
      <c r="D6" s="4">
        <v>8671</v>
      </c>
      <c r="E6" s="4">
        <v>9430</v>
      </c>
      <c r="F6" s="4">
        <v>9274</v>
      </c>
      <c r="G6" s="4">
        <v>9536.0546875</v>
      </c>
      <c r="H6" s="4">
        <v>10171.34375</v>
      </c>
      <c r="I6" s="4">
        <v>10695.0859375</v>
      </c>
      <c r="J6" s="4">
        <v>10601.142578125</v>
      </c>
      <c r="K6" s="4">
        <v>11029.6708984375</v>
      </c>
      <c r="L6" s="4">
        <v>11398.75390625</v>
      </c>
      <c r="N6" s="4"/>
    </row>
    <row r="7" spans="1:14">
      <c r="A7" s="47" t="s">
        <v>17</v>
      </c>
      <c r="B7" s="4">
        <v>5787.9215377697838</v>
      </c>
      <c r="C7" s="4">
        <v>6300</v>
      </c>
      <c r="D7" s="4">
        <v>7097</v>
      </c>
      <c r="E7" s="4">
        <v>8394</v>
      </c>
      <c r="F7" s="4">
        <v>8702</v>
      </c>
      <c r="G7" s="4">
        <v>9302.7138671875</v>
      </c>
      <c r="H7" s="4">
        <v>9843.505859375</v>
      </c>
      <c r="I7" s="4">
        <v>10478.5830078125</v>
      </c>
      <c r="J7" s="4">
        <v>11002.767578125</v>
      </c>
      <c r="K7" s="4">
        <v>10911.3017578125</v>
      </c>
      <c r="L7" s="4">
        <v>11340.646484375</v>
      </c>
      <c r="N7" s="4"/>
    </row>
    <row r="8" spans="1:14">
      <c r="A8" s="47" t="s">
        <v>18</v>
      </c>
      <c r="B8" s="4">
        <v>7183.3408273381292</v>
      </c>
      <c r="C8" s="4">
        <v>8509</v>
      </c>
      <c r="D8" s="4">
        <v>8342</v>
      </c>
      <c r="E8" s="4">
        <v>10199</v>
      </c>
      <c r="F8" s="4">
        <v>9694</v>
      </c>
      <c r="G8" s="4">
        <v>10314.70703125</v>
      </c>
      <c r="H8" s="4">
        <v>10666.078125</v>
      </c>
      <c r="I8" s="4">
        <v>11207.6005859375</v>
      </c>
      <c r="J8" s="4">
        <v>11842.5087890625</v>
      </c>
      <c r="K8" s="4">
        <v>12367.470703125</v>
      </c>
      <c r="L8" s="4">
        <v>12279.6171875</v>
      </c>
      <c r="N8" s="4"/>
    </row>
    <row r="9" spans="1:14">
      <c r="A9" s="47" t="s">
        <v>19</v>
      </c>
      <c r="B9" s="4">
        <v>6187.3313848920861</v>
      </c>
      <c r="C9" s="4">
        <v>9714</v>
      </c>
      <c r="D9" s="4">
        <v>9397</v>
      </c>
      <c r="E9" s="4">
        <v>10460</v>
      </c>
      <c r="F9" s="4">
        <v>11426</v>
      </c>
      <c r="G9" s="4">
        <v>10621.2265625</v>
      </c>
      <c r="H9" s="4">
        <v>11216.841796875</v>
      </c>
      <c r="I9" s="4">
        <v>11570.619140625</v>
      </c>
      <c r="J9" s="4">
        <v>12112.986328125</v>
      </c>
      <c r="K9" s="4">
        <v>12747.67578125</v>
      </c>
      <c r="L9" s="4">
        <v>13274.00390625</v>
      </c>
      <c r="N9" s="4"/>
    </row>
    <row r="10" spans="1:14">
      <c r="A10" s="47" t="s">
        <v>20</v>
      </c>
      <c r="B10" s="4">
        <v>4749.6571492805751</v>
      </c>
      <c r="C10" s="4">
        <v>10099</v>
      </c>
      <c r="D10" s="4">
        <v>10632</v>
      </c>
      <c r="E10" s="4">
        <v>10297</v>
      </c>
      <c r="F10" s="4">
        <v>11319</v>
      </c>
      <c r="G10" s="4">
        <v>11744.4736328125</v>
      </c>
      <c r="H10" s="4">
        <v>10969.5302734375</v>
      </c>
      <c r="I10" s="4">
        <v>11565.46484375</v>
      </c>
      <c r="J10" s="4">
        <v>11921.935546875</v>
      </c>
      <c r="K10" s="4">
        <v>12465.1455078125</v>
      </c>
      <c r="L10" s="4">
        <v>13099.888671875</v>
      </c>
      <c r="N10" s="4"/>
    </row>
    <row r="11" spans="1:14">
      <c r="A11" s="47" t="s">
        <v>21</v>
      </c>
      <c r="B11" s="4">
        <v>3421.6445593525177</v>
      </c>
      <c r="C11" s="4">
        <v>8050</v>
      </c>
      <c r="D11" s="4">
        <v>11418</v>
      </c>
      <c r="E11" s="4">
        <v>11098</v>
      </c>
      <c r="F11" s="4">
        <v>10251</v>
      </c>
      <c r="G11" s="4">
        <v>11221.271484375</v>
      </c>
      <c r="H11" s="4">
        <v>12015.830078125</v>
      </c>
      <c r="I11" s="4">
        <v>11250.7744140625</v>
      </c>
      <c r="J11" s="4">
        <v>11847.564453125</v>
      </c>
      <c r="K11" s="4">
        <v>12207.6181640625</v>
      </c>
      <c r="L11" s="4">
        <v>12752.15234375</v>
      </c>
      <c r="N11" s="4"/>
    </row>
    <row r="12" spans="1:14">
      <c r="A12" s="47" t="s">
        <v>22</v>
      </c>
      <c r="B12" s="4">
        <v>3083.6049910071943</v>
      </c>
      <c r="C12" s="4">
        <v>5909</v>
      </c>
      <c r="D12" s="4">
        <v>10865</v>
      </c>
      <c r="E12" s="4">
        <v>11826</v>
      </c>
      <c r="F12" s="4">
        <v>11094</v>
      </c>
      <c r="G12" s="4">
        <v>10538.677734375</v>
      </c>
      <c r="H12" s="4">
        <v>11374.451171875</v>
      </c>
      <c r="I12" s="4">
        <v>12168.8818359375</v>
      </c>
      <c r="J12" s="4">
        <v>11418.6435546875</v>
      </c>
      <c r="K12" s="4">
        <v>12017.029296875</v>
      </c>
      <c r="L12" s="4">
        <v>12382.220703125</v>
      </c>
      <c r="N12" s="4"/>
    </row>
    <row r="13" spans="1:14">
      <c r="A13" s="47" t="s">
        <v>23</v>
      </c>
      <c r="B13" s="4">
        <v>3642.9799910071938</v>
      </c>
      <c r="C13" s="4">
        <v>4261</v>
      </c>
      <c r="D13" s="4">
        <v>9293</v>
      </c>
      <c r="E13" s="4">
        <v>12324</v>
      </c>
      <c r="F13" s="4">
        <v>11696</v>
      </c>
      <c r="G13" s="4">
        <v>11062.265625</v>
      </c>
      <c r="H13" s="4">
        <v>10554.328125</v>
      </c>
      <c r="I13" s="4">
        <v>11390.857421875</v>
      </c>
      <c r="J13" s="4">
        <v>12185.833984375</v>
      </c>
      <c r="K13" s="4">
        <v>11457.96484375</v>
      </c>
      <c r="L13" s="4">
        <v>12058.45703125</v>
      </c>
      <c r="N13" s="4"/>
    </row>
    <row r="14" spans="1:14">
      <c r="A14" s="47" t="s">
        <v>24</v>
      </c>
      <c r="B14" s="4">
        <v>3871.3579136690646</v>
      </c>
      <c r="C14" s="4">
        <v>3829</v>
      </c>
      <c r="D14" s="4">
        <v>6699</v>
      </c>
      <c r="E14" s="4">
        <v>11635</v>
      </c>
      <c r="F14" s="4">
        <v>12242</v>
      </c>
      <c r="G14" s="4">
        <v>11906.955078125</v>
      </c>
      <c r="H14" s="4">
        <v>11141.388671875</v>
      </c>
      <c r="I14" s="4">
        <v>10661.185546875</v>
      </c>
      <c r="J14" s="4">
        <v>11497.9052734375</v>
      </c>
      <c r="K14" s="4">
        <v>12293.84375</v>
      </c>
      <c r="L14" s="4">
        <v>11595.271484375</v>
      </c>
      <c r="N14" s="4"/>
    </row>
    <row r="15" spans="1:14">
      <c r="A15" s="47" t="s">
        <v>25</v>
      </c>
      <c r="B15" s="4">
        <v>3376.3714028776976</v>
      </c>
      <c r="C15" s="4">
        <v>4197</v>
      </c>
      <c r="D15" s="4">
        <v>4888</v>
      </c>
      <c r="E15" s="4">
        <v>9893</v>
      </c>
      <c r="F15" s="4">
        <v>11615</v>
      </c>
      <c r="G15" s="4">
        <v>11945.4814453125</v>
      </c>
      <c r="H15" s="4">
        <v>11634.947265625</v>
      </c>
      <c r="I15" s="4">
        <v>10923.03515625</v>
      </c>
      <c r="J15" s="4">
        <v>10477.88671875</v>
      </c>
      <c r="K15" s="4">
        <v>11315.51953125</v>
      </c>
      <c r="L15" s="4">
        <v>12112.6455078125</v>
      </c>
      <c r="N15" s="4"/>
    </row>
    <row r="16" spans="1:14">
      <c r="A16" s="47" t="s">
        <v>26</v>
      </c>
      <c r="B16" s="4">
        <v>2649.9887589928057</v>
      </c>
      <c r="C16" s="4">
        <v>4052</v>
      </c>
      <c r="D16" s="4">
        <v>3961</v>
      </c>
      <c r="E16" s="4">
        <v>6830</v>
      </c>
      <c r="F16" s="4">
        <v>10337</v>
      </c>
      <c r="G16" s="4">
        <v>10872.94140625</v>
      </c>
      <c r="H16" s="4">
        <v>11403.9765625</v>
      </c>
      <c r="I16" s="4">
        <v>11140.8564453125</v>
      </c>
      <c r="J16" s="4">
        <v>10490.6123046875</v>
      </c>
      <c r="K16" s="4">
        <v>10087.19921875</v>
      </c>
      <c r="L16" s="4">
        <v>10921.8955078125</v>
      </c>
      <c r="N16" s="4"/>
    </row>
    <row r="17" spans="1:14">
      <c r="A17" s="47" t="s">
        <v>27</v>
      </c>
      <c r="B17" s="4">
        <v>1946.745728417266</v>
      </c>
      <c r="C17" s="4">
        <v>2996</v>
      </c>
      <c r="D17" s="4">
        <v>3843</v>
      </c>
      <c r="E17" s="4">
        <v>4414</v>
      </c>
      <c r="F17" s="4">
        <v>6764</v>
      </c>
      <c r="G17" s="4">
        <v>9244.9853515625</v>
      </c>
      <c r="H17" s="4">
        <v>10278.8125</v>
      </c>
      <c r="I17" s="4">
        <v>10816.9736328125</v>
      </c>
      <c r="J17" s="4">
        <v>10604.7099609375</v>
      </c>
      <c r="K17" s="4">
        <v>10025.240234375</v>
      </c>
      <c r="L17" s="4">
        <v>9668.474609375</v>
      </c>
      <c r="N17" s="4"/>
    </row>
    <row r="18" spans="1:14">
      <c r="A18" s="47" t="s">
        <v>52</v>
      </c>
      <c r="B18" s="4">
        <v>1292.8001348920861</v>
      </c>
      <c r="C18" s="4">
        <v>2111</v>
      </c>
      <c r="D18" s="4">
        <v>3236</v>
      </c>
      <c r="E18" s="4">
        <v>3260</v>
      </c>
      <c r="F18" s="4">
        <v>4184</v>
      </c>
      <c r="G18" s="4">
        <v>5760.84521484375</v>
      </c>
      <c r="H18" s="4">
        <v>8402.1923828125</v>
      </c>
      <c r="I18" s="4">
        <v>9383.69140625</v>
      </c>
      <c r="J18" s="4">
        <v>9927.1953125</v>
      </c>
      <c r="K18" s="4">
        <v>9781.8359375</v>
      </c>
      <c r="L18" s="4">
        <v>9298.828125</v>
      </c>
      <c r="N18" s="4"/>
    </row>
    <row r="19" spans="1:14">
      <c r="A19" s="47" t="s">
        <v>28</v>
      </c>
      <c r="B19" s="4">
        <v>700.22482014388481</v>
      </c>
      <c r="C19" s="4">
        <v>1227</v>
      </c>
      <c r="D19" s="4">
        <v>2127</v>
      </c>
      <c r="E19" s="4">
        <v>2772</v>
      </c>
      <c r="F19" s="4">
        <v>2747</v>
      </c>
      <c r="G19" s="4">
        <v>3364.5517578125</v>
      </c>
      <c r="H19" s="4">
        <v>4981.990234375</v>
      </c>
      <c r="I19" s="4">
        <v>7298.0234375</v>
      </c>
      <c r="J19" s="4">
        <v>8205.162109375</v>
      </c>
      <c r="K19" s="4">
        <v>8748.017578125</v>
      </c>
      <c r="L19" s="4">
        <v>8684.220703125</v>
      </c>
      <c r="N19" s="4"/>
    </row>
    <row r="20" spans="1:14">
      <c r="A20" s="47" t="s">
        <v>29</v>
      </c>
      <c r="B20" s="4">
        <v>567.42356115107907</v>
      </c>
      <c r="C20" s="4">
        <v>963</v>
      </c>
      <c r="D20" s="4">
        <v>1665</v>
      </c>
      <c r="E20" s="4">
        <v>2706</v>
      </c>
      <c r="F20" s="4">
        <v>3509</v>
      </c>
      <c r="G20" s="4">
        <v>3932.433349609375</v>
      </c>
      <c r="H20" s="4">
        <v>4676.236328125</v>
      </c>
      <c r="I20" s="4">
        <v>6450.53369140625</v>
      </c>
      <c r="J20" s="4">
        <v>9525.23046875</v>
      </c>
      <c r="K20" s="4">
        <v>12244.9267578125</v>
      </c>
      <c r="L20" s="4">
        <v>14249.6103515625</v>
      </c>
      <c r="N20" s="4"/>
    </row>
    <row r="21" spans="1:14" ht="16.5" thickBot="1">
      <c r="A21" s="43" t="s">
        <v>3</v>
      </c>
      <c r="B21" s="44">
        <f>SUM(B3:B20)</f>
        <v>71600</v>
      </c>
      <c r="C21" s="44">
        <f>SUM(C3:C20)</f>
        <v>101709</v>
      </c>
      <c r="D21" s="44">
        <f>SUM(D3:D20)</f>
        <v>129078</v>
      </c>
      <c r="E21" s="44">
        <f t="shared" ref="E21" si="0">SUM(E3:E20)</f>
        <v>155214</v>
      </c>
      <c r="F21" s="44">
        <v>165474</v>
      </c>
      <c r="G21" s="44">
        <v>172761.6875</v>
      </c>
      <c r="H21" s="44">
        <v>181577</v>
      </c>
      <c r="I21" s="44">
        <v>189946.65625</v>
      </c>
      <c r="J21" s="44">
        <v>197836.3125</v>
      </c>
      <c r="K21" s="44">
        <v>205040.3125</v>
      </c>
      <c r="L21" s="44">
        <v>211536.890625</v>
      </c>
      <c r="N21" s="4"/>
    </row>
    <row r="22" spans="1:14" ht="16.5" thickBot="1">
      <c r="A22" s="45"/>
      <c r="E22"/>
      <c r="F22"/>
      <c r="G22"/>
      <c r="H22"/>
      <c r="I22"/>
      <c r="J22"/>
      <c r="K22"/>
      <c r="L22"/>
    </row>
    <row r="23" spans="1:14"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4">
      <c r="A24" s="47" t="s">
        <v>13</v>
      </c>
      <c r="B24" s="5">
        <f t="shared" ref="B24:E42" si="1">B3/B$21*100</f>
        <v>8.2691659172661858</v>
      </c>
      <c r="C24" s="5">
        <f t="shared" si="1"/>
        <v>8.0337039986628511</v>
      </c>
      <c r="D24" s="5">
        <f t="shared" si="1"/>
        <v>6.6231271014425381</v>
      </c>
      <c r="E24" s="5">
        <f t="shared" si="1"/>
        <v>6.4356308064994137</v>
      </c>
      <c r="F24" s="5">
        <f t="shared" ref="F24:K24" si="2">F3/F$21*100</f>
        <v>6.1308725237801713</v>
      </c>
      <c r="G24" s="5">
        <f t="shared" si="2"/>
        <v>5.8816304984069454</v>
      </c>
      <c r="H24" s="5">
        <f t="shared" si="2"/>
        <v>5.830968813334013</v>
      </c>
      <c r="I24" s="5">
        <f t="shared" si="2"/>
        <v>5.767230824509447</v>
      </c>
      <c r="J24" s="5">
        <f t="shared" si="2"/>
        <v>5.7565256362504229</v>
      </c>
      <c r="K24" s="5">
        <f t="shared" si="2"/>
        <v>5.7310795590501256</v>
      </c>
      <c r="L24" s="5">
        <f t="shared" ref="L24" si="3">L3/L$21*100</f>
        <v>5.6882559491507134</v>
      </c>
    </row>
    <row r="25" spans="1:14">
      <c r="A25" s="47" t="s">
        <v>14</v>
      </c>
      <c r="B25" s="5">
        <f t="shared" si="1"/>
        <v>7.7394334532374103</v>
      </c>
      <c r="C25" s="5">
        <f t="shared" si="1"/>
        <v>7.6610722748232707</v>
      </c>
      <c r="D25" s="5">
        <f t="shared" si="1"/>
        <v>6.9841491191372658</v>
      </c>
      <c r="E25" s="5">
        <f t="shared" si="1"/>
        <v>6.3428556702359318</v>
      </c>
      <c r="F25" s="5">
        <f t="shared" ref="F25:K25" si="4">F4/F$21*100</f>
        <v>6.3176088086345894</v>
      </c>
      <c r="G25" s="5">
        <f t="shared" si="4"/>
        <v>6.1969419037134603</v>
      </c>
      <c r="H25" s="5">
        <f t="shared" si="4"/>
        <v>5.8429531187182295</v>
      </c>
      <c r="I25" s="5">
        <f t="shared" si="4"/>
        <v>5.8105735853799745</v>
      </c>
      <c r="J25" s="5">
        <f t="shared" si="4"/>
        <v>5.7648322982288702</v>
      </c>
      <c r="K25" s="5">
        <f t="shared" si="4"/>
        <v>5.7743037192381381</v>
      </c>
      <c r="L25" s="5">
        <f t="shared" ref="L25" si="5">L4/L$21*100</f>
        <v>5.7687993029584597</v>
      </c>
    </row>
    <row r="26" spans="1:14">
      <c r="A26" s="47" t="s">
        <v>15</v>
      </c>
      <c r="B26" s="5">
        <f t="shared" si="1"/>
        <v>7.9797099820143877</v>
      </c>
      <c r="C26" s="5">
        <f t="shared" si="1"/>
        <v>6.9610358965283305</v>
      </c>
      <c r="D26" s="5">
        <f t="shared" si="1"/>
        <v>7.2669238754861407</v>
      </c>
      <c r="E26" s="5">
        <f t="shared" si="1"/>
        <v>6.3409228548971104</v>
      </c>
      <c r="F26" s="5">
        <f t="shared" ref="F26:K26" si="6">F5/F$21*100</f>
        <v>6.0559362800198215</v>
      </c>
      <c r="G26" s="5">
        <f t="shared" si="6"/>
        <v>6.092176696077364</v>
      </c>
      <c r="H26" s="5">
        <f t="shared" si="6"/>
        <v>6.0846829530309456</v>
      </c>
      <c r="I26" s="5">
        <f t="shared" si="6"/>
        <v>5.766271982117348</v>
      </c>
      <c r="J26" s="5">
        <f t="shared" si="6"/>
        <v>5.7526284948004678</v>
      </c>
      <c r="K26" s="5">
        <f t="shared" si="6"/>
        <v>5.7301832033030093</v>
      </c>
      <c r="L26" s="5">
        <f t="shared" ref="L26" si="7">L5/L$21*100</f>
        <v>5.7598935905166071</v>
      </c>
    </row>
    <row r="27" spans="1:14">
      <c r="A27" s="47" t="s">
        <v>16</v>
      </c>
      <c r="B27" s="5">
        <f t="shared" si="1"/>
        <v>8.3281812050359711</v>
      </c>
      <c r="C27" s="5">
        <f t="shared" si="1"/>
        <v>6.3406384882360456</v>
      </c>
      <c r="D27" s="5">
        <f t="shared" si="1"/>
        <v>6.7176435953454501</v>
      </c>
      <c r="E27" s="5">
        <f t="shared" si="1"/>
        <v>6.0754828816988162</v>
      </c>
      <c r="F27" s="5">
        <f t="shared" ref="F27:K27" si="8">F6/F$21*100</f>
        <v>5.6045058438183641</v>
      </c>
      <c r="G27" s="5">
        <f t="shared" si="8"/>
        <v>5.5197739877946033</v>
      </c>
      <c r="H27" s="5">
        <f t="shared" si="8"/>
        <v>5.6016696773269743</v>
      </c>
      <c r="I27" s="5">
        <f t="shared" si="8"/>
        <v>5.6305734192149011</v>
      </c>
      <c r="J27" s="5">
        <f t="shared" si="8"/>
        <v>5.3585423445076596</v>
      </c>
      <c r="K27" s="5">
        <f t="shared" si="8"/>
        <v>5.379269453872638</v>
      </c>
      <c r="L27" s="5">
        <f t="shared" ref="L27" si="9">L6/L$21*100</f>
        <v>5.3885418626375827</v>
      </c>
    </row>
    <row r="28" spans="1:14">
      <c r="A28" s="47" t="s">
        <v>17</v>
      </c>
      <c r="B28" s="5">
        <f t="shared" si="1"/>
        <v>8.0836892985611506</v>
      </c>
      <c r="C28" s="5">
        <f t="shared" si="1"/>
        <v>6.194142111317583</v>
      </c>
      <c r="D28" s="5">
        <f t="shared" si="1"/>
        <v>5.4982258789259202</v>
      </c>
      <c r="E28" s="5">
        <f t="shared" si="1"/>
        <v>5.4080173180254354</v>
      </c>
      <c r="F28" s="5">
        <f t="shared" ref="F28:K28" si="10">F7/F$21*100</f>
        <v>5.2588322032464312</v>
      </c>
      <c r="G28" s="5">
        <f t="shared" si="10"/>
        <v>5.3847088447706328</v>
      </c>
      <c r="H28" s="5">
        <f t="shared" si="10"/>
        <v>5.4211193374573874</v>
      </c>
      <c r="I28" s="5">
        <f t="shared" si="10"/>
        <v>5.5165925079623506</v>
      </c>
      <c r="J28" s="5">
        <f t="shared" si="10"/>
        <v>5.5615510818444926</v>
      </c>
      <c r="K28" s="5">
        <f t="shared" si="10"/>
        <v>5.3215397619980216</v>
      </c>
      <c r="L28" s="5">
        <f t="shared" ref="L28" si="11">L7/L$21*100</f>
        <v>5.3610726955796206</v>
      </c>
    </row>
    <row r="29" spans="1:14">
      <c r="A29" s="47" t="s">
        <v>18</v>
      </c>
      <c r="B29" s="5">
        <f t="shared" si="1"/>
        <v>10.032598920863309</v>
      </c>
      <c r="C29" s="5">
        <f t="shared" si="1"/>
        <v>8.3660246389208428</v>
      </c>
      <c r="D29" s="5">
        <f t="shared" si="1"/>
        <v>6.4627589519515336</v>
      </c>
      <c r="E29" s="5">
        <f t="shared" si="1"/>
        <v>6.570927880216991</v>
      </c>
      <c r="F29" s="5">
        <f t="shared" ref="F29:K29" si="12">F8/F$21*100</f>
        <v>5.8583221533292242</v>
      </c>
      <c r="G29" s="5">
        <f t="shared" si="12"/>
        <v>5.9704829123355259</v>
      </c>
      <c r="H29" s="5">
        <f t="shared" si="12"/>
        <v>5.8741350088392252</v>
      </c>
      <c r="I29" s="5">
        <f t="shared" si="12"/>
        <v>5.9003937248500522</v>
      </c>
      <c r="J29" s="5">
        <f t="shared" si="12"/>
        <v>5.9860137097240429</v>
      </c>
      <c r="K29" s="5">
        <f t="shared" si="12"/>
        <v>6.0317264211763231</v>
      </c>
      <c r="L29" s="5">
        <f t="shared" ref="L29" si="13">L8/L$21*100</f>
        <v>5.8049530515547634</v>
      </c>
    </row>
    <row r="30" spans="1:14">
      <c r="A30" s="47" t="s">
        <v>19</v>
      </c>
      <c r="B30" s="5">
        <f t="shared" si="1"/>
        <v>8.6415242805755401</v>
      </c>
      <c r="C30" s="5">
        <f t="shared" si="1"/>
        <v>9.550777217355396</v>
      </c>
      <c r="D30" s="5">
        <f t="shared" si="1"/>
        <v>7.2800942066037582</v>
      </c>
      <c r="E30" s="5">
        <f t="shared" si="1"/>
        <v>6.7390828146945507</v>
      </c>
      <c r="F30" s="5">
        <f t="shared" ref="F30:K30" si="14">F9/F$21*100</f>
        <v>6.9050122677882939</v>
      </c>
      <c r="G30" s="5">
        <f t="shared" si="14"/>
        <v>6.14790623789201</v>
      </c>
      <c r="H30" s="5">
        <f t="shared" si="14"/>
        <v>6.1774573855031196</v>
      </c>
      <c r="I30" s="5">
        <f t="shared" si="14"/>
        <v>6.0915097791435846</v>
      </c>
      <c r="J30" s="5">
        <f t="shared" si="14"/>
        <v>6.1227315526946047</v>
      </c>
      <c r="K30" s="5">
        <f t="shared" si="14"/>
        <v>6.2171558489260494</v>
      </c>
      <c r="L30" s="5">
        <f t="shared" ref="L30" si="15">L9/L$21*100</f>
        <v>6.2750302640031537</v>
      </c>
    </row>
    <row r="31" spans="1:14">
      <c r="A31" s="47" t="s">
        <v>20</v>
      </c>
      <c r="B31" s="5">
        <f t="shared" si="1"/>
        <v>6.6335993705035969</v>
      </c>
      <c r="C31" s="5">
        <f t="shared" si="1"/>
        <v>9.9293081241581369</v>
      </c>
      <c r="D31" s="5">
        <f t="shared" si="1"/>
        <v>8.2368800260307733</v>
      </c>
      <c r="E31" s="5">
        <f t="shared" si="1"/>
        <v>6.6340665146185263</v>
      </c>
      <c r="F31" s="5">
        <f t="shared" ref="F31:K31" si="16">F10/F$21*100</f>
        <v>6.8403495413176696</v>
      </c>
      <c r="G31" s="5">
        <f t="shared" si="16"/>
        <v>6.7980776309634621</v>
      </c>
      <c r="H31" s="5">
        <f t="shared" si="16"/>
        <v>6.0412553756464193</v>
      </c>
      <c r="I31" s="5">
        <f t="shared" si="16"/>
        <v>6.0887962294677145</v>
      </c>
      <c r="J31" s="5">
        <f t="shared" si="16"/>
        <v>6.0261614241697918</v>
      </c>
      <c r="K31" s="5">
        <f t="shared" si="16"/>
        <v>6.0793632997474578</v>
      </c>
      <c r="L31" s="5">
        <f t="shared" ref="L31" si="17">L10/L$21*100</f>
        <v>6.1927206328742459</v>
      </c>
    </row>
    <row r="32" spans="1:14">
      <c r="A32" s="47" t="s">
        <v>21</v>
      </c>
      <c r="B32" s="5">
        <f t="shared" si="1"/>
        <v>4.7788331834532372</v>
      </c>
      <c r="C32" s="5">
        <f t="shared" si="1"/>
        <v>7.9147371422391339</v>
      </c>
      <c r="D32" s="5">
        <f t="shared" si="1"/>
        <v>8.8458141588806765</v>
      </c>
      <c r="E32" s="5">
        <f t="shared" si="1"/>
        <v>7.1501282100841417</v>
      </c>
      <c r="F32" s="5">
        <f t="shared" ref="F32:K32" si="18">F11/F$21*100</f>
        <v>6.1949309257043401</v>
      </c>
      <c r="G32" s="5">
        <f t="shared" si="18"/>
        <v>6.4952314640796729</v>
      </c>
      <c r="H32" s="5">
        <f t="shared" si="18"/>
        <v>6.6174846363388538</v>
      </c>
      <c r="I32" s="5">
        <f t="shared" si="18"/>
        <v>5.9231231737265713</v>
      </c>
      <c r="J32" s="5">
        <f t="shared" si="18"/>
        <v>5.9885691880377117</v>
      </c>
      <c r="K32" s="5">
        <f t="shared" si="18"/>
        <v>5.9537649037003391</v>
      </c>
      <c r="L32" s="5">
        <f t="shared" ref="L32" si="19">L11/L$21*100</f>
        <v>6.0283349661011405</v>
      </c>
    </row>
    <row r="33" spans="1:12">
      <c r="A33" s="47" t="s">
        <v>22</v>
      </c>
      <c r="B33" s="5">
        <f t="shared" si="1"/>
        <v>4.3067108812949639</v>
      </c>
      <c r="C33" s="5">
        <f t="shared" si="1"/>
        <v>5.8097120215516815</v>
      </c>
      <c r="D33" s="5">
        <f t="shared" si="1"/>
        <v>8.4173910348781362</v>
      </c>
      <c r="E33" s="5">
        <f t="shared" si="1"/>
        <v>7.619158065638409</v>
      </c>
      <c r="F33" s="5">
        <f t="shared" ref="F33:K33" si="20">F12/F$21*100</f>
        <v>6.7043765183654234</v>
      </c>
      <c r="G33" s="5">
        <f t="shared" si="20"/>
        <v>6.1001243313133298</v>
      </c>
      <c r="H33" s="5">
        <f t="shared" si="20"/>
        <v>6.2642576823468827</v>
      </c>
      <c r="I33" s="5">
        <f t="shared" si="20"/>
        <v>6.4064733100230615</v>
      </c>
      <c r="J33" s="5">
        <f t="shared" si="20"/>
        <v>5.7717632371900889</v>
      </c>
      <c r="K33" s="5">
        <f t="shared" si="20"/>
        <v>5.8608130032356449</v>
      </c>
      <c r="L33" s="5">
        <f t="shared" ref="L33" si="21">L12/L$21*100</f>
        <v>5.853456891864532</v>
      </c>
    </row>
    <row r="34" spans="1:12">
      <c r="A34" s="47" t="s">
        <v>23</v>
      </c>
      <c r="B34" s="5">
        <f t="shared" si="1"/>
        <v>5.087960881294963</v>
      </c>
      <c r="C34" s="5">
        <f t="shared" si="1"/>
        <v>4.1894031010038439</v>
      </c>
      <c r="D34" s="5">
        <f t="shared" si="1"/>
        <v>7.1995227691783263</v>
      </c>
      <c r="E34" s="5">
        <f t="shared" si="1"/>
        <v>7.9400054118829484</v>
      </c>
      <c r="F34" s="5">
        <f t="shared" ref="F34:K34" si="22">F13/F$21*100</f>
        <v>7.0681798953309878</v>
      </c>
      <c r="G34" s="5">
        <f t="shared" si="22"/>
        <v>6.403193778134403</v>
      </c>
      <c r="H34" s="5">
        <f t="shared" si="22"/>
        <v>5.8125908705397711</v>
      </c>
      <c r="I34" s="5">
        <f t="shared" si="22"/>
        <v>5.9968717779810881</v>
      </c>
      <c r="J34" s="5">
        <f t="shared" si="22"/>
        <v>6.1595537393444895</v>
      </c>
      <c r="K34" s="5">
        <f t="shared" si="22"/>
        <v>5.5881522535964727</v>
      </c>
      <c r="L34" s="5">
        <f t="shared" ref="L34" si="23">L13/L$21*100</f>
        <v>5.7004038376580448</v>
      </c>
    </row>
    <row r="35" spans="1:12">
      <c r="A35" s="47" t="s">
        <v>24</v>
      </c>
      <c r="B35" s="5">
        <f t="shared" si="1"/>
        <v>5.4069244604316546</v>
      </c>
      <c r="C35" s="5">
        <f t="shared" si="1"/>
        <v>3.7646619276563529</v>
      </c>
      <c r="D35" s="5">
        <f t="shared" si="1"/>
        <v>5.1898851857016686</v>
      </c>
      <c r="E35" s="5">
        <f t="shared" si="1"/>
        <v>7.4961021557333751</v>
      </c>
      <c r="F35" s="5">
        <f t="shared" ref="F35:K35" si="24">F14/F$21*100</f>
        <v>7.3981410976951061</v>
      </c>
      <c r="G35" s="5">
        <f t="shared" si="24"/>
        <v>6.8921270974069415</v>
      </c>
      <c r="H35" s="5">
        <f t="shared" si="24"/>
        <v>6.1359030449203367</v>
      </c>
      <c r="I35" s="5">
        <f t="shared" si="24"/>
        <v>5.6127260976066804</v>
      </c>
      <c r="J35" s="5">
        <f t="shared" si="24"/>
        <v>5.8118275296085997</v>
      </c>
      <c r="K35" s="5">
        <f t="shared" si="24"/>
        <v>5.995817895566268</v>
      </c>
      <c r="L35" s="5">
        <f t="shared" ref="L35" si="25">L14/L$21*100</f>
        <v>5.4814417712749721</v>
      </c>
    </row>
    <row r="36" spans="1:12">
      <c r="A36" s="47" t="s">
        <v>25</v>
      </c>
      <c r="B36" s="5">
        <f t="shared" si="1"/>
        <v>4.7156025179856114</v>
      </c>
      <c r="C36" s="5">
        <f t="shared" si="1"/>
        <v>4.1264784827301417</v>
      </c>
      <c r="D36" s="5">
        <f t="shared" si="1"/>
        <v>3.7868575589953357</v>
      </c>
      <c r="E36" s="5">
        <f t="shared" si="1"/>
        <v>6.3737807156570927</v>
      </c>
      <c r="F36" s="5">
        <f t="shared" ref="F36:K36" si="26">F15/F$21*100</f>
        <v>7.0192296070681799</v>
      </c>
      <c r="G36" s="5">
        <f t="shared" si="26"/>
        <v>6.9144273931177596</v>
      </c>
      <c r="H36" s="5">
        <f t="shared" si="26"/>
        <v>6.4077208377850718</v>
      </c>
      <c r="I36" s="5">
        <f t="shared" si="26"/>
        <v>5.7505803849863772</v>
      </c>
      <c r="J36" s="5">
        <f t="shared" si="26"/>
        <v>5.2962404051834522</v>
      </c>
      <c r="K36" s="5">
        <f t="shared" si="26"/>
        <v>5.5186803966902849</v>
      </c>
      <c r="L36" s="5">
        <f t="shared" ref="L36" si="27">L15/L$21*100</f>
        <v>5.726020398628755</v>
      </c>
    </row>
    <row r="37" spans="1:12">
      <c r="A37" s="47" t="s">
        <v>26</v>
      </c>
      <c r="B37" s="5">
        <f t="shared" si="1"/>
        <v>3.7011016187050361</v>
      </c>
      <c r="C37" s="5">
        <f t="shared" si="1"/>
        <v>3.9839148944537848</v>
      </c>
      <c r="D37" s="5">
        <f t="shared" si="1"/>
        <v>3.0686871504051814</v>
      </c>
      <c r="E37" s="5">
        <f t="shared" si="1"/>
        <v>4.4003762547192915</v>
      </c>
      <c r="F37" s="5">
        <f t="shared" ref="F37:K37" si="28">F16/F$21*100</f>
        <v>6.2469028366994213</v>
      </c>
      <c r="G37" s="5">
        <f t="shared" si="28"/>
        <v>6.2936068543843096</v>
      </c>
      <c r="H37" s="5">
        <f t="shared" si="28"/>
        <v>6.280518216789571</v>
      </c>
      <c r="I37" s="5">
        <f t="shared" si="28"/>
        <v>5.8652553644584096</v>
      </c>
      <c r="J37" s="5">
        <f t="shared" si="28"/>
        <v>5.3026727864670953</v>
      </c>
      <c r="K37" s="5">
        <f t="shared" si="28"/>
        <v>4.9196175599615319</v>
      </c>
      <c r="L37" s="5">
        <f t="shared" ref="L37" si="29">L16/L$21*100</f>
        <v>5.1631162184255537</v>
      </c>
    </row>
    <row r="38" spans="1:12">
      <c r="A38" s="47" t="s">
        <v>27</v>
      </c>
      <c r="B38" s="5">
        <f t="shared" si="1"/>
        <v>2.7189186151079134</v>
      </c>
      <c r="C38" s="5">
        <f t="shared" si="1"/>
        <v>2.9456586929376947</v>
      </c>
      <c r="D38" s="5">
        <f t="shared" si="1"/>
        <v>2.9772695579417094</v>
      </c>
      <c r="E38" s="5">
        <f t="shared" si="1"/>
        <v>2.8438156351875477</v>
      </c>
      <c r="F38" s="5">
        <f t="shared" ref="F38:K38" si="30">F17/F$21*100</f>
        <v>4.0876512322177501</v>
      </c>
      <c r="G38" s="5">
        <f t="shared" si="30"/>
        <v>5.3512937303084058</v>
      </c>
      <c r="H38" s="5">
        <f t="shared" si="30"/>
        <v>5.6608560004846433</v>
      </c>
      <c r="I38" s="5">
        <f t="shared" si="30"/>
        <v>5.694742853791352</v>
      </c>
      <c r="J38" s="5">
        <f t="shared" si="30"/>
        <v>5.3603455437117997</v>
      </c>
      <c r="K38" s="5">
        <f t="shared" si="30"/>
        <v>4.889399607394278</v>
      </c>
      <c r="L38" s="5">
        <f t="shared" ref="L38" si="31">L17/L$21*100</f>
        <v>4.5705855753144711</v>
      </c>
    </row>
    <row r="39" spans="1:12">
      <c r="A39" s="47" t="s">
        <v>52</v>
      </c>
      <c r="B39" s="5">
        <f t="shared" si="1"/>
        <v>1.8055867805755392</v>
      </c>
      <c r="C39" s="5">
        <f t="shared" si="1"/>
        <v>2.0755292058716535</v>
      </c>
      <c r="D39" s="5">
        <f t="shared" si="1"/>
        <v>2.5070112645067324</v>
      </c>
      <c r="E39" s="5">
        <f t="shared" si="1"/>
        <v>2.1003260015204814</v>
      </c>
      <c r="F39" s="5">
        <f t="shared" ref="F39:K39" si="32">F18/F$21*100</f>
        <v>2.5284939023653261</v>
      </c>
      <c r="G39" s="5">
        <f t="shared" si="32"/>
        <v>3.3345617875165461</v>
      </c>
      <c r="H39" s="5">
        <f t="shared" si="32"/>
        <v>4.6273439823394487</v>
      </c>
      <c r="I39" s="5">
        <f t="shared" si="32"/>
        <v>4.940171936430179</v>
      </c>
      <c r="J39" s="5">
        <f t="shared" si="32"/>
        <v>5.0178833132567613</v>
      </c>
      <c r="K39" s="5">
        <f t="shared" si="32"/>
        <v>4.7706891480181488</v>
      </c>
      <c r="L39" s="5">
        <f t="shared" ref="L39" si="33">L18/L$21*100</f>
        <v>4.3958423032152858</v>
      </c>
    </row>
    <row r="40" spans="1:12">
      <c r="A40" s="47" t="s">
        <v>28</v>
      </c>
      <c r="B40" s="5">
        <f t="shared" si="1"/>
        <v>0.97796762589928043</v>
      </c>
      <c r="C40" s="5">
        <f t="shared" si="1"/>
        <v>1.2063829159661386</v>
      </c>
      <c r="D40" s="5">
        <f t="shared" si="1"/>
        <v>1.6478408404220706</v>
      </c>
      <c r="E40" s="5">
        <f t="shared" si="1"/>
        <v>1.7859213730720167</v>
      </c>
      <c r="F40" s="5">
        <f t="shared" ref="F40:K40" si="34">F19/F$21*100</f>
        <v>1.6600795291103132</v>
      </c>
      <c r="G40" s="5">
        <f t="shared" si="34"/>
        <v>1.9475103574758148</v>
      </c>
      <c r="H40" s="5">
        <f t="shared" si="34"/>
        <v>2.7437341923123522</v>
      </c>
      <c r="I40" s="5">
        <f t="shared" si="34"/>
        <v>3.8421436742190611</v>
      </c>
      <c r="J40" s="5">
        <f t="shared" si="34"/>
        <v>4.1474499831141971</v>
      </c>
      <c r="K40" s="5">
        <f t="shared" si="34"/>
        <v>4.2664866588734833</v>
      </c>
      <c r="L40" s="5">
        <f t="shared" ref="L40" si="35">L19/L$21*100</f>
        <v>4.1052984552561425</v>
      </c>
    </row>
    <row r="41" spans="1:12">
      <c r="A41" s="47" t="s">
        <v>29</v>
      </c>
      <c r="B41" s="5">
        <f t="shared" si="1"/>
        <v>0.79249100719424459</v>
      </c>
      <c r="C41" s="5">
        <f t="shared" si="1"/>
        <v>0.94681886558711614</v>
      </c>
      <c r="D41" s="5">
        <f t="shared" si="1"/>
        <v>1.289917724166783</v>
      </c>
      <c r="E41" s="5">
        <f t="shared" si="1"/>
        <v>1.743399435617921</v>
      </c>
      <c r="F41" s="5">
        <f t="shared" ref="F41:K41" si="36">F20/F$21*100</f>
        <v>2.1205748335085874</v>
      </c>
      <c r="G41" s="5">
        <f t="shared" si="36"/>
        <v>2.2762184177029265</v>
      </c>
      <c r="H41" s="5">
        <f t="shared" si="36"/>
        <v>2.5753461771727699</v>
      </c>
      <c r="I41" s="5">
        <f t="shared" si="36"/>
        <v>3.3959711735679736</v>
      </c>
      <c r="J41" s="5">
        <f t="shared" si="36"/>
        <v>4.8147027956508239</v>
      </c>
      <c r="K41" s="5">
        <f t="shared" si="36"/>
        <v>5.9719606395998346</v>
      </c>
      <c r="L41" s="5">
        <f t="shared" ref="L41" si="37">L20/L$21*100</f>
        <v>6.7362294630790238</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27" customHeight="1">
      <c r="A43" s="282" t="s">
        <v>372</v>
      </c>
      <c r="B43" s="282"/>
      <c r="C43" s="282"/>
      <c r="D43" s="282"/>
      <c r="E43" s="282"/>
      <c r="F43" s="282"/>
      <c r="G43" s="282"/>
      <c r="H43" s="282"/>
      <c r="I43" s="282"/>
      <c r="J43" s="282"/>
      <c r="K43" s="282"/>
      <c r="L43" s="153"/>
    </row>
    <row r="44" spans="1:12">
      <c r="E44" s="154"/>
      <c r="F44" s="154"/>
      <c r="G44" s="154"/>
      <c r="H44" s="154"/>
      <c r="I44" s="154"/>
      <c r="J44" s="154"/>
      <c r="K44" s="154"/>
      <c r="L44" s="154"/>
    </row>
    <row r="45" spans="1:12">
      <c r="E45" s="154"/>
      <c r="F45" s="154"/>
      <c r="G45" s="154"/>
      <c r="H45" s="154"/>
      <c r="I45" s="154"/>
      <c r="J45" s="154"/>
      <c r="K45" s="154"/>
      <c r="L45" s="154"/>
    </row>
    <row r="46" spans="1:12">
      <c r="E46" s="154"/>
      <c r="F46" s="154"/>
      <c r="G46" s="154"/>
      <c r="H46" s="154"/>
      <c r="I46" s="154"/>
      <c r="J46" s="154"/>
      <c r="K46" s="154"/>
      <c r="L46" s="154"/>
    </row>
    <row r="47" spans="1:12">
      <c r="E47" s="154"/>
      <c r="F47" s="154"/>
      <c r="G47" s="154"/>
      <c r="H47" s="154"/>
      <c r="I47" s="154"/>
      <c r="J47" s="154"/>
      <c r="K47" s="154"/>
      <c r="L47" s="154"/>
    </row>
    <row r="48" spans="1:12">
      <c r="E48" s="154"/>
      <c r="F48" s="154"/>
      <c r="G48" s="154"/>
      <c r="H48" s="154"/>
      <c r="I48" s="154"/>
      <c r="J48" s="154"/>
      <c r="K48" s="154"/>
      <c r="L48" s="154"/>
    </row>
    <row r="49" spans="5:12">
      <c r="E49" s="154"/>
      <c r="F49" s="154"/>
      <c r="G49" s="154"/>
      <c r="H49" s="154"/>
      <c r="I49" s="154"/>
      <c r="J49" s="154"/>
      <c r="K49" s="154"/>
      <c r="L49" s="154"/>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9" tint="0.59999389629810485"/>
  </sheetPr>
  <dimension ref="A1:M51"/>
  <sheetViews>
    <sheetView zoomScale="75" workbookViewId="0">
      <selection activeCell="U26" sqref="U26"/>
    </sheetView>
  </sheetViews>
  <sheetFormatPr defaultRowHeight="15.75"/>
  <cols>
    <col min="1" max="12" width="11.140625" style="1" customWidth="1"/>
    <col min="13" max="16384" width="9.140625" style="1"/>
  </cols>
  <sheetData>
    <row r="1" spans="1:13" ht="30" customHeight="1" thickBot="1">
      <c r="A1" s="281" t="s">
        <v>210</v>
      </c>
      <c r="B1" s="281"/>
      <c r="C1" s="281"/>
      <c r="D1" s="281"/>
      <c r="E1" s="281"/>
      <c r="F1" s="281"/>
      <c r="G1" s="281"/>
      <c r="H1" s="281"/>
      <c r="I1" s="281"/>
      <c r="J1" s="281"/>
      <c r="K1" s="281"/>
      <c r="L1" s="104"/>
    </row>
    <row r="2" spans="1:13"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c r="M2" s="7"/>
    </row>
    <row r="3" spans="1:13">
      <c r="A3" s="47" t="s">
        <v>13</v>
      </c>
      <c r="B3" s="4">
        <v>3082.5989208633091</v>
      </c>
      <c r="C3" s="4">
        <v>4148</v>
      </c>
      <c r="D3" s="4">
        <v>4297</v>
      </c>
      <c r="E3" s="4">
        <v>5144</v>
      </c>
      <c r="F3" s="4">
        <v>5227</v>
      </c>
      <c r="G3" s="4">
        <v>5224.24951171875</v>
      </c>
      <c r="H3" s="4">
        <v>5458.70849609375</v>
      </c>
      <c r="I3" s="4">
        <v>5648.86279296875</v>
      </c>
      <c r="J3" s="4">
        <v>5874.330078125</v>
      </c>
      <c r="K3" s="4">
        <v>6062.8056640625</v>
      </c>
      <c r="L3" s="4">
        <v>6209.798828125</v>
      </c>
      <c r="M3" s="163"/>
    </row>
    <row r="4" spans="1:13">
      <c r="A4" s="47" t="s">
        <v>14</v>
      </c>
      <c r="B4" s="4">
        <v>2860.2574190647479</v>
      </c>
      <c r="C4" s="4">
        <v>3964</v>
      </c>
      <c r="D4" s="4">
        <v>4565</v>
      </c>
      <c r="E4" s="4">
        <v>5052</v>
      </c>
      <c r="F4" s="4">
        <v>5483</v>
      </c>
      <c r="G4" s="4">
        <v>5584.06103515625</v>
      </c>
      <c r="H4" s="4">
        <v>5490.50390625</v>
      </c>
      <c r="I4" s="4">
        <v>5725.64013671875</v>
      </c>
      <c r="J4" s="4">
        <v>5916.4609375</v>
      </c>
      <c r="K4" s="4">
        <v>6142.5224609375</v>
      </c>
      <c r="L4" s="4">
        <v>6331.64404296875</v>
      </c>
      <c r="M4" s="163"/>
    </row>
    <row r="5" spans="1:13">
      <c r="A5" s="47" t="s">
        <v>15</v>
      </c>
      <c r="B5" s="4">
        <v>2928.6701888489206</v>
      </c>
      <c r="C5" s="4">
        <v>3688</v>
      </c>
      <c r="D5" s="4">
        <v>4793</v>
      </c>
      <c r="E5" s="4">
        <v>4956</v>
      </c>
      <c r="F5" s="4">
        <v>5110</v>
      </c>
      <c r="G5" s="4">
        <v>5547.92578125</v>
      </c>
      <c r="H5" s="4">
        <v>5841.69873046875</v>
      </c>
      <c r="I5" s="4">
        <v>5749.04296875</v>
      </c>
      <c r="J5" s="4">
        <v>5984.576171875</v>
      </c>
      <c r="K5" s="4">
        <v>6175.8330078125</v>
      </c>
      <c r="L5" s="4">
        <v>6402.275390625</v>
      </c>
      <c r="M5" s="163"/>
    </row>
    <row r="6" spans="1:13">
      <c r="A6" s="47" t="s">
        <v>16</v>
      </c>
      <c r="B6" s="4">
        <v>3142.9631294964029</v>
      </c>
      <c r="C6" s="4">
        <v>3523</v>
      </c>
      <c r="D6" s="4">
        <v>4491</v>
      </c>
      <c r="E6" s="4">
        <v>4940</v>
      </c>
      <c r="F6" s="4">
        <v>4655</v>
      </c>
      <c r="G6" s="4">
        <v>4857.8525390625</v>
      </c>
      <c r="H6" s="4">
        <v>5385.82421875</v>
      </c>
      <c r="I6" s="4">
        <v>5679.826171875</v>
      </c>
      <c r="J6" s="4">
        <v>5588.51318359375</v>
      </c>
      <c r="K6" s="4">
        <v>5824.5126953125</v>
      </c>
      <c r="L6" s="4">
        <v>6016.333984375</v>
      </c>
      <c r="M6" s="163"/>
    </row>
    <row r="7" spans="1:13">
      <c r="A7" s="47" t="s">
        <v>17</v>
      </c>
      <c r="B7" s="4">
        <v>2756.6321942446043</v>
      </c>
      <c r="C7" s="4">
        <v>3280</v>
      </c>
      <c r="D7" s="4">
        <v>3757</v>
      </c>
      <c r="E7" s="4">
        <v>4269</v>
      </c>
      <c r="F7" s="4">
        <v>4549</v>
      </c>
      <c r="G7" s="4">
        <v>4675.2939453125</v>
      </c>
      <c r="H7" s="4">
        <v>4981.29931640625</v>
      </c>
      <c r="I7" s="4">
        <v>5508.62109375</v>
      </c>
      <c r="J7" s="4">
        <v>5802.8916015625</v>
      </c>
      <c r="K7" s="4">
        <v>5713.35888671875</v>
      </c>
      <c r="L7" s="4">
        <v>5949.900390625</v>
      </c>
      <c r="M7" s="163"/>
    </row>
    <row r="8" spans="1:13">
      <c r="A8" s="47" t="s">
        <v>18</v>
      </c>
      <c r="B8" s="4">
        <v>3664.1074640287766</v>
      </c>
      <c r="C8" s="4">
        <v>4362</v>
      </c>
      <c r="D8" s="4">
        <v>4300</v>
      </c>
      <c r="E8" s="4">
        <v>5105</v>
      </c>
      <c r="F8" s="4">
        <v>4889</v>
      </c>
      <c r="G8" s="4">
        <v>5304.1396484375</v>
      </c>
      <c r="H8" s="4">
        <v>5327.0537109375</v>
      </c>
      <c r="I8" s="4">
        <v>5633.4345703125</v>
      </c>
      <c r="J8" s="4">
        <v>6159.98681640625</v>
      </c>
      <c r="K8" s="4">
        <v>6454.7041015625</v>
      </c>
      <c r="L8" s="4">
        <v>6368.04931640625</v>
      </c>
      <c r="M8" s="163"/>
    </row>
    <row r="9" spans="1:13">
      <c r="A9" s="47" t="s">
        <v>19</v>
      </c>
      <c r="B9" s="4">
        <v>3214.3941097122301</v>
      </c>
      <c r="C9" s="4">
        <v>4925</v>
      </c>
      <c r="D9" s="4">
        <v>4771</v>
      </c>
      <c r="E9" s="4">
        <v>5359</v>
      </c>
      <c r="F9" s="4">
        <v>5756</v>
      </c>
      <c r="G9" s="4">
        <v>5348.8828125</v>
      </c>
      <c r="H9" s="4">
        <v>5752.57080078125</v>
      </c>
      <c r="I9" s="4">
        <v>5777.85595703125</v>
      </c>
      <c r="J9" s="4">
        <v>6084.873046875</v>
      </c>
      <c r="K9" s="4">
        <v>6610.84765625</v>
      </c>
      <c r="L9" s="4">
        <v>6906.7177734375</v>
      </c>
      <c r="M9" s="163"/>
    </row>
    <row r="10" spans="1:13">
      <c r="A10" s="47" t="s">
        <v>20</v>
      </c>
      <c r="B10" s="4">
        <v>2414.5683453237407</v>
      </c>
      <c r="C10" s="4">
        <v>5305</v>
      </c>
      <c r="D10" s="4">
        <v>5370</v>
      </c>
      <c r="E10" s="4">
        <v>5293</v>
      </c>
      <c r="F10" s="4">
        <v>5723</v>
      </c>
      <c r="G10" s="4">
        <v>5832.84423828125</v>
      </c>
      <c r="H10" s="4">
        <v>5427.14453125</v>
      </c>
      <c r="I10" s="4">
        <v>5830.8388671875</v>
      </c>
      <c r="J10" s="4">
        <v>5858.60107421875</v>
      </c>
      <c r="K10" s="4">
        <v>6166.26123046875</v>
      </c>
      <c r="L10" s="4">
        <v>6691.8857421875</v>
      </c>
      <c r="M10" s="163"/>
    </row>
    <row r="11" spans="1:13">
      <c r="A11" s="47" t="s">
        <v>21</v>
      </c>
      <c r="B11" s="4">
        <v>1695.2281924460431</v>
      </c>
      <c r="C11" s="4">
        <v>4303</v>
      </c>
      <c r="D11" s="4">
        <v>5747</v>
      </c>
      <c r="E11" s="4">
        <v>5635</v>
      </c>
      <c r="F11" s="4">
        <v>5150</v>
      </c>
      <c r="G11" s="4">
        <v>5629.3486328125</v>
      </c>
      <c r="H11" s="4">
        <v>5910.95947265625</v>
      </c>
      <c r="I11" s="4">
        <v>5511.7021484375</v>
      </c>
      <c r="J11" s="4">
        <v>5915.40625</v>
      </c>
      <c r="K11" s="4">
        <v>5945.86572265625</v>
      </c>
      <c r="L11" s="4">
        <v>6254.30810546875</v>
      </c>
      <c r="M11" s="163"/>
    </row>
    <row r="12" spans="1:13">
      <c r="A12" s="47" t="s">
        <v>22</v>
      </c>
      <c r="B12" s="4">
        <v>1446.7288669064747</v>
      </c>
      <c r="C12" s="4">
        <v>3029</v>
      </c>
      <c r="D12" s="4">
        <v>5531</v>
      </c>
      <c r="E12" s="4">
        <v>5884</v>
      </c>
      <c r="F12" s="4">
        <v>5532</v>
      </c>
      <c r="G12" s="4">
        <v>5317.6396484375</v>
      </c>
      <c r="H12" s="4">
        <v>5739.19921875</v>
      </c>
      <c r="I12" s="4">
        <v>6021.521484375</v>
      </c>
      <c r="J12" s="4">
        <v>5631.45068359375</v>
      </c>
      <c r="K12" s="4">
        <v>6035.3134765625</v>
      </c>
      <c r="L12" s="4">
        <v>6070.28759765625</v>
      </c>
      <c r="M12" s="163"/>
    </row>
    <row r="13" spans="1:13">
      <c r="A13" s="47" t="s">
        <v>23</v>
      </c>
      <c r="B13" s="4">
        <v>1728.4285071942445</v>
      </c>
      <c r="C13" s="4">
        <v>2110</v>
      </c>
      <c r="D13" s="4">
        <v>4776</v>
      </c>
      <c r="E13" s="4">
        <v>6252</v>
      </c>
      <c r="F13" s="4">
        <v>5855</v>
      </c>
      <c r="G13" s="4">
        <v>5515.06640625</v>
      </c>
      <c r="H13" s="4">
        <v>5331.333984375</v>
      </c>
      <c r="I13" s="4">
        <v>5753.07568359375</v>
      </c>
      <c r="J13" s="4">
        <v>6037.6142578125</v>
      </c>
      <c r="K13" s="4">
        <v>5662.6064453125</v>
      </c>
      <c r="L13" s="4">
        <v>6066.69140625</v>
      </c>
      <c r="M13" s="163"/>
    </row>
    <row r="14" spans="1:13">
      <c r="A14" s="47" t="s">
        <v>24</v>
      </c>
      <c r="B14" s="4">
        <v>1923.6061151079136</v>
      </c>
      <c r="C14" s="4">
        <v>1792</v>
      </c>
      <c r="D14" s="4">
        <v>3358</v>
      </c>
      <c r="E14" s="4">
        <v>5827</v>
      </c>
      <c r="F14" s="4">
        <v>6052</v>
      </c>
      <c r="G14" s="4">
        <v>5880.84619140625</v>
      </c>
      <c r="H14" s="4">
        <v>5483.20458984375</v>
      </c>
      <c r="I14" s="4">
        <v>5315.5126953125</v>
      </c>
      <c r="J14" s="4">
        <v>5737.615234375</v>
      </c>
      <c r="K14" s="4">
        <v>6024.7998046875</v>
      </c>
      <c r="L14" s="4">
        <v>5668.4853515625</v>
      </c>
      <c r="M14" s="163"/>
    </row>
    <row r="15" spans="1:13">
      <c r="A15" s="47" t="s">
        <v>25</v>
      </c>
      <c r="B15" s="4">
        <v>1740.5013489208632</v>
      </c>
      <c r="C15" s="4">
        <v>1987</v>
      </c>
      <c r="D15" s="4">
        <v>2405</v>
      </c>
      <c r="E15" s="4">
        <v>5054</v>
      </c>
      <c r="F15" s="4">
        <v>5738</v>
      </c>
      <c r="G15" s="4">
        <v>5837.89990234375</v>
      </c>
      <c r="H15" s="4">
        <v>5669.9326171875</v>
      </c>
      <c r="I15" s="4">
        <v>5308.93359375</v>
      </c>
      <c r="J15" s="4">
        <v>5162.8046875</v>
      </c>
      <c r="K15" s="4">
        <v>5585.552734375</v>
      </c>
      <c r="L15" s="4">
        <v>5875.98828125</v>
      </c>
      <c r="M15" s="163"/>
    </row>
    <row r="16" spans="1:13">
      <c r="A16" s="47" t="s">
        <v>26</v>
      </c>
      <c r="B16" s="4">
        <v>1422.5831834532373</v>
      </c>
      <c r="C16" s="4">
        <v>1969</v>
      </c>
      <c r="D16" s="4">
        <v>1871</v>
      </c>
      <c r="E16" s="4">
        <v>3363</v>
      </c>
      <c r="F16" s="4">
        <v>5141</v>
      </c>
      <c r="G16" s="4">
        <v>5335.7919921875</v>
      </c>
      <c r="H16" s="4">
        <v>5518.83984375</v>
      </c>
      <c r="I16" s="4">
        <v>5381.818359375</v>
      </c>
      <c r="J16" s="4">
        <v>5059.67138671875</v>
      </c>
      <c r="K16" s="4">
        <v>4937.7548828125</v>
      </c>
      <c r="L16" s="4">
        <v>5357.6083984375</v>
      </c>
      <c r="M16" s="163"/>
    </row>
    <row r="17" spans="1:13">
      <c r="A17" s="47" t="s">
        <v>27</v>
      </c>
      <c r="B17" s="4">
        <v>1115.7317895683452</v>
      </c>
      <c r="C17" s="4">
        <v>1465</v>
      </c>
      <c r="D17" s="4">
        <v>1744</v>
      </c>
      <c r="E17" s="4">
        <v>2064</v>
      </c>
      <c r="F17" s="4">
        <v>3255</v>
      </c>
      <c r="G17" s="4">
        <v>4532.28125</v>
      </c>
      <c r="H17" s="4">
        <v>4990.33203125</v>
      </c>
      <c r="I17" s="4">
        <v>5182.130859375</v>
      </c>
      <c r="J17" s="4">
        <v>5075.2939453125</v>
      </c>
      <c r="K17" s="4">
        <v>4794.6708984375</v>
      </c>
      <c r="L17" s="4">
        <v>4696.1220703125</v>
      </c>
      <c r="M17" s="163"/>
    </row>
    <row r="18" spans="1:13">
      <c r="A18" s="47" t="s">
        <v>52</v>
      </c>
      <c r="B18" s="4">
        <v>696.20053956834533</v>
      </c>
      <c r="C18" s="4">
        <v>1062</v>
      </c>
      <c r="D18" s="4">
        <v>1480</v>
      </c>
      <c r="E18" s="4">
        <v>1491</v>
      </c>
      <c r="F18" s="4">
        <v>1955</v>
      </c>
      <c r="G18" s="4">
        <v>2697.90673828125</v>
      </c>
      <c r="H18" s="4">
        <v>4024.7646484375</v>
      </c>
      <c r="I18" s="4">
        <v>4458.11376953125</v>
      </c>
      <c r="J18" s="4">
        <v>4659.435546875</v>
      </c>
      <c r="K18" s="4">
        <v>4591.09228515625</v>
      </c>
      <c r="L18" s="4">
        <v>4364.173828125</v>
      </c>
      <c r="M18" s="163"/>
    </row>
    <row r="19" spans="1:13">
      <c r="A19" s="47" t="s">
        <v>28</v>
      </c>
      <c r="B19" s="4">
        <v>321.94244604316543</v>
      </c>
      <c r="C19" s="4">
        <v>652</v>
      </c>
      <c r="D19" s="4">
        <v>938</v>
      </c>
      <c r="E19" s="4">
        <v>1118</v>
      </c>
      <c r="F19" s="4">
        <v>1194</v>
      </c>
      <c r="G19" s="4">
        <v>1497.00830078125</v>
      </c>
      <c r="H19" s="4">
        <v>2245.15673828125</v>
      </c>
      <c r="I19" s="4">
        <v>3382.7900390625</v>
      </c>
      <c r="J19" s="4">
        <v>3777.47998046875</v>
      </c>
      <c r="K19" s="4">
        <v>3985.23291015625</v>
      </c>
      <c r="L19" s="4">
        <v>3961.233154296875</v>
      </c>
      <c r="M19" s="163"/>
    </row>
    <row r="20" spans="1:13">
      <c r="A20" s="47" t="s">
        <v>29</v>
      </c>
      <c r="B20" s="4">
        <v>209.26258992805754</v>
      </c>
      <c r="C20" s="4">
        <v>392</v>
      </c>
      <c r="D20" s="4">
        <v>698</v>
      </c>
      <c r="E20" s="4">
        <v>994.00006103515625</v>
      </c>
      <c r="F20" s="4">
        <v>1259</v>
      </c>
      <c r="G20" s="4">
        <v>1470.882568359375</v>
      </c>
      <c r="H20" s="4">
        <v>1839.525634765625</v>
      </c>
      <c r="I20" s="4">
        <v>2640.25439453125</v>
      </c>
      <c r="J20" s="4">
        <v>4029.657470703125</v>
      </c>
      <c r="K20" s="4">
        <v>5188.37646484375</v>
      </c>
      <c r="L20" s="4">
        <v>5982.822265625</v>
      </c>
      <c r="M20" s="163"/>
    </row>
    <row r="21" spans="1:13" ht="16.5" thickBot="1">
      <c r="A21" s="43" t="s">
        <v>3</v>
      </c>
      <c r="B21" s="44">
        <f>SUM(B3:B20)</f>
        <v>36364.405350719418</v>
      </c>
      <c r="C21" s="44">
        <f>SUM(C3:C20)</f>
        <v>51956</v>
      </c>
      <c r="D21" s="44">
        <f>SUM(D3:D20)</f>
        <v>64892</v>
      </c>
      <c r="E21" s="44">
        <f t="shared" ref="E21" si="0">SUM(E3:E20)</f>
        <v>77800.000061035156</v>
      </c>
      <c r="F21" s="44">
        <v>82523</v>
      </c>
      <c r="G21" s="44">
        <v>86089.921875</v>
      </c>
      <c r="H21" s="44">
        <v>90418.0546875</v>
      </c>
      <c r="I21" s="44">
        <v>94509.9765625</v>
      </c>
      <c r="J21" s="44">
        <v>98356.6640625</v>
      </c>
      <c r="K21" s="44">
        <v>101902.109375</v>
      </c>
      <c r="L21" s="44">
        <v>105174.328125</v>
      </c>
      <c r="M21" s="163"/>
    </row>
    <row r="22" spans="1:13" ht="16.5" thickBot="1">
      <c r="A22" s="45"/>
      <c r="E22"/>
      <c r="F22"/>
      <c r="G22"/>
      <c r="H22"/>
      <c r="I22"/>
      <c r="J22"/>
      <c r="K22"/>
      <c r="L22"/>
      <c r="M22" s="6"/>
    </row>
    <row r="23" spans="1:13"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c r="M23" s="7"/>
    </row>
    <row r="24" spans="1:13">
      <c r="A24" s="47" t="s">
        <v>13</v>
      </c>
      <c r="B24" s="5">
        <f t="shared" ref="B24:E42" si="1">B3/B$21*100</f>
        <v>8.4769677687093665</v>
      </c>
      <c r="C24" s="5">
        <f t="shared" si="1"/>
        <v>7.9836784971899304</v>
      </c>
      <c r="D24" s="5">
        <f t="shared" si="1"/>
        <v>6.6217715588978612</v>
      </c>
      <c r="E24" s="5">
        <f t="shared" si="1"/>
        <v>6.6118251876149907</v>
      </c>
      <c r="F24" s="5">
        <f t="shared" ref="F24:K24" si="2">F3/F$21*100</f>
        <v>6.333991735637337</v>
      </c>
      <c r="G24" s="5">
        <f t="shared" si="2"/>
        <v>6.0683636341361824</v>
      </c>
      <c r="H24" s="5">
        <f t="shared" si="2"/>
        <v>6.0371886068108456</v>
      </c>
      <c r="I24" s="5">
        <f t="shared" si="2"/>
        <v>5.977001580603635</v>
      </c>
      <c r="J24" s="5">
        <f t="shared" si="2"/>
        <v>5.9724779547140816</v>
      </c>
      <c r="K24" s="5">
        <f t="shared" si="2"/>
        <v>5.9496370597701382</v>
      </c>
      <c r="L24" s="5">
        <f t="shared" ref="L24" si="3">L3/L$21*100</f>
        <v>5.90429141676535</v>
      </c>
      <c r="M24" s="6"/>
    </row>
    <row r="25" spans="1:13">
      <c r="A25" s="47" t="s">
        <v>14</v>
      </c>
      <c r="B25" s="5">
        <f t="shared" si="1"/>
        <v>7.8655415686816985</v>
      </c>
      <c r="C25" s="5">
        <f t="shared" si="1"/>
        <v>7.6295326814997306</v>
      </c>
      <c r="D25" s="5">
        <f t="shared" si="1"/>
        <v>7.0347654564507183</v>
      </c>
      <c r="E25" s="5">
        <f t="shared" si="1"/>
        <v>6.4935732596871949</v>
      </c>
      <c r="F25" s="5">
        <f t="shared" ref="F25:K25" si="4">F4/F$21*100</f>
        <v>6.6442082813276295</v>
      </c>
      <c r="G25" s="5">
        <f t="shared" si="4"/>
        <v>6.4863121182339318</v>
      </c>
      <c r="H25" s="5">
        <f t="shared" si="4"/>
        <v>6.0723534975687148</v>
      </c>
      <c r="I25" s="5">
        <f t="shared" si="4"/>
        <v>6.0582388706152628</v>
      </c>
      <c r="J25" s="5">
        <f t="shared" si="4"/>
        <v>6.0153127334009922</v>
      </c>
      <c r="K25" s="5">
        <f t="shared" si="4"/>
        <v>6.0278658593150443</v>
      </c>
      <c r="L25" s="5">
        <f t="shared" ref="L25" si="5">L4/L$21*100</f>
        <v>6.020142135297097</v>
      </c>
      <c r="M25" s="6"/>
    </row>
    <row r="26" spans="1:13">
      <c r="A26" s="47" t="s">
        <v>15</v>
      </c>
      <c r="B26" s="5">
        <f t="shared" si="1"/>
        <v>8.0536727071517511</v>
      </c>
      <c r="C26" s="5">
        <f t="shared" si="1"/>
        <v>7.0983139579644323</v>
      </c>
      <c r="D26" s="5">
        <f t="shared" si="1"/>
        <v>7.3861184737718046</v>
      </c>
      <c r="E26" s="5">
        <f t="shared" si="1"/>
        <v>6.3701799435886262</v>
      </c>
      <c r="F26" s="5">
        <f t="shared" ref="F26:K26" si="6">F5/F$21*100</f>
        <v>6.1922130799898207</v>
      </c>
      <c r="G26" s="5">
        <f t="shared" si="6"/>
        <v>6.444338269124489</v>
      </c>
      <c r="H26" s="5">
        <f t="shared" si="6"/>
        <v>6.460765773670583</v>
      </c>
      <c r="I26" s="5">
        <f t="shared" si="6"/>
        <v>6.0830011580291989</v>
      </c>
      <c r="J26" s="5">
        <f t="shared" si="6"/>
        <v>6.0845660321217752</v>
      </c>
      <c r="K26" s="5">
        <f t="shared" si="6"/>
        <v>6.0605546300179318</v>
      </c>
      <c r="L26" s="5">
        <f t="shared" ref="L26" si="7">L5/L$21*100</f>
        <v>6.0872985877465053</v>
      </c>
      <c r="M26" s="6"/>
    </row>
    <row r="27" spans="1:13">
      <c r="A27" s="47" t="s">
        <v>16</v>
      </c>
      <c r="B27" s="5">
        <f t="shared" si="1"/>
        <v>8.6429658320652933</v>
      </c>
      <c r="C27" s="5">
        <f t="shared" si="1"/>
        <v>6.7807375471552858</v>
      </c>
      <c r="D27" s="5">
        <f t="shared" si="1"/>
        <v>6.9207298280219449</v>
      </c>
      <c r="E27" s="5">
        <f t="shared" si="1"/>
        <v>6.3496143909055309</v>
      </c>
      <c r="F27" s="5">
        <f t="shared" ref="F27:K27" si="8">F6/F$21*100</f>
        <v>5.6408516413605909</v>
      </c>
      <c r="G27" s="5">
        <f t="shared" si="8"/>
        <v>5.6427656492893057</v>
      </c>
      <c r="H27" s="5">
        <f t="shared" si="8"/>
        <v>5.9565805052589491</v>
      </c>
      <c r="I27" s="5">
        <f t="shared" si="8"/>
        <v>6.0097636021726215</v>
      </c>
      <c r="J27" s="5">
        <f t="shared" si="8"/>
        <v>5.6818856524480852</v>
      </c>
      <c r="K27" s="5">
        <f t="shared" si="8"/>
        <v>5.7157920783349834</v>
      </c>
      <c r="L27" s="5">
        <f t="shared" ref="L27" si="9">L6/L$21*100</f>
        <v>5.7203445856336437</v>
      </c>
      <c r="M27" s="6"/>
    </row>
    <row r="28" spans="1:13">
      <c r="A28" s="47" t="s">
        <v>17</v>
      </c>
      <c r="B28" s="5">
        <f t="shared" si="1"/>
        <v>7.5805782265873578</v>
      </c>
      <c r="C28" s="5">
        <f t="shared" si="1"/>
        <v>6.3130341057818162</v>
      </c>
      <c r="D28" s="5">
        <f t="shared" si="1"/>
        <v>5.7896196757689697</v>
      </c>
      <c r="E28" s="5">
        <f t="shared" si="1"/>
        <v>5.4871465252582405</v>
      </c>
      <c r="F28" s="5">
        <f t="shared" ref="F28:K28" si="10">F7/F$21*100</f>
        <v>5.5124026029107034</v>
      </c>
      <c r="G28" s="5">
        <f t="shared" si="10"/>
        <v>5.4307099408231396</v>
      </c>
      <c r="H28" s="5">
        <f t="shared" si="10"/>
        <v>5.5091865597224556</v>
      </c>
      <c r="I28" s="5">
        <f t="shared" si="10"/>
        <v>5.8286133317439948</v>
      </c>
      <c r="J28" s="5">
        <f t="shared" si="10"/>
        <v>5.8998458893187919</v>
      </c>
      <c r="K28" s="5">
        <f t="shared" si="10"/>
        <v>5.6067130717516118</v>
      </c>
      <c r="L28" s="5">
        <f t="shared" ref="L28" si="11">L7/L$21*100</f>
        <v>5.6571793675292374</v>
      </c>
      <c r="M28" s="6"/>
    </row>
    <row r="29" spans="1:13">
      <c r="A29" s="47" t="s">
        <v>18</v>
      </c>
      <c r="B29" s="5">
        <f t="shared" si="1"/>
        <v>10.076082445704801</v>
      </c>
      <c r="C29" s="5">
        <f t="shared" si="1"/>
        <v>8.3955654784817924</v>
      </c>
      <c r="D29" s="5">
        <f t="shared" si="1"/>
        <v>6.6263946249152443</v>
      </c>
      <c r="E29" s="5">
        <f t="shared" si="1"/>
        <v>6.5616966529499461</v>
      </c>
      <c r="F29" s="5">
        <f t="shared" ref="F29:K29" si="12">F8/F$21*100</f>
        <v>5.9244089526556234</v>
      </c>
      <c r="G29" s="5">
        <f t="shared" si="12"/>
        <v>6.1611621115639439</v>
      </c>
      <c r="H29" s="5">
        <f t="shared" si="12"/>
        <v>5.8915818631010071</v>
      </c>
      <c r="I29" s="5">
        <f t="shared" si="12"/>
        <v>5.9606771424676808</v>
      </c>
      <c r="J29" s="5">
        <f t="shared" si="12"/>
        <v>6.2629074248511856</v>
      </c>
      <c r="K29" s="5">
        <f t="shared" si="12"/>
        <v>6.3342203033395261</v>
      </c>
      <c r="L29" s="5">
        <f t="shared" ref="L29" si="13">L8/L$21*100</f>
        <v>6.0547563554081414</v>
      </c>
      <c r="M29" s="6"/>
    </row>
    <row r="30" spans="1:13">
      <c r="A30" s="47" t="s">
        <v>19</v>
      </c>
      <c r="B30" s="5">
        <f t="shared" si="1"/>
        <v>8.8393968737031408</v>
      </c>
      <c r="C30" s="5">
        <f t="shared" si="1"/>
        <v>9.4791746862730015</v>
      </c>
      <c r="D30" s="5">
        <f t="shared" si="1"/>
        <v>7.3522159896443329</v>
      </c>
      <c r="E30" s="5">
        <f t="shared" si="1"/>
        <v>6.8881748017940767</v>
      </c>
      <c r="F30" s="5">
        <f t="shared" ref="F30:K30" si="14">F9/F$21*100</f>
        <v>6.9750251445051692</v>
      </c>
      <c r="G30" s="5">
        <f t="shared" si="14"/>
        <v>6.2131347038116935</v>
      </c>
      <c r="H30" s="5">
        <f t="shared" si="14"/>
        <v>6.3621926181259951</v>
      </c>
      <c r="I30" s="5">
        <f t="shared" si="14"/>
        <v>6.113487874172014</v>
      </c>
      <c r="J30" s="5">
        <f t="shared" si="14"/>
        <v>6.186538659961478</v>
      </c>
      <c r="K30" s="5">
        <f t="shared" si="14"/>
        <v>6.4874492753845407</v>
      </c>
      <c r="L30" s="5">
        <f t="shared" ref="L30" si="15">L9/L$21*100</f>
        <v>6.566923598721587</v>
      </c>
      <c r="M30" s="6"/>
    </row>
    <row r="31" spans="1:13">
      <c r="A31" s="47" t="s">
        <v>20</v>
      </c>
      <c r="B31" s="5">
        <f t="shared" si="1"/>
        <v>6.6399225342371011</v>
      </c>
      <c r="C31" s="5">
        <f t="shared" si="1"/>
        <v>10.210562783894064</v>
      </c>
      <c r="D31" s="5">
        <f t="shared" si="1"/>
        <v>8.2752881711150827</v>
      </c>
      <c r="E31" s="5">
        <f t="shared" si="1"/>
        <v>6.8033418969763098</v>
      </c>
      <c r="F31" s="5">
        <f t="shared" ref="F31:K31" si="16">F10/F$21*100</f>
        <v>6.9350362929122795</v>
      </c>
      <c r="G31" s="5">
        <f t="shared" si="16"/>
        <v>6.7752927534890386</v>
      </c>
      <c r="H31" s="5">
        <f t="shared" si="16"/>
        <v>6.0022796885059337</v>
      </c>
      <c r="I31" s="5">
        <f t="shared" si="16"/>
        <v>6.1695485273256123</v>
      </c>
      <c r="J31" s="5">
        <f t="shared" si="16"/>
        <v>5.9564861517628804</v>
      </c>
      <c r="K31" s="5">
        <f t="shared" si="16"/>
        <v>6.0511615199022959</v>
      </c>
      <c r="L31" s="5">
        <f t="shared" ref="L31" si="17">L10/L$21*100</f>
        <v>6.3626607951649312</v>
      </c>
      <c r="M31" s="6"/>
    </row>
    <row r="32" spans="1:13">
      <c r="A32" s="47" t="s">
        <v>21</v>
      </c>
      <c r="B32" s="5">
        <f t="shared" si="1"/>
        <v>4.6617789459122978</v>
      </c>
      <c r="C32" s="5">
        <f t="shared" si="1"/>
        <v>8.2820078527985217</v>
      </c>
      <c r="D32" s="5">
        <f t="shared" si="1"/>
        <v>8.8562534672995135</v>
      </c>
      <c r="E32" s="5">
        <f t="shared" si="1"/>
        <v>7.2429305855774633</v>
      </c>
      <c r="F32" s="5">
        <f t="shared" ref="F32:K32" si="18">F11/F$21*100</f>
        <v>6.2406844152539289</v>
      </c>
      <c r="G32" s="5">
        <f t="shared" si="18"/>
        <v>6.5389171115594076</v>
      </c>
      <c r="H32" s="5">
        <f t="shared" si="18"/>
        <v>6.5373663402575071</v>
      </c>
      <c r="I32" s="5">
        <f t="shared" si="18"/>
        <v>5.8318733629063795</v>
      </c>
      <c r="J32" s="5">
        <f t="shared" si="18"/>
        <v>6.0142404242595084</v>
      </c>
      <c r="K32" s="5">
        <f t="shared" si="18"/>
        <v>5.8348799245906191</v>
      </c>
      <c r="L32" s="5">
        <f t="shared" ref="L32" si="19">L11/L$21*100</f>
        <v>5.9466109429627032</v>
      </c>
      <c r="M32" s="6"/>
    </row>
    <row r="33" spans="1:13">
      <c r="A33" s="47" t="s">
        <v>22</v>
      </c>
      <c r="B33" s="5">
        <f t="shared" si="1"/>
        <v>3.9784202517637297</v>
      </c>
      <c r="C33" s="5">
        <f t="shared" si="1"/>
        <v>5.8299330202479025</v>
      </c>
      <c r="D33" s="5">
        <f t="shared" si="1"/>
        <v>8.5233927140479562</v>
      </c>
      <c r="E33" s="5">
        <f t="shared" si="1"/>
        <v>7.5629819992081266</v>
      </c>
      <c r="F33" s="5">
        <f t="shared" ref="F33:K33" si="20">F12/F$21*100</f>
        <v>6.7035856670261627</v>
      </c>
      <c r="G33" s="5">
        <f t="shared" si="20"/>
        <v>6.176843389588103</v>
      </c>
      <c r="H33" s="5">
        <f t="shared" si="20"/>
        <v>6.3474039986655741</v>
      </c>
      <c r="I33" s="5">
        <f t="shared" si="20"/>
        <v>6.3713077744685851</v>
      </c>
      <c r="J33" s="5">
        <f t="shared" si="20"/>
        <v>5.7255405490524636</v>
      </c>
      <c r="K33" s="5">
        <f t="shared" si="20"/>
        <v>5.9226580426834268</v>
      </c>
      <c r="L33" s="5">
        <f t="shared" ref="L33" si="21">L12/L$21*100</f>
        <v>5.7716438087835424</v>
      </c>
      <c r="M33" s="6"/>
    </row>
    <row r="34" spans="1:13">
      <c r="A34" s="47" t="s">
        <v>23</v>
      </c>
      <c r="B34" s="5">
        <f t="shared" si="1"/>
        <v>4.7530778807580578</v>
      </c>
      <c r="C34" s="5">
        <f t="shared" si="1"/>
        <v>4.0611286473169601</v>
      </c>
      <c r="D34" s="5">
        <f t="shared" si="1"/>
        <v>7.3599210996733024</v>
      </c>
      <c r="E34" s="5">
        <f t="shared" si="1"/>
        <v>8.0359897109193064</v>
      </c>
      <c r="F34" s="5">
        <f t="shared" ref="F34:K34" si="22">F13/F$21*100</f>
        <v>7.0949916992838356</v>
      </c>
      <c r="G34" s="5">
        <f t="shared" si="22"/>
        <v>6.4061696028226294</v>
      </c>
      <c r="H34" s="5">
        <f t="shared" si="22"/>
        <v>5.8963157334019041</v>
      </c>
      <c r="I34" s="5">
        <f t="shared" si="22"/>
        <v>6.0872681306710597</v>
      </c>
      <c r="J34" s="5">
        <f t="shared" si="22"/>
        <v>6.138490274513523</v>
      </c>
      <c r="K34" s="5">
        <f t="shared" si="22"/>
        <v>5.5569079777083852</v>
      </c>
      <c r="L34" s="5">
        <f t="shared" ref="L34" si="23">L13/L$21*100</f>
        <v>5.7682245414867017</v>
      </c>
      <c r="M34" s="6"/>
    </row>
    <row r="35" spans="1:13">
      <c r="A35" s="47" t="s">
        <v>24</v>
      </c>
      <c r="B35" s="5">
        <f t="shared" si="1"/>
        <v>5.2898049522755581</v>
      </c>
      <c r="C35" s="5">
        <f t="shared" si="1"/>
        <v>3.4490722919393333</v>
      </c>
      <c r="D35" s="5">
        <f t="shared" si="1"/>
        <v>5.1747518954570673</v>
      </c>
      <c r="E35" s="5">
        <f t="shared" si="1"/>
        <v>7.4897172177746008</v>
      </c>
      <c r="F35" s="5">
        <f t="shared" ref="F35:K35" si="24">F14/F$21*100</f>
        <v>7.333713025459569</v>
      </c>
      <c r="G35" s="5">
        <f t="shared" si="24"/>
        <v>6.8310506773894666</v>
      </c>
      <c r="H35" s="5">
        <f t="shared" si="24"/>
        <v>6.0642806448276581</v>
      </c>
      <c r="I35" s="5">
        <f t="shared" si="24"/>
        <v>5.6242873912864848</v>
      </c>
      <c r="J35" s="5">
        <f t="shared" si="24"/>
        <v>5.8334788893705012</v>
      </c>
      <c r="K35" s="5">
        <f t="shared" si="24"/>
        <v>5.9123406194823929</v>
      </c>
      <c r="L35" s="5">
        <f t="shared" ref="L35" si="25">L14/L$21*100</f>
        <v>5.3896092826240718</v>
      </c>
      <c r="M35" s="6"/>
    </row>
    <row r="36" spans="1:13">
      <c r="A36" s="47" t="s">
        <v>25</v>
      </c>
      <c r="B36" s="5">
        <f t="shared" si="1"/>
        <v>4.7862774934292442</v>
      </c>
      <c r="C36" s="5">
        <f t="shared" si="1"/>
        <v>3.8243898683501429</v>
      </c>
      <c r="D36" s="5">
        <f t="shared" si="1"/>
        <v>3.7061579239351534</v>
      </c>
      <c r="E36" s="5">
        <f t="shared" si="1"/>
        <v>6.4961439537725818</v>
      </c>
      <c r="F36" s="5">
        <f t="shared" ref="F36:K36" si="26">F15/F$21*100</f>
        <v>6.9532130436363193</v>
      </c>
      <c r="G36" s="5">
        <f t="shared" si="26"/>
        <v>6.7811652922861354</v>
      </c>
      <c r="H36" s="5">
        <f t="shared" si="26"/>
        <v>6.2707969517633844</v>
      </c>
      <c r="I36" s="5">
        <f t="shared" si="26"/>
        <v>5.6173261139676312</v>
      </c>
      <c r="J36" s="5">
        <f t="shared" si="26"/>
        <v>5.2490644499892092</v>
      </c>
      <c r="K36" s="5">
        <f t="shared" si="26"/>
        <v>5.4812925548186184</v>
      </c>
      <c r="L36" s="5">
        <f t="shared" ref="L36" si="27">L15/L$21*100</f>
        <v>5.5869035590760996</v>
      </c>
      <c r="M36" s="6"/>
    </row>
    <row r="37" spans="1:13">
      <c r="A37" s="47" t="s">
        <v>26</v>
      </c>
      <c r="B37" s="5">
        <f t="shared" si="1"/>
        <v>3.9120210264213591</v>
      </c>
      <c r="C37" s="5">
        <f t="shared" si="1"/>
        <v>3.7897451689891448</v>
      </c>
      <c r="D37" s="5">
        <f t="shared" si="1"/>
        <v>2.8832521728410283</v>
      </c>
      <c r="E37" s="5">
        <f t="shared" si="1"/>
        <v>4.322622104577996</v>
      </c>
      <c r="F37" s="5">
        <f t="shared" ref="F37:K37" si="28">F16/F$21*100</f>
        <v>6.2297783648195049</v>
      </c>
      <c r="G37" s="5">
        <f t="shared" si="28"/>
        <v>6.1979287191535741</v>
      </c>
      <c r="H37" s="5">
        <f t="shared" si="28"/>
        <v>6.1036923021890246</v>
      </c>
      <c r="I37" s="5">
        <f t="shared" si="28"/>
        <v>5.6944447085075431</v>
      </c>
      <c r="J37" s="5">
        <f t="shared" si="28"/>
        <v>5.1442080055741011</v>
      </c>
      <c r="K37" s="5">
        <f t="shared" si="28"/>
        <v>4.8455865272048007</v>
      </c>
      <c r="L37" s="5">
        <f t="shared" ref="L37" si="29">L16/L$21*100</f>
        <v>5.0940267401280348</v>
      </c>
      <c r="M37" s="6"/>
    </row>
    <row r="38" spans="1:13">
      <c r="A38" s="47" t="s">
        <v>27</v>
      </c>
      <c r="B38" s="5">
        <f t="shared" si="1"/>
        <v>3.0681975376953936</v>
      </c>
      <c r="C38" s="5">
        <f t="shared" si="1"/>
        <v>2.8196935868812072</v>
      </c>
      <c r="D38" s="5">
        <f t="shared" si="1"/>
        <v>2.6875423781051593</v>
      </c>
      <c r="E38" s="5">
        <f t="shared" si="1"/>
        <v>2.6529562961192341</v>
      </c>
      <c r="F38" s="5">
        <f t="shared" ref="F38:K38" si="30">F17/F$21*100</f>
        <v>3.9443549071168036</v>
      </c>
      <c r="G38" s="5">
        <f t="shared" si="30"/>
        <v>5.264589804809833</v>
      </c>
      <c r="H38" s="5">
        <f t="shared" si="30"/>
        <v>5.5191765057293329</v>
      </c>
      <c r="I38" s="5">
        <f t="shared" si="30"/>
        <v>5.4831574907311786</v>
      </c>
      <c r="J38" s="5">
        <f t="shared" si="30"/>
        <v>5.1600915847323199</v>
      </c>
      <c r="K38" s="5">
        <f t="shared" si="30"/>
        <v>4.7051733549431249</v>
      </c>
      <c r="L38" s="5">
        <f t="shared" ref="L38" si="31">L17/L$21*100</f>
        <v>4.4650839744192563</v>
      </c>
      <c r="M38" s="6"/>
    </row>
    <row r="39" spans="1:13">
      <c r="A39" s="47" t="s">
        <v>52</v>
      </c>
      <c r="B39" s="5">
        <f t="shared" si="1"/>
        <v>1.9145109973716976</v>
      </c>
      <c r="C39" s="5">
        <f t="shared" si="1"/>
        <v>2.0440372622988683</v>
      </c>
      <c r="D39" s="5">
        <f t="shared" si="1"/>
        <v>2.2807125685754794</v>
      </c>
      <c r="E39" s="5">
        <f t="shared" si="1"/>
        <v>1.9164524406559</v>
      </c>
      <c r="F39" s="5">
        <f t="shared" ref="F39:K39" si="32">F18/F$21*100</f>
        <v>2.3690365110332876</v>
      </c>
      <c r="G39" s="5">
        <f t="shared" si="32"/>
        <v>3.1338241219437157</v>
      </c>
      <c r="H39" s="5">
        <f t="shared" si="32"/>
        <v>4.4512842731993771</v>
      </c>
      <c r="I39" s="5">
        <f t="shared" si="32"/>
        <v>4.717082716217873</v>
      </c>
      <c r="J39" s="5">
        <f t="shared" si="32"/>
        <v>4.7372850546397105</v>
      </c>
      <c r="K39" s="5">
        <f t="shared" si="32"/>
        <v>4.5053947492500077</v>
      </c>
      <c r="L39" s="5">
        <f t="shared" ref="L39" si="33">L18/L$21*100</f>
        <v>4.1494668004326742</v>
      </c>
      <c r="M39" s="6"/>
    </row>
    <row r="40" spans="1:13">
      <c r="A40" s="47" t="s">
        <v>28</v>
      </c>
      <c r="B40" s="5">
        <f t="shared" si="1"/>
        <v>0.88532300456494684</v>
      </c>
      <c r="C40" s="5">
        <f t="shared" si="1"/>
        <v>1.2549079990761414</v>
      </c>
      <c r="D40" s="5">
        <f t="shared" si="1"/>
        <v>1.4454786414349998</v>
      </c>
      <c r="E40" s="5">
        <f t="shared" si="1"/>
        <v>1.4370179937312517</v>
      </c>
      <c r="F40" s="5">
        <f t="shared" ref="F40:K40" si="34">F19/F$21*100</f>
        <v>1.4468693576336293</v>
      </c>
      <c r="G40" s="5">
        <f t="shared" si="34"/>
        <v>1.738889138446265</v>
      </c>
      <c r="H40" s="5">
        <f t="shared" si="34"/>
        <v>2.4830845410696893</v>
      </c>
      <c r="I40" s="5">
        <f t="shared" si="34"/>
        <v>3.5792941254465775</v>
      </c>
      <c r="J40" s="5">
        <f t="shared" si="34"/>
        <v>3.8405938392424317</v>
      </c>
      <c r="K40" s="5">
        <f t="shared" si="34"/>
        <v>3.9108443727014359</v>
      </c>
      <c r="L40" s="5">
        <f t="shared" ref="L40" si="35">L19/L$21*100</f>
        <v>3.7663498544900973</v>
      </c>
      <c r="M40" s="6"/>
    </row>
    <row r="41" spans="1:13">
      <c r="A41" s="47" t="s">
        <v>29</v>
      </c>
      <c r="B41" s="5">
        <f t="shared" si="1"/>
        <v>0.57545995296721542</v>
      </c>
      <c r="C41" s="5">
        <f t="shared" si="1"/>
        <v>0.75448456386172913</v>
      </c>
      <c r="D41" s="5">
        <f t="shared" si="1"/>
        <v>1.0756333600443815</v>
      </c>
      <c r="E41" s="5">
        <f t="shared" si="1"/>
        <v>1.2776350388886244</v>
      </c>
      <c r="F41" s="5">
        <f t="shared" ref="F41:K41" si="36">F20/F$21*100</f>
        <v>1.5256352774378052</v>
      </c>
      <c r="G41" s="5">
        <f t="shared" si="36"/>
        <v>1.7085421107653609</v>
      </c>
      <c r="H41" s="5">
        <f t="shared" si="36"/>
        <v>2.0344671660138398</v>
      </c>
      <c r="I41" s="5">
        <f t="shared" si="36"/>
        <v>2.7936250653762826</v>
      </c>
      <c r="J41" s="5">
        <f t="shared" si="36"/>
        <v>4.0969846925089994</v>
      </c>
      <c r="K41" s="5">
        <f t="shared" si="36"/>
        <v>5.0915299954689974</v>
      </c>
      <c r="L41" s="5">
        <f t="shared" ref="L41" si="37">L20/L$21*100</f>
        <v>5.688481564164972</v>
      </c>
      <c r="M41" s="6"/>
    </row>
    <row r="42" spans="1:13"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c r="M42" s="6"/>
    </row>
    <row r="43" spans="1:13" ht="20.25" customHeight="1">
      <c r="A43" s="282" t="s">
        <v>372</v>
      </c>
      <c r="B43" s="282"/>
      <c r="C43" s="282"/>
      <c r="D43" s="282"/>
      <c r="E43" s="282"/>
      <c r="F43" s="282"/>
      <c r="G43" s="282"/>
      <c r="H43" s="282"/>
      <c r="I43" s="282"/>
      <c r="J43" s="282"/>
      <c r="K43" s="282"/>
      <c r="L43" s="153"/>
    </row>
    <row r="44" spans="1:13">
      <c r="E44" s="154"/>
      <c r="F44" s="154"/>
      <c r="G44" s="154"/>
      <c r="H44" s="154"/>
      <c r="I44" s="154"/>
      <c r="J44" s="154"/>
      <c r="K44" s="154"/>
      <c r="L44" s="154"/>
    </row>
    <row r="45" spans="1:13">
      <c r="E45" s="154"/>
      <c r="F45" s="154"/>
      <c r="G45" s="154"/>
      <c r="H45" s="154"/>
      <c r="I45" s="154"/>
      <c r="J45" s="154"/>
      <c r="K45" s="154"/>
      <c r="L45" s="154"/>
    </row>
    <row r="46" spans="1:13">
      <c r="E46" s="154"/>
      <c r="F46" s="154"/>
      <c r="G46" s="154"/>
      <c r="H46" s="154"/>
      <c r="I46" s="154"/>
      <c r="J46" s="154"/>
      <c r="K46" s="154"/>
      <c r="L46" s="154"/>
    </row>
    <row r="47" spans="1:13">
      <c r="E47" s="154"/>
      <c r="F47" s="154"/>
      <c r="G47" s="154"/>
      <c r="H47" s="154"/>
      <c r="I47" s="154"/>
      <c r="J47" s="154"/>
      <c r="K47" s="154"/>
      <c r="L47" s="154"/>
    </row>
    <row r="48" spans="1:13">
      <c r="E48" s="154"/>
      <c r="F48" s="154"/>
      <c r="G48" s="154"/>
      <c r="H48" s="154"/>
      <c r="I48" s="154"/>
      <c r="J48" s="154"/>
      <c r="K48" s="154"/>
      <c r="L48" s="154"/>
    </row>
    <row r="49" spans="5:12">
      <c r="E49" s="6"/>
      <c r="F49" s="6"/>
      <c r="G49" s="6"/>
      <c r="H49" s="6"/>
      <c r="I49" s="6"/>
      <c r="J49" s="6"/>
      <c r="K49" s="6"/>
      <c r="L49" s="6"/>
    </row>
    <row r="50" spans="5:12">
      <c r="E50" s="6"/>
      <c r="F50" s="6"/>
      <c r="G50" s="6"/>
      <c r="H50" s="6"/>
      <c r="I50" s="6"/>
      <c r="J50" s="6"/>
      <c r="K50" s="6"/>
      <c r="L50" s="6"/>
    </row>
    <row r="51" spans="5:12">
      <c r="E51" s="6"/>
      <c r="F51" s="6"/>
      <c r="G51" s="6"/>
      <c r="H51" s="6"/>
      <c r="I51" s="6"/>
      <c r="J51" s="6"/>
      <c r="K51" s="6"/>
      <c r="L51" s="6"/>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9" tint="0.59999389629810485"/>
  </sheetPr>
  <dimension ref="A1:M51"/>
  <sheetViews>
    <sheetView zoomScale="75" workbookViewId="0">
      <selection activeCell="M43" sqref="M43"/>
    </sheetView>
  </sheetViews>
  <sheetFormatPr defaultRowHeight="15.75"/>
  <cols>
    <col min="1" max="12" width="11.140625" style="1" customWidth="1"/>
    <col min="13" max="16384" width="9.140625" style="1"/>
  </cols>
  <sheetData>
    <row r="1" spans="1:13" ht="30" customHeight="1" thickBot="1">
      <c r="A1" s="281" t="s">
        <v>211</v>
      </c>
      <c r="B1" s="281"/>
      <c r="C1" s="281"/>
      <c r="D1" s="281"/>
      <c r="E1" s="281"/>
      <c r="F1" s="281"/>
      <c r="G1" s="281"/>
      <c r="H1" s="281"/>
      <c r="I1" s="281"/>
      <c r="J1" s="281"/>
      <c r="K1" s="281"/>
      <c r="L1" s="104"/>
    </row>
    <row r="2" spans="1:13"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row>
    <row r="3" spans="1:13">
      <c r="A3" s="47" t="s">
        <v>13</v>
      </c>
      <c r="B3" s="4">
        <v>2838.1238758992804</v>
      </c>
      <c r="C3" s="4">
        <v>4023</v>
      </c>
      <c r="D3" s="4">
        <v>4252</v>
      </c>
      <c r="E3" s="4">
        <v>4845</v>
      </c>
      <c r="F3" s="4">
        <v>4918</v>
      </c>
      <c r="G3" s="4">
        <v>4936.955078125</v>
      </c>
      <c r="H3" s="4">
        <v>5128.9892578125</v>
      </c>
      <c r="I3" s="4">
        <v>5305.798828125</v>
      </c>
      <c r="J3" s="4">
        <v>5514.16796875</v>
      </c>
      <c r="K3" s="4">
        <v>5688.21728515625</v>
      </c>
      <c r="L3" s="4">
        <v>5822.9609375</v>
      </c>
      <c r="M3" s="163"/>
    </row>
    <row r="4" spans="1:13">
      <c r="A4" s="47" t="s">
        <v>14</v>
      </c>
      <c r="B4" s="4">
        <v>2681.1769334532373</v>
      </c>
      <c r="C4" s="4">
        <v>3828</v>
      </c>
      <c r="D4" s="4">
        <v>4450</v>
      </c>
      <c r="E4" s="4">
        <v>4793</v>
      </c>
      <c r="F4" s="4">
        <v>4971</v>
      </c>
      <c r="G4" s="4">
        <v>5121.88037109375</v>
      </c>
      <c r="H4" s="4">
        <v>5118.9541015625</v>
      </c>
      <c r="I4" s="4">
        <v>5311.349609375</v>
      </c>
      <c r="J4" s="4">
        <v>5488.470703125</v>
      </c>
      <c r="K4" s="4">
        <v>5697.12744140625</v>
      </c>
      <c r="L4" s="4">
        <v>5871.4951171875</v>
      </c>
      <c r="M4" s="163"/>
    </row>
    <row r="5" spans="1:13">
      <c r="A5" s="47" t="s">
        <v>15</v>
      </c>
      <c r="B5" s="4">
        <v>2784.8021582733813</v>
      </c>
      <c r="C5" s="4">
        <v>3392</v>
      </c>
      <c r="D5" s="4">
        <v>4587</v>
      </c>
      <c r="E5" s="4">
        <v>4886</v>
      </c>
      <c r="F5" s="4">
        <v>4911</v>
      </c>
      <c r="G5" s="4">
        <v>4977.021484375</v>
      </c>
      <c r="H5" s="4">
        <v>5206.6865234375</v>
      </c>
      <c r="I5" s="4">
        <v>5203.7978515625</v>
      </c>
      <c r="J5" s="4">
        <v>5396.2119140625</v>
      </c>
      <c r="K5" s="4">
        <v>5573.35205078125</v>
      </c>
      <c r="L5" s="4">
        <v>5782.0244140625</v>
      </c>
      <c r="M5" s="163"/>
    </row>
    <row r="6" spans="1:13">
      <c r="A6" s="47" t="s">
        <v>16</v>
      </c>
      <c r="B6" s="4">
        <v>2820.0146133093522</v>
      </c>
      <c r="C6" s="4">
        <v>2926</v>
      </c>
      <c r="D6" s="4">
        <v>4180</v>
      </c>
      <c r="E6" s="4">
        <v>4490</v>
      </c>
      <c r="F6" s="4">
        <v>4619</v>
      </c>
      <c r="G6" s="4">
        <v>4678.20166015625</v>
      </c>
      <c r="H6" s="4">
        <v>4785.51904296875</v>
      </c>
      <c r="I6" s="4">
        <v>5015.259765625</v>
      </c>
      <c r="J6" s="4">
        <v>5012.6298828125</v>
      </c>
      <c r="K6" s="4">
        <v>5205.158203125</v>
      </c>
      <c r="L6" s="4">
        <v>5382.4208984375</v>
      </c>
      <c r="M6" s="163"/>
    </row>
    <row r="7" spans="1:13">
      <c r="A7" s="47" t="s">
        <v>17</v>
      </c>
      <c r="B7" s="4">
        <v>3031.2893435251794</v>
      </c>
      <c r="C7" s="4">
        <v>3020</v>
      </c>
      <c r="D7" s="4">
        <v>3340</v>
      </c>
      <c r="E7" s="4">
        <v>4125</v>
      </c>
      <c r="F7" s="4">
        <v>4153</v>
      </c>
      <c r="G7" s="4">
        <v>4627.42041015625</v>
      </c>
      <c r="H7" s="4">
        <v>4862.20654296875</v>
      </c>
      <c r="I7" s="4">
        <v>4969.9619140625</v>
      </c>
      <c r="J7" s="4">
        <v>5199.8759765625</v>
      </c>
      <c r="K7" s="4">
        <v>5197.943359375</v>
      </c>
      <c r="L7" s="4">
        <v>5390.74609375</v>
      </c>
      <c r="M7" s="163"/>
    </row>
    <row r="8" spans="1:13">
      <c r="A8" s="47" t="s">
        <v>18</v>
      </c>
      <c r="B8" s="4">
        <v>3519.2333633093522</v>
      </c>
      <c r="C8" s="4">
        <v>4147</v>
      </c>
      <c r="D8" s="4">
        <v>4042</v>
      </c>
      <c r="E8" s="4">
        <v>5094</v>
      </c>
      <c r="F8" s="4">
        <v>4805</v>
      </c>
      <c r="G8" s="4">
        <v>5010.5673828125</v>
      </c>
      <c r="H8" s="4">
        <v>5339.02392578125</v>
      </c>
      <c r="I8" s="4">
        <v>5574.16552734375</v>
      </c>
      <c r="J8" s="4">
        <v>5682.52197265625</v>
      </c>
      <c r="K8" s="4">
        <v>5912.765625</v>
      </c>
      <c r="L8" s="4">
        <v>5911.5673828125</v>
      </c>
      <c r="M8" s="163"/>
    </row>
    <row r="9" spans="1:13">
      <c r="A9" s="47" t="s">
        <v>19</v>
      </c>
      <c r="B9" s="4">
        <v>2972.937275179856</v>
      </c>
      <c r="C9" s="4">
        <v>4789</v>
      </c>
      <c r="D9" s="4">
        <v>4626</v>
      </c>
      <c r="E9" s="4">
        <v>5101</v>
      </c>
      <c r="F9" s="4">
        <v>5670</v>
      </c>
      <c r="G9" s="4">
        <v>5272.34326171875</v>
      </c>
      <c r="H9" s="4">
        <v>5464.2705078125</v>
      </c>
      <c r="I9" s="4">
        <v>5792.7626953125</v>
      </c>
      <c r="J9" s="4">
        <v>6028.11328125</v>
      </c>
      <c r="K9" s="4">
        <v>6136.82763671875</v>
      </c>
      <c r="L9" s="4">
        <v>6367.2861328125</v>
      </c>
      <c r="M9" s="163"/>
    </row>
    <row r="10" spans="1:13">
      <c r="A10" s="47" t="s">
        <v>20</v>
      </c>
      <c r="B10" s="4">
        <v>2335.0888039568345</v>
      </c>
      <c r="C10" s="4">
        <v>4794</v>
      </c>
      <c r="D10" s="4">
        <v>5262</v>
      </c>
      <c r="E10" s="4">
        <v>5004</v>
      </c>
      <c r="F10" s="4">
        <v>5596</v>
      </c>
      <c r="G10" s="4">
        <v>5911.6298828125</v>
      </c>
      <c r="H10" s="4">
        <v>5542.38623046875</v>
      </c>
      <c r="I10" s="4">
        <v>5734.6259765625</v>
      </c>
      <c r="J10" s="4">
        <v>6063.33447265625</v>
      </c>
      <c r="K10" s="4">
        <v>6298.884765625</v>
      </c>
      <c r="L10" s="4">
        <v>6408.0029296875</v>
      </c>
      <c r="M10" s="163"/>
    </row>
    <row r="11" spans="1:13">
      <c r="A11" s="47" t="s">
        <v>21</v>
      </c>
      <c r="B11" s="4">
        <v>1726.4163669064747</v>
      </c>
      <c r="C11" s="4">
        <v>3747</v>
      </c>
      <c r="D11" s="4">
        <v>5671</v>
      </c>
      <c r="E11" s="4">
        <v>5463</v>
      </c>
      <c r="F11" s="4">
        <v>5101</v>
      </c>
      <c r="G11" s="4">
        <v>5591.9228515625</v>
      </c>
      <c r="H11" s="4">
        <v>6104.87109375</v>
      </c>
      <c r="I11" s="4">
        <v>5739.07177734375</v>
      </c>
      <c r="J11" s="4">
        <v>5932.15869140625</v>
      </c>
      <c r="K11" s="4">
        <v>6261.75244140625</v>
      </c>
      <c r="L11" s="4">
        <v>6497.84423828125</v>
      </c>
      <c r="M11" s="163"/>
    </row>
    <row r="12" spans="1:13">
      <c r="A12" s="47" t="s">
        <v>22</v>
      </c>
      <c r="B12" s="4">
        <v>1636.8761241007194</v>
      </c>
      <c r="C12" s="4">
        <v>2880</v>
      </c>
      <c r="D12" s="4">
        <v>5334</v>
      </c>
      <c r="E12" s="4">
        <v>5942</v>
      </c>
      <c r="F12" s="4">
        <v>5562</v>
      </c>
      <c r="G12" s="4">
        <v>5221.037109375</v>
      </c>
      <c r="H12" s="4">
        <v>5635.251953125</v>
      </c>
      <c r="I12" s="4">
        <v>6147.3603515625</v>
      </c>
      <c r="J12" s="4">
        <v>5787.19287109375</v>
      </c>
      <c r="K12" s="4">
        <v>5981.71630859375</v>
      </c>
      <c r="L12" s="4">
        <v>6311.93359375</v>
      </c>
      <c r="M12" s="163"/>
    </row>
    <row r="13" spans="1:13">
      <c r="A13" s="47" t="s">
        <v>23</v>
      </c>
      <c r="B13" s="4">
        <v>1914.5514838129495</v>
      </c>
      <c r="C13" s="4">
        <v>2151</v>
      </c>
      <c r="D13" s="4">
        <v>4517</v>
      </c>
      <c r="E13" s="4">
        <v>6072</v>
      </c>
      <c r="F13" s="4">
        <v>5841</v>
      </c>
      <c r="G13" s="4">
        <v>5547.19921875</v>
      </c>
      <c r="H13" s="4">
        <v>5222.99462890625</v>
      </c>
      <c r="I13" s="4">
        <v>5637.7822265625</v>
      </c>
      <c r="J13" s="4">
        <v>6148.2197265625</v>
      </c>
      <c r="K13" s="4">
        <v>5795.35791015625</v>
      </c>
      <c r="L13" s="4">
        <v>5991.765625</v>
      </c>
      <c r="M13" s="163"/>
    </row>
    <row r="14" spans="1:13">
      <c r="A14" s="47" t="s">
        <v>24</v>
      </c>
      <c r="B14" s="4">
        <v>1947.751798561151</v>
      </c>
      <c r="C14" s="4">
        <v>2037</v>
      </c>
      <c r="D14" s="4">
        <v>3341</v>
      </c>
      <c r="E14" s="4">
        <v>5808</v>
      </c>
      <c r="F14" s="4">
        <v>6190</v>
      </c>
      <c r="G14" s="4">
        <v>6026.109375</v>
      </c>
      <c r="H14" s="4">
        <v>5658.18408203125</v>
      </c>
      <c r="I14" s="4">
        <v>5345.6728515625</v>
      </c>
      <c r="J14" s="4">
        <v>5760.2900390625</v>
      </c>
      <c r="K14" s="4">
        <v>6269.0439453125</v>
      </c>
      <c r="L14" s="4">
        <v>5926.78515625</v>
      </c>
      <c r="M14" s="163"/>
    </row>
    <row r="15" spans="1:13">
      <c r="A15" s="47" t="s">
        <v>25</v>
      </c>
      <c r="B15" s="4">
        <v>1635.8700539568345</v>
      </c>
      <c r="C15" s="4">
        <v>2210</v>
      </c>
      <c r="D15" s="4">
        <v>2483</v>
      </c>
      <c r="E15" s="4">
        <v>4839</v>
      </c>
      <c r="F15" s="4">
        <v>5877</v>
      </c>
      <c r="G15" s="4">
        <v>6107.5810546875</v>
      </c>
      <c r="H15" s="4">
        <v>5965.0146484375</v>
      </c>
      <c r="I15" s="4">
        <v>5614.1015625</v>
      </c>
      <c r="J15" s="4">
        <v>5315.08251953125</v>
      </c>
      <c r="K15" s="4">
        <v>5729.96728515625</v>
      </c>
      <c r="L15" s="4">
        <v>6236.6572265625</v>
      </c>
      <c r="M15" s="163"/>
    </row>
    <row r="16" spans="1:13">
      <c r="A16" s="47" t="s">
        <v>26</v>
      </c>
      <c r="B16" s="4">
        <v>1227.4055755395682</v>
      </c>
      <c r="C16" s="4">
        <v>2083</v>
      </c>
      <c r="D16" s="4">
        <v>2090</v>
      </c>
      <c r="E16" s="4">
        <v>3467</v>
      </c>
      <c r="F16" s="4">
        <v>5196</v>
      </c>
      <c r="G16" s="4">
        <v>5537.1494140625</v>
      </c>
      <c r="H16" s="4">
        <v>5885.13671875</v>
      </c>
      <c r="I16" s="4">
        <v>5759.0380859375</v>
      </c>
      <c r="J16" s="4">
        <v>5430.94091796875</v>
      </c>
      <c r="K16" s="4">
        <v>5149.4443359375</v>
      </c>
      <c r="L16" s="4">
        <v>5564.287109375</v>
      </c>
      <c r="M16" s="163"/>
    </row>
    <row r="17" spans="1:13">
      <c r="A17" s="47" t="s">
        <v>27</v>
      </c>
      <c r="B17" s="4">
        <v>831.01393884892082</v>
      </c>
      <c r="C17" s="4">
        <v>1531</v>
      </c>
      <c r="D17" s="4">
        <v>2099</v>
      </c>
      <c r="E17" s="4">
        <v>2350</v>
      </c>
      <c r="F17" s="4">
        <v>3509</v>
      </c>
      <c r="G17" s="4">
        <v>4712.7041015625</v>
      </c>
      <c r="H17" s="4">
        <v>5288.48046875</v>
      </c>
      <c r="I17" s="4">
        <v>5634.84228515625</v>
      </c>
      <c r="J17" s="4">
        <v>5529.416015625</v>
      </c>
      <c r="K17" s="4">
        <v>5230.56884765625</v>
      </c>
      <c r="L17" s="4">
        <v>4972.353515625</v>
      </c>
      <c r="M17" s="163"/>
    </row>
    <row r="18" spans="1:13">
      <c r="A18" s="47" t="s">
        <v>52</v>
      </c>
      <c r="B18" s="4">
        <v>596.59959532374091</v>
      </c>
      <c r="C18" s="4">
        <v>1049</v>
      </c>
      <c r="D18" s="4">
        <v>1756</v>
      </c>
      <c r="E18" s="4">
        <v>1769</v>
      </c>
      <c r="F18" s="4">
        <v>2229</v>
      </c>
      <c r="G18" s="4">
        <v>3062.938232421875</v>
      </c>
      <c r="H18" s="4">
        <v>4377.427734375</v>
      </c>
      <c r="I18" s="4">
        <v>4925.57763671875</v>
      </c>
      <c r="J18" s="4">
        <v>5267.759765625</v>
      </c>
      <c r="K18" s="4">
        <v>5190.7431640625</v>
      </c>
      <c r="L18" s="4">
        <v>4934.65478515625</v>
      </c>
      <c r="M18" s="163"/>
    </row>
    <row r="19" spans="1:13">
      <c r="A19" s="47" t="s">
        <v>28</v>
      </c>
      <c r="B19" s="4">
        <v>378.28237410071938</v>
      </c>
      <c r="C19" s="4">
        <v>575</v>
      </c>
      <c r="D19" s="4">
        <v>1189</v>
      </c>
      <c r="E19" s="4">
        <v>1654</v>
      </c>
      <c r="F19" s="4">
        <v>1553</v>
      </c>
      <c r="G19" s="4">
        <v>1867.5433349609375</v>
      </c>
      <c r="H19" s="4">
        <v>2736.83349609375</v>
      </c>
      <c r="I19" s="4">
        <v>3915.233642578125</v>
      </c>
      <c r="J19" s="4">
        <v>4427.68212890625</v>
      </c>
      <c r="K19" s="4">
        <v>4762.78466796875</v>
      </c>
      <c r="L19" s="4">
        <v>4722.98779296875</v>
      </c>
      <c r="M19" s="163"/>
    </row>
    <row r="20" spans="1:13">
      <c r="A20" s="47" t="s">
        <v>29</v>
      </c>
      <c r="B20" s="4">
        <v>358.16097122302153</v>
      </c>
      <c r="C20" s="4">
        <v>571</v>
      </c>
      <c r="D20" s="4">
        <v>967</v>
      </c>
      <c r="E20" s="4">
        <v>1712</v>
      </c>
      <c r="F20" s="4">
        <v>2250</v>
      </c>
      <c r="G20" s="4">
        <v>2461.55078125</v>
      </c>
      <c r="H20" s="4">
        <v>2836.710693359375</v>
      </c>
      <c r="I20" s="4">
        <v>3810.279541015625</v>
      </c>
      <c r="J20" s="4">
        <v>5495.5732421875</v>
      </c>
      <c r="K20" s="4">
        <v>7056.55078125</v>
      </c>
      <c r="L20" s="4">
        <v>8266.787109375</v>
      </c>
      <c r="M20" s="163"/>
    </row>
    <row r="21" spans="1:13" ht="16.5" thickBot="1">
      <c r="A21" s="43" t="s">
        <v>3</v>
      </c>
      <c r="B21" s="44">
        <f>SUM(B3:B20)</f>
        <v>35235.594649280567</v>
      </c>
      <c r="C21" s="44">
        <f>SUM(C3:C20)</f>
        <v>49753</v>
      </c>
      <c r="D21" s="44">
        <f>SUM(D3:D20)</f>
        <v>64186</v>
      </c>
      <c r="E21" s="44">
        <f t="shared" ref="E21" si="0">SUM(E3:E20)</f>
        <v>77414</v>
      </c>
      <c r="F21" s="44">
        <v>82951</v>
      </c>
      <c r="G21" s="44">
        <v>86671.7578125</v>
      </c>
      <c r="H21" s="44">
        <v>91158.9453125</v>
      </c>
      <c r="I21" s="44">
        <v>95436.6796875</v>
      </c>
      <c r="J21" s="44">
        <v>99479.640625</v>
      </c>
      <c r="K21" s="44">
        <v>103138.203125</v>
      </c>
      <c r="L21" s="44">
        <v>106362.5625</v>
      </c>
      <c r="M21" s="163"/>
    </row>
    <row r="22" spans="1:13" ht="16.5" thickBot="1">
      <c r="A22" s="45"/>
      <c r="E22"/>
      <c r="F22"/>
      <c r="G22"/>
      <c r="H22"/>
      <c r="I22"/>
      <c r="J22"/>
      <c r="K22"/>
      <c r="L22"/>
    </row>
    <row r="23" spans="1:13"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row>
    <row r="24" spans="1:13">
      <c r="A24" s="47" t="s">
        <v>13</v>
      </c>
      <c r="B24" s="5">
        <f t="shared" ref="B24:E42" si="1">B3/B$21*100</f>
        <v>8.0547069068897592</v>
      </c>
      <c r="C24" s="5">
        <f t="shared" si="1"/>
        <v>8.0859445661568152</v>
      </c>
      <c r="D24" s="5">
        <f t="shared" si="1"/>
        <v>6.6244975539837352</v>
      </c>
      <c r="E24" s="5">
        <f t="shared" si="1"/>
        <v>6.2585578835869491</v>
      </c>
      <c r="F24" s="5">
        <f t="shared" ref="F24:K24" si="2">F3/F$21*100</f>
        <v>5.9288013405504456</v>
      </c>
      <c r="G24" s="5">
        <f t="shared" si="2"/>
        <v>5.6961520139066346</v>
      </c>
      <c r="H24" s="5">
        <f t="shared" si="2"/>
        <v>5.626424527214442</v>
      </c>
      <c r="I24" s="5">
        <f t="shared" si="2"/>
        <v>5.5594964593261489</v>
      </c>
      <c r="J24" s="5">
        <f t="shared" si="2"/>
        <v>5.5430115490025678</v>
      </c>
      <c r="K24" s="5">
        <f t="shared" si="2"/>
        <v>5.5151409592256746</v>
      </c>
      <c r="L24" s="5">
        <f t="shared" ref="L24" si="3">L3/L$21*100</f>
        <v>5.4746339319344628</v>
      </c>
    </row>
    <row r="25" spans="1:13">
      <c r="A25" s="47" t="s">
        <v>14</v>
      </c>
      <c r="B25" s="5">
        <f t="shared" si="1"/>
        <v>7.6092853267852574</v>
      </c>
      <c r="C25" s="5">
        <f t="shared" si="1"/>
        <v>7.6940084015034271</v>
      </c>
      <c r="D25" s="5">
        <f t="shared" si="1"/>
        <v>6.9329760383884329</v>
      </c>
      <c r="E25" s="5">
        <f t="shared" si="1"/>
        <v>6.1913865709044877</v>
      </c>
      <c r="F25" s="5">
        <f t="shared" ref="F25:K25" si="4">F4/F$21*100</f>
        <v>5.9926944822847226</v>
      </c>
      <c r="G25" s="5">
        <f t="shared" si="4"/>
        <v>5.9095148181649781</v>
      </c>
      <c r="H25" s="5">
        <f t="shared" si="4"/>
        <v>5.6154161108537677</v>
      </c>
      <c r="I25" s="5">
        <f t="shared" si="4"/>
        <v>5.5653126520815706</v>
      </c>
      <c r="J25" s="5">
        <f t="shared" si="4"/>
        <v>5.5171798657922624</v>
      </c>
      <c r="K25" s="5">
        <f t="shared" si="4"/>
        <v>5.5237800046812193</v>
      </c>
      <c r="L25" s="5">
        <f t="shared" ref="L25" si="5">L4/L$21*100</f>
        <v>5.5202648179781297</v>
      </c>
    </row>
    <row r="26" spans="1:13">
      <c r="A26" s="47" t="s">
        <v>15</v>
      </c>
      <c r="B26" s="5">
        <f t="shared" si="1"/>
        <v>7.9033777803157941</v>
      </c>
      <c r="C26" s="5">
        <f t="shared" si="1"/>
        <v>6.8176793359194425</v>
      </c>
      <c r="D26" s="5">
        <f t="shared" si="1"/>
        <v>7.1464182220421906</v>
      </c>
      <c r="E26" s="5">
        <f t="shared" si="1"/>
        <v>6.3115198801250427</v>
      </c>
      <c r="F26" s="5">
        <f t="shared" ref="F26:K26" si="6">F5/F$21*100</f>
        <v>5.9203626237176161</v>
      </c>
      <c r="G26" s="5">
        <f t="shared" si="6"/>
        <v>5.742379767053948</v>
      </c>
      <c r="H26" s="5">
        <f t="shared" si="6"/>
        <v>5.7116572658761804</v>
      </c>
      <c r="I26" s="5">
        <f t="shared" si="6"/>
        <v>5.4526182895317943</v>
      </c>
      <c r="J26" s="5">
        <f t="shared" si="6"/>
        <v>5.4244384882773593</v>
      </c>
      <c r="K26" s="5">
        <f t="shared" si="6"/>
        <v>5.4037707482905599</v>
      </c>
      <c r="L26" s="5">
        <f t="shared" ref="L26" si="7">L5/L$21*100</f>
        <v>5.4361462136289731</v>
      </c>
    </row>
    <row r="27" spans="1:13">
      <c r="A27" s="47" t="s">
        <v>16</v>
      </c>
      <c r="B27" s="5">
        <f t="shared" si="1"/>
        <v>8.0033121091853943</v>
      </c>
      <c r="C27" s="5">
        <f t="shared" si="1"/>
        <v>5.8810523988503203</v>
      </c>
      <c r="D27" s="5">
        <f t="shared" si="1"/>
        <v>6.5123235596547531</v>
      </c>
      <c r="E27" s="5">
        <f t="shared" si="1"/>
        <v>5.7999844989278424</v>
      </c>
      <c r="F27" s="5">
        <f t="shared" ref="F27:K27" si="8">F6/F$21*100</f>
        <v>5.5683475786910348</v>
      </c>
      <c r="G27" s="5">
        <f t="shared" si="8"/>
        <v>5.3976079154604948</v>
      </c>
      <c r="H27" s="5">
        <f t="shared" si="8"/>
        <v>5.2496428370947212</v>
      </c>
      <c r="I27" s="5">
        <f t="shared" si="8"/>
        <v>5.2550652244473284</v>
      </c>
      <c r="J27" s="5">
        <f t="shared" si="8"/>
        <v>5.038850011238166</v>
      </c>
      <c r="K27" s="5">
        <f t="shared" si="8"/>
        <v>5.0467799955914741</v>
      </c>
      <c r="L27" s="5">
        <f t="shared" ref="L27" si="9">L6/L$21*100</f>
        <v>5.0604468075291997</v>
      </c>
    </row>
    <row r="28" spans="1:13">
      <c r="A28" s="47" t="s">
        <v>17</v>
      </c>
      <c r="B28" s="5">
        <f t="shared" si="1"/>
        <v>8.6029180824029936</v>
      </c>
      <c r="C28" s="5">
        <f t="shared" si="1"/>
        <v>6.069985729503748</v>
      </c>
      <c r="D28" s="5">
        <f t="shared" si="1"/>
        <v>5.2036269591499709</v>
      </c>
      <c r="E28" s="5">
        <f t="shared" si="1"/>
        <v>5.328493554137494</v>
      </c>
      <c r="F28" s="5">
        <f t="shared" ref="F28:K28" si="10">F7/F$21*100</f>
        <v>5.0065701438198458</v>
      </c>
      <c r="G28" s="5">
        <f t="shared" si="10"/>
        <v>5.3390176072889952</v>
      </c>
      <c r="H28" s="5">
        <f t="shared" si="10"/>
        <v>5.333767877963842</v>
      </c>
      <c r="I28" s="5">
        <f t="shared" si="10"/>
        <v>5.207601448768183</v>
      </c>
      <c r="J28" s="5">
        <f t="shared" si="10"/>
        <v>5.2270755542473593</v>
      </c>
      <c r="K28" s="5">
        <f t="shared" si="10"/>
        <v>5.0397846790827536</v>
      </c>
      <c r="L28" s="5">
        <f t="shared" ref="L28" si="11">L7/L$21*100</f>
        <v>5.0682739932577308</v>
      </c>
    </row>
    <row r="29" spans="1:13">
      <c r="A29" s="47" t="s">
        <v>18</v>
      </c>
      <c r="B29" s="5">
        <f t="shared" si="1"/>
        <v>9.9877223538817361</v>
      </c>
      <c r="C29" s="5">
        <f t="shared" si="1"/>
        <v>8.3351757682953789</v>
      </c>
      <c r="D29" s="5">
        <f t="shared" si="1"/>
        <v>6.2973234038575399</v>
      </c>
      <c r="E29" s="5">
        <f t="shared" si="1"/>
        <v>6.5802051308548837</v>
      </c>
      <c r="F29" s="5">
        <f t="shared" ref="F29:K29" si="12">F8/F$21*100</f>
        <v>5.7925763402490631</v>
      </c>
      <c r="G29" s="5">
        <f t="shared" si="12"/>
        <v>5.7810842992847027</v>
      </c>
      <c r="H29" s="5">
        <f t="shared" si="12"/>
        <v>5.8568294175395055</v>
      </c>
      <c r="I29" s="5">
        <f t="shared" si="12"/>
        <v>5.8406951557785982</v>
      </c>
      <c r="J29" s="5">
        <f t="shared" si="12"/>
        <v>5.712246181183116</v>
      </c>
      <c r="K29" s="5">
        <f t="shared" si="12"/>
        <v>5.7328569296809722</v>
      </c>
      <c r="L29" s="5">
        <f t="shared" ref="L29" si="13">L8/L$21*100</f>
        <v>5.5579399779997773</v>
      </c>
    </row>
    <row r="30" spans="1:13">
      <c r="A30" s="47" t="s">
        <v>19</v>
      </c>
      <c r="B30" s="5">
        <f t="shared" si="1"/>
        <v>8.437312623133371</v>
      </c>
      <c r="C30" s="5">
        <f t="shared" si="1"/>
        <v>9.6255502180773007</v>
      </c>
      <c r="D30" s="5">
        <f t="shared" si="1"/>
        <v>7.2071791356370554</v>
      </c>
      <c r="E30" s="5">
        <f t="shared" si="1"/>
        <v>6.5892474229467535</v>
      </c>
      <c r="F30" s="5">
        <f t="shared" ref="F30:K30" si="14">F9/F$21*100</f>
        <v>6.8353606345915061</v>
      </c>
      <c r="G30" s="5">
        <f t="shared" si="14"/>
        <v>6.0831156478037425</v>
      </c>
      <c r="H30" s="5">
        <f t="shared" si="14"/>
        <v>5.9942230453419061</v>
      </c>
      <c r="I30" s="5">
        <f t="shared" si="14"/>
        <v>6.0697445827751464</v>
      </c>
      <c r="J30" s="5">
        <f t="shared" si="14"/>
        <v>6.05964521320867</v>
      </c>
      <c r="K30" s="5">
        <f t="shared" si="14"/>
        <v>5.9501013695973768</v>
      </c>
      <c r="L30" s="5">
        <f t="shared" ref="L30" si="15">L9/L$21*100</f>
        <v>5.9863978294171876</v>
      </c>
    </row>
    <row r="31" spans="1:13">
      <c r="A31" s="47" t="s">
        <v>20</v>
      </c>
      <c r="B31" s="5">
        <f t="shared" si="1"/>
        <v>6.6270736373240453</v>
      </c>
      <c r="C31" s="5">
        <f t="shared" si="1"/>
        <v>9.6355998633248241</v>
      </c>
      <c r="D31" s="5">
        <f t="shared" si="1"/>
        <v>8.1980494188763906</v>
      </c>
      <c r="E31" s="5">
        <f t="shared" si="1"/>
        <v>6.4639470896737024</v>
      </c>
      <c r="F31" s="5">
        <f t="shared" ref="F31:K31" si="16">F10/F$21*100</f>
        <v>6.7461513423587416</v>
      </c>
      <c r="G31" s="5">
        <f t="shared" si="16"/>
        <v>6.8207107274798009</v>
      </c>
      <c r="H31" s="5">
        <f t="shared" si="16"/>
        <v>6.0799148251101585</v>
      </c>
      <c r="I31" s="5">
        <f t="shared" si="16"/>
        <v>6.0088280473923525</v>
      </c>
      <c r="J31" s="5">
        <f t="shared" si="16"/>
        <v>6.0950506400728663</v>
      </c>
      <c r="K31" s="5">
        <f t="shared" si="16"/>
        <v>6.1072275595018519</v>
      </c>
      <c r="L31" s="5">
        <f t="shared" ref="L31" si="17">L10/L$21*100</f>
        <v>6.0246789651081416</v>
      </c>
    </row>
    <row r="32" spans="1:13">
      <c r="A32" s="47" t="s">
        <v>21</v>
      </c>
      <c r="B32" s="5">
        <f t="shared" si="1"/>
        <v>4.8996373811495308</v>
      </c>
      <c r="C32" s="5">
        <f t="shared" si="1"/>
        <v>7.5312041484935586</v>
      </c>
      <c r="D32" s="5">
        <f t="shared" si="1"/>
        <v>8.8352600255507436</v>
      </c>
      <c r="E32" s="5">
        <f t="shared" si="1"/>
        <v>7.0568630996977282</v>
      </c>
      <c r="F32" s="5">
        <f t="shared" ref="F32:K32" si="18">F11/F$21*100</f>
        <v>6.1494135091801185</v>
      </c>
      <c r="G32" s="5">
        <f t="shared" si="18"/>
        <v>6.4518396680723828</v>
      </c>
      <c r="H32" s="5">
        <f t="shared" si="18"/>
        <v>6.696952309860567</v>
      </c>
      <c r="I32" s="5">
        <f t="shared" si="18"/>
        <v>6.0134864248587601</v>
      </c>
      <c r="J32" s="5">
        <f t="shared" si="18"/>
        <v>5.9631887028705783</v>
      </c>
      <c r="K32" s="5">
        <f t="shared" si="18"/>
        <v>6.0712250666391956</v>
      </c>
      <c r="L32" s="5">
        <f t="shared" ref="L32" si="19">L11/L$21*100</f>
        <v>6.1091460054671494</v>
      </c>
    </row>
    <row r="33" spans="1:12">
      <c r="A33" s="47" t="s">
        <v>22</v>
      </c>
      <c r="B33" s="5">
        <f t="shared" si="1"/>
        <v>4.645518659166834</v>
      </c>
      <c r="C33" s="5">
        <f t="shared" si="1"/>
        <v>5.7885956625731119</v>
      </c>
      <c r="D33" s="5">
        <f t="shared" si="1"/>
        <v>8.3102234132053709</v>
      </c>
      <c r="E33" s="5">
        <f t="shared" si="1"/>
        <v>7.67561422998424</v>
      </c>
      <c r="F33" s="5">
        <f t="shared" ref="F33:K33" si="20">F12/F$21*100</f>
        <v>6.7051632891707156</v>
      </c>
      <c r="G33" s="5">
        <f t="shared" si="20"/>
        <v>6.0239197186583544</v>
      </c>
      <c r="H33" s="5">
        <f t="shared" si="20"/>
        <v>6.181787134336532</v>
      </c>
      <c r="I33" s="5">
        <f t="shared" si="20"/>
        <v>6.4412973834500047</v>
      </c>
      <c r="J33" s="5">
        <f t="shared" si="20"/>
        <v>5.8174645934932983</v>
      </c>
      <c r="K33" s="5">
        <f t="shared" si="20"/>
        <v>5.799709639447677</v>
      </c>
      <c r="L33" s="5">
        <f t="shared" ref="L33" si="21">L12/L$21*100</f>
        <v>5.9343564553082295</v>
      </c>
    </row>
    <row r="34" spans="1:12">
      <c r="A34" s="47" t="s">
        <v>23</v>
      </c>
      <c r="B34" s="5">
        <f t="shared" si="1"/>
        <v>5.4335722239671087</v>
      </c>
      <c r="C34" s="5">
        <f t="shared" si="1"/>
        <v>4.3233573854842922</v>
      </c>
      <c r="D34" s="5">
        <f t="shared" si="1"/>
        <v>7.0373601720001249</v>
      </c>
      <c r="E34" s="5">
        <f t="shared" si="1"/>
        <v>7.8435425116903916</v>
      </c>
      <c r="F34" s="5">
        <f t="shared" ref="F34:K34" si="22">F13/F$21*100</f>
        <v>7.0415064315077576</v>
      </c>
      <c r="G34" s="5">
        <f t="shared" si="22"/>
        <v>6.400238507623726</v>
      </c>
      <c r="H34" s="5">
        <f t="shared" si="22"/>
        <v>5.7295470137367381</v>
      </c>
      <c r="I34" s="5">
        <f t="shared" si="22"/>
        <v>5.907353697784731</v>
      </c>
      <c r="J34" s="5">
        <f t="shared" si="22"/>
        <v>6.18037991284963</v>
      </c>
      <c r="K34" s="5">
        <f t="shared" si="22"/>
        <v>5.6190215987498568</v>
      </c>
      <c r="L34" s="5">
        <f t="shared" ref="L34" si="23">L13/L$21*100</f>
        <v>5.6333407960155153</v>
      </c>
    </row>
    <row r="35" spans="1:12">
      <c r="A35" s="47" t="s">
        <v>24</v>
      </c>
      <c r="B35" s="5">
        <f t="shared" si="1"/>
        <v>5.5277960197584459</v>
      </c>
      <c r="C35" s="5">
        <f t="shared" si="1"/>
        <v>4.0942254738407735</v>
      </c>
      <c r="D35" s="5">
        <f t="shared" si="1"/>
        <v>5.2051849312934291</v>
      </c>
      <c r="E35" s="5">
        <f t="shared" si="1"/>
        <v>7.5025189242255914</v>
      </c>
      <c r="F35" s="5">
        <f t="shared" ref="F35:K35" si="24">F14/F$21*100</f>
        <v>7.46223674217309</v>
      </c>
      <c r="G35" s="5">
        <f t="shared" si="24"/>
        <v>6.9527946900955788</v>
      </c>
      <c r="H35" s="5">
        <f t="shared" si="24"/>
        <v>6.2069433368656819</v>
      </c>
      <c r="I35" s="5">
        <f t="shared" si="24"/>
        <v>5.6012770656591275</v>
      </c>
      <c r="J35" s="5">
        <f t="shared" si="24"/>
        <v>5.7904210377845846</v>
      </c>
      <c r="K35" s="5">
        <f t="shared" si="24"/>
        <v>6.0782947107529415</v>
      </c>
      <c r="L35" s="5">
        <f t="shared" ref="L35" si="25">L14/L$21*100</f>
        <v>5.5722474308100649</v>
      </c>
    </row>
    <row r="36" spans="1:12">
      <c r="A36" s="47" t="s">
        <v>25</v>
      </c>
      <c r="B36" s="5">
        <f t="shared" si="1"/>
        <v>4.6426633926277026</v>
      </c>
      <c r="C36" s="5">
        <f t="shared" si="1"/>
        <v>4.4419431994050607</v>
      </c>
      <c r="D36" s="5">
        <f t="shared" si="1"/>
        <v>3.8684448322064005</v>
      </c>
      <c r="E36" s="5">
        <f t="shared" si="1"/>
        <v>6.2508073475082027</v>
      </c>
      <c r="F36" s="5">
        <f t="shared" ref="F36:K36" si="26">F15/F$21*100</f>
        <v>7.0849055466480211</v>
      </c>
      <c r="G36" s="5">
        <f t="shared" si="26"/>
        <v>7.0467949523998819</v>
      </c>
      <c r="H36" s="5">
        <f t="shared" si="26"/>
        <v>6.543531880485193</v>
      </c>
      <c r="I36" s="5">
        <f t="shared" si="26"/>
        <v>5.8825407389307127</v>
      </c>
      <c r="J36" s="5">
        <f t="shared" si="26"/>
        <v>5.342884721072795</v>
      </c>
      <c r="K36" s="5">
        <f t="shared" si="26"/>
        <v>5.5556206250866369</v>
      </c>
      <c r="L36" s="5">
        <f t="shared" ref="L36" si="27">L15/L$21*100</f>
        <v>5.8635830878580988</v>
      </c>
    </row>
    <row r="37" spans="1:12">
      <c r="A37" s="47" t="s">
        <v>26</v>
      </c>
      <c r="B37" s="5">
        <f t="shared" si="1"/>
        <v>3.4834251777403424</v>
      </c>
      <c r="C37" s="5">
        <f t="shared" si="1"/>
        <v>4.1866822101179828</v>
      </c>
      <c r="D37" s="5">
        <f t="shared" si="1"/>
        <v>3.2561617798273765</v>
      </c>
      <c r="E37" s="5">
        <f t="shared" si="1"/>
        <v>4.4785180975017438</v>
      </c>
      <c r="F37" s="5">
        <f t="shared" ref="F37:K37" si="28">F16/F$21*100</f>
        <v>6.2639389519113697</v>
      </c>
      <c r="G37" s="5">
        <f t="shared" si="28"/>
        <v>6.3886432602892462</v>
      </c>
      <c r="H37" s="5">
        <f t="shared" si="28"/>
        <v>6.4559069859521632</v>
      </c>
      <c r="I37" s="5">
        <f t="shared" si="28"/>
        <v>6.0344074257350773</v>
      </c>
      <c r="J37" s="5">
        <f t="shared" si="28"/>
        <v>5.4593491531008942</v>
      </c>
      <c r="K37" s="5">
        <f t="shared" si="28"/>
        <v>4.9927613434340596</v>
      </c>
      <c r="L37" s="5">
        <f t="shared" ref="L37" si="29">L16/L$21*100</f>
        <v>5.2314338603632269</v>
      </c>
    </row>
    <row r="38" spans="1:12">
      <c r="A38" s="47" t="s">
        <v>27</v>
      </c>
      <c r="B38" s="5">
        <f t="shared" si="1"/>
        <v>2.3584501613225601</v>
      </c>
      <c r="C38" s="5">
        <f t="shared" si="1"/>
        <v>3.0772013747914699</v>
      </c>
      <c r="D38" s="5">
        <f t="shared" si="1"/>
        <v>3.2701835291184991</v>
      </c>
      <c r="E38" s="5">
        <f t="shared" si="1"/>
        <v>3.0356266308419664</v>
      </c>
      <c r="F38" s="5">
        <f t="shared" ref="F38:K38" si="30">F17/F$21*100</f>
        <v>4.2302081951995758</v>
      </c>
      <c r="G38" s="5">
        <f t="shared" si="30"/>
        <v>5.4374160862845944</v>
      </c>
      <c r="H38" s="5">
        <f t="shared" si="30"/>
        <v>5.8013840009015851</v>
      </c>
      <c r="I38" s="5">
        <f t="shared" si="30"/>
        <v>5.9042731826034851</v>
      </c>
      <c r="J38" s="5">
        <f t="shared" si="30"/>
        <v>5.5583393555559502</v>
      </c>
      <c r="K38" s="5">
        <f t="shared" si="30"/>
        <v>5.0714174662486391</v>
      </c>
      <c r="L38" s="5">
        <f t="shared" ref="L38" si="31">L17/L$21*100</f>
        <v>4.6749094782527454</v>
      </c>
    </row>
    <row r="39" spans="1:12">
      <c r="A39" s="47" t="s">
        <v>52</v>
      </c>
      <c r="B39" s="5">
        <f t="shared" si="1"/>
        <v>1.6931730577049369</v>
      </c>
      <c r="C39" s="5">
        <f t="shared" si="1"/>
        <v>2.1084155729302756</v>
      </c>
      <c r="D39" s="5">
        <f t="shared" si="1"/>
        <v>2.7357990839123798</v>
      </c>
      <c r="E39" s="5">
        <f t="shared" si="1"/>
        <v>2.2851163872167826</v>
      </c>
      <c r="F39" s="5">
        <f t="shared" ref="F39:K39" si="32">F18/F$21*100</f>
        <v>2.6871285457679837</v>
      </c>
      <c r="G39" s="5">
        <f t="shared" si="32"/>
        <v>3.5339519005118536</v>
      </c>
      <c r="H39" s="5">
        <f t="shared" si="32"/>
        <v>4.8019727733453195</v>
      </c>
      <c r="I39" s="5">
        <f t="shared" si="32"/>
        <v>5.1610949300071747</v>
      </c>
      <c r="J39" s="5">
        <f t="shared" si="32"/>
        <v>5.2953144307008797</v>
      </c>
      <c r="K39" s="5">
        <f t="shared" si="32"/>
        <v>5.0328035653011094</v>
      </c>
      <c r="L39" s="5">
        <f t="shared" ref="L39" si="33">L18/L$21*100</f>
        <v>4.6394658695405635</v>
      </c>
    </row>
    <row r="40" spans="1:12">
      <c r="A40" s="47" t="s">
        <v>28</v>
      </c>
      <c r="B40" s="5">
        <f t="shared" si="1"/>
        <v>1.0735802187134169</v>
      </c>
      <c r="C40" s="5">
        <f t="shared" si="1"/>
        <v>1.1557092034651177</v>
      </c>
      <c r="D40" s="5">
        <f t="shared" si="1"/>
        <v>1.8524288785716512</v>
      </c>
      <c r="E40" s="5">
        <f t="shared" si="1"/>
        <v>2.1365644457074948</v>
      </c>
      <c r="F40" s="5">
        <f t="shared" ref="F40:K40" si="34">F19/F$21*100</f>
        <v>1.8721896059119238</v>
      </c>
      <c r="G40" s="5">
        <f t="shared" si="34"/>
        <v>2.1547311166816971</v>
      </c>
      <c r="H40" s="5">
        <f t="shared" si="34"/>
        <v>3.002265424102561</v>
      </c>
      <c r="I40" s="5">
        <f t="shared" si="34"/>
        <v>4.1024411739786562</v>
      </c>
      <c r="J40" s="5">
        <f t="shared" si="34"/>
        <v>4.4508425051482741</v>
      </c>
      <c r="K40" s="5">
        <f t="shared" si="34"/>
        <v>4.6178666329841107</v>
      </c>
      <c r="L40" s="5">
        <f t="shared" ref="L40" si="35">L19/L$21*100</f>
        <v>4.4404607053057319</v>
      </c>
    </row>
    <row r="41" spans="1:12">
      <c r="A41" s="47" t="s">
        <v>29</v>
      </c>
      <c r="B41" s="5">
        <f t="shared" si="1"/>
        <v>1.0164748879307886</v>
      </c>
      <c r="C41" s="5">
        <f t="shared" si="1"/>
        <v>1.1476694872670996</v>
      </c>
      <c r="D41" s="5">
        <f t="shared" si="1"/>
        <v>1.5065590627239585</v>
      </c>
      <c r="E41" s="5">
        <f t="shared" si="1"/>
        <v>2.2114862944687008</v>
      </c>
      <c r="F41" s="5">
        <f t="shared" ref="F41:K41" si="36">F20/F$21*100</f>
        <v>2.7124446962664703</v>
      </c>
      <c r="G41" s="5">
        <f t="shared" si="36"/>
        <v>2.8400840635713855</v>
      </c>
      <c r="H41" s="5">
        <f t="shared" si="36"/>
        <v>3.1118292161399066</v>
      </c>
      <c r="I41" s="5">
        <f t="shared" si="36"/>
        <v>3.9924686750336345</v>
      </c>
      <c r="J41" s="5">
        <f t="shared" si="36"/>
        <v>5.5243195569068231</v>
      </c>
      <c r="K41" s="5">
        <f t="shared" si="36"/>
        <v>6.8418399462493067</v>
      </c>
      <c r="L41" s="5">
        <f t="shared" ref="L41" si="37">L20/L$21*100</f>
        <v>7.7722714788626872</v>
      </c>
    </row>
    <row r="42" spans="1:12" ht="16.5" thickBot="1">
      <c r="A42" s="43" t="s">
        <v>3</v>
      </c>
      <c r="B42" s="46">
        <f t="shared" si="1"/>
        <v>100</v>
      </c>
      <c r="C42" s="46">
        <f t="shared" si="1"/>
        <v>100</v>
      </c>
      <c r="D42" s="46">
        <f t="shared" si="1"/>
        <v>100</v>
      </c>
      <c r="E42" s="46">
        <f t="shared" si="1"/>
        <v>100</v>
      </c>
      <c r="F42" s="46">
        <f t="shared" ref="F42:K42" si="38">F21/F$21*100</f>
        <v>100</v>
      </c>
      <c r="G42" s="46">
        <f t="shared" si="38"/>
        <v>100</v>
      </c>
      <c r="H42" s="46">
        <f t="shared" si="38"/>
        <v>100</v>
      </c>
      <c r="I42" s="46">
        <f t="shared" si="38"/>
        <v>100</v>
      </c>
      <c r="J42" s="46">
        <f t="shared" si="38"/>
        <v>100</v>
      </c>
      <c r="K42" s="46">
        <f t="shared" si="38"/>
        <v>100</v>
      </c>
      <c r="L42" s="46">
        <f t="shared" ref="L42" si="39">L21/L$21*100</f>
        <v>100</v>
      </c>
    </row>
    <row r="43" spans="1:12" ht="18.75" customHeight="1">
      <c r="A43" s="282" t="s">
        <v>372</v>
      </c>
      <c r="B43" s="282"/>
      <c r="C43" s="282"/>
      <c r="D43" s="282"/>
      <c r="E43" s="282"/>
      <c r="F43" s="282"/>
      <c r="G43" s="282"/>
      <c r="H43" s="282"/>
      <c r="I43" s="282"/>
      <c r="J43" s="282"/>
      <c r="K43" s="282"/>
      <c r="L43" s="153"/>
    </row>
    <row r="44" spans="1:12">
      <c r="D44" s="6"/>
      <c r="E44" s="154"/>
      <c r="F44" s="154"/>
      <c r="G44" s="154"/>
      <c r="H44" s="154"/>
      <c r="I44" s="154"/>
      <c r="J44" s="154"/>
      <c r="K44" s="154"/>
      <c r="L44" s="154"/>
    </row>
    <row r="45" spans="1:12">
      <c r="D45" s="6"/>
      <c r="E45" s="154"/>
      <c r="F45" s="154"/>
      <c r="G45" s="154"/>
      <c r="H45" s="154"/>
      <c r="I45" s="154"/>
      <c r="J45" s="154"/>
      <c r="K45" s="154"/>
      <c r="L45" s="154"/>
    </row>
    <row r="46" spans="1:12">
      <c r="D46" s="6"/>
      <c r="E46" s="154"/>
      <c r="F46" s="154"/>
      <c r="G46" s="154"/>
      <c r="H46" s="154"/>
      <c r="I46" s="154"/>
      <c r="J46" s="154"/>
      <c r="K46" s="154"/>
      <c r="L46" s="154"/>
    </row>
    <row r="47" spans="1:12">
      <c r="D47" s="6"/>
      <c r="E47" s="154"/>
      <c r="F47" s="154"/>
      <c r="G47" s="154"/>
      <c r="H47" s="154"/>
      <c r="I47" s="154"/>
      <c r="J47" s="154"/>
      <c r="K47" s="154"/>
      <c r="L47" s="154"/>
    </row>
    <row r="48" spans="1:12">
      <c r="D48" s="6"/>
      <c r="E48" s="154"/>
      <c r="F48" s="154"/>
      <c r="G48" s="154"/>
      <c r="H48" s="154"/>
      <c r="I48" s="154"/>
      <c r="J48" s="154"/>
      <c r="K48" s="154"/>
      <c r="L48" s="154"/>
    </row>
    <row r="49" spans="4:12">
      <c r="D49" s="6"/>
      <c r="E49" s="154"/>
      <c r="F49" s="154"/>
      <c r="G49" s="154"/>
      <c r="H49" s="154"/>
      <c r="I49" s="154"/>
      <c r="J49" s="154"/>
      <c r="K49" s="154"/>
      <c r="L49" s="154"/>
    </row>
    <row r="50" spans="4:12">
      <c r="D50" s="6"/>
      <c r="E50" s="154"/>
      <c r="F50" s="154"/>
      <c r="G50" s="154"/>
      <c r="H50" s="154"/>
      <c r="I50" s="154"/>
      <c r="J50" s="154"/>
      <c r="K50" s="154"/>
      <c r="L50" s="154"/>
    </row>
    <row r="51" spans="4:12">
      <c r="D51" s="6"/>
      <c r="E51" s="154"/>
      <c r="F51" s="154"/>
      <c r="G51" s="154"/>
      <c r="H51" s="154"/>
      <c r="I51" s="154"/>
      <c r="J51" s="154"/>
      <c r="K51" s="154"/>
      <c r="L51" s="154"/>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52"/>
  <sheetViews>
    <sheetView zoomScale="75" workbookViewId="0">
      <selection activeCell="Y23" sqref="Y23"/>
    </sheetView>
  </sheetViews>
  <sheetFormatPr defaultRowHeight="15.75"/>
  <cols>
    <col min="1" max="1" width="11" style="18" customWidth="1"/>
    <col min="2" max="2" width="11.7109375" style="18" customWidth="1"/>
    <col min="3" max="8" width="11.7109375" style="66" customWidth="1"/>
    <col min="9" max="9" width="9.140625" style="49"/>
  </cols>
  <sheetData>
    <row r="1" spans="1:10" ht="30" customHeight="1" thickBot="1">
      <c r="A1" s="286" t="s">
        <v>351</v>
      </c>
      <c r="B1" s="286"/>
      <c r="C1" s="286"/>
      <c r="D1" s="286"/>
      <c r="E1" s="286"/>
      <c r="F1" s="286"/>
      <c r="G1" s="286"/>
      <c r="H1" s="286"/>
    </row>
    <row r="2" spans="1:10" s="51" customFormat="1" ht="33.75" customHeight="1" thickTop="1">
      <c r="A2" s="289" t="s">
        <v>38</v>
      </c>
      <c r="B2" s="287" t="s">
        <v>218</v>
      </c>
      <c r="C2" s="291" t="s">
        <v>181</v>
      </c>
      <c r="D2" s="291"/>
      <c r="E2" s="291"/>
      <c r="F2" s="292" t="s">
        <v>350</v>
      </c>
      <c r="G2" s="291"/>
      <c r="H2" s="291"/>
      <c r="I2" s="50"/>
    </row>
    <row r="3" spans="1:10" s="51" customFormat="1" ht="36" customHeight="1" thickBot="1">
      <c r="A3" s="290"/>
      <c r="B3" s="288"/>
      <c r="C3" s="120" t="s">
        <v>117</v>
      </c>
      <c r="D3" s="120" t="s">
        <v>118</v>
      </c>
      <c r="E3" s="120" t="s">
        <v>3</v>
      </c>
      <c r="F3" s="120" t="s">
        <v>39</v>
      </c>
      <c r="G3" s="120" t="s">
        <v>40</v>
      </c>
      <c r="H3" s="120" t="s">
        <v>41</v>
      </c>
      <c r="I3" s="50"/>
    </row>
    <row r="4" spans="1:10" s="54" customFormat="1">
      <c r="A4" s="58">
        <v>12</v>
      </c>
      <c r="B4" s="67">
        <v>7936.3799337595701</v>
      </c>
      <c r="C4" s="68">
        <v>0</v>
      </c>
      <c r="D4" s="68">
        <v>0.33385896682739258</v>
      </c>
      <c r="E4" s="68">
        <v>0.33385896682739258</v>
      </c>
      <c r="F4" s="68">
        <v>0</v>
      </c>
      <c r="G4" s="68">
        <v>4.2066909372806549E-2</v>
      </c>
      <c r="H4" s="68">
        <v>4.2066909372806549E-2</v>
      </c>
      <c r="I4" s="53"/>
    </row>
    <row r="5" spans="1:10" s="51" customFormat="1">
      <c r="A5" s="59">
        <v>13</v>
      </c>
      <c r="B5" s="69">
        <v>7877.7964365780354</v>
      </c>
      <c r="C5" s="70">
        <v>0.33440768718719482</v>
      </c>
      <c r="D5" s="70">
        <v>0.6682666540145874</v>
      </c>
      <c r="E5" s="70">
        <v>1.0026743412017822</v>
      </c>
      <c r="F5" s="70">
        <v>4.2449396103620529E-2</v>
      </c>
      <c r="G5" s="70">
        <v>8.4829129278659821E-2</v>
      </c>
      <c r="H5" s="71">
        <v>0.12727852165699005</v>
      </c>
      <c r="I5" s="50"/>
    </row>
    <row r="6" spans="1:10" s="51" customFormat="1">
      <c r="A6" s="59">
        <v>14</v>
      </c>
      <c r="B6" s="69">
        <v>7893.8728135228157</v>
      </c>
      <c r="C6" s="70">
        <v>4.0100615819295244</v>
      </c>
      <c r="D6" s="70">
        <v>3.0076179504394531</v>
      </c>
      <c r="E6" s="70">
        <v>7.0176796913146973</v>
      </c>
      <c r="F6" s="70">
        <v>0.50799673795700073</v>
      </c>
      <c r="G6" s="70">
        <v>0.3810066282749176</v>
      </c>
      <c r="H6" s="71">
        <v>0.88900339603424072</v>
      </c>
      <c r="I6" s="50"/>
    </row>
    <row r="7" spans="1:10" s="51" customFormat="1">
      <c r="A7" s="59">
        <v>15</v>
      </c>
      <c r="B7" s="69">
        <v>7756.2393241922064</v>
      </c>
      <c r="C7" s="70">
        <v>17.373743693033855</v>
      </c>
      <c r="D7" s="70">
        <v>10.357479413350424</v>
      </c>
      <c r="E7" s="70">
        <v>27.731224060058594</v>
      </c>
      <c r="F7" s="70">
        <v>2.2399699687957764</v>
      </c>
      <c r="G7" s="70">
        <v>1.3353738784790039</v>
      </c>
      <c r="H7" s="71">
        <v>3.5753438472747803</v>
      </c>
      <c r="I7" s="50"/>
    </row>
    <row r="8" spans="1:10" s="51" customFormat="1">
      <c r="A8" s="59">
        <v>16</v>
      </c>
      <c r="B8" s="69">
        <v>7672.569720312953</v>
      </c>
      <c r="C8" s="70">
        <v>33.079495112101235</v>
      </c>
      <c r="D8" s="70">
        <v>28.402812321980793</v>
      </c>
      <c r="E8" s="70">
        <v>61.482307434082031</v>
      </c>
      <c r="F8" s="70">
        <v>4.3113970756530762</v>
      </c>
      <c r="G8" s="70">
        <v>3.7018642425537109</v>
      </c>
      <c r="H8" s="71">
        <v>8.0132617950439453</v>
      </c>
      <c r="I8" s="50"/>
    </row>
    <row r="9" spans="1:10" s="51" customFormat="1">
      <c r="A9" s="59">
        <v>17</v>
      </c>
      <c r="B9" s="69">
        <v>7663.1757338295383</v>
      </c>
      <c r="C9" s="70">
        <v>67.830767313639328</v>
      </c>
      <c r="D9" s="70">
        <v>62.822507222493492</v>
      </c>
      <c r="E9" s="70">
        <v>130.65327453613281</v>
      </c>
      <c r="F9" s="70">
        <v>8.8515214920043945</v>
      </c>
      <c r="G9" s="70">
        <v>8.197972297668457</v>
      </c>
      <c r="H9" s="71">
        <v>17.049493789672852</v>
      </c>
      <c r="I9" s="50"/>
    </row>
    <row r="10" spans="1:10" s="51" customFormat="1">
      <c r="A10" s="59">
        <v>18</v>
      </c>
      <c r="B10" s="69">
        <v>7545.445774808526</v>
      </c>
      <c r="C10" s="70">
        <v>117.2908935546875</v>
      </c>
      <c r="D10" s="70">
        <v>124.96837361653645</v>
      </c>
      <c r="E10" s="70">
        <v>242.25926208496094</v>
      </c>
      <c r="F10" s="70">
        <v>15.544593811035156</v>
      </c>
      <c r="G10" s="70">
        <v>16.562093734741211</v>
      </c>
      <c r="H10" s="71">
        <v>32.106689453125</v>
      </c>
      <c r="I10" s="50"/>
    </row>
    <row r="11" spans="1:10" s="51" customFormat="1">
      <c r="A11" s="59">
        <v>19</v>
      </c>
      <c r="B11" s="69">
        <v>7874.5696420123177</v>
      </c>
      <c r="C11" s="70">
        <v>221.52951558430991</v>
      </c>
      <c r="D11" s="70">
        <v>204.81673177083334</v>
      </c>
      <c r="E11" s="70">
        <v>426.34625244140625</v>
      </c>
      <c r="F11" s="70">
        <v>28.132268905639648</v>
      </c>
      <c r="G11" s="70">
        <v>26.009895324707031</v>
      </c>
      <c r="H11" s="71">
        <v>54.142166137695313</v>
      </c>
      <c r="I11" s="50"/>
      <c r="J11" s="201"/>
    </row>
    <row r="12" spans="1:10" s="51" customFormat="1">
      <c r="A12" s="59">
        <v>20</v>
      </c>
      <c r="B12" s="69">
        <v>8128.6311857899027</v>
      </c>
      <c r="C12" s="70">
        <v>308.73668416341144</v>
      </c>
      <c r="D12" s="70">
        <v>285.34447224934894</v>
      </c>
      <c r="E12" s="70">
        <v>594.0811767578125</v>
      </c>
      <c r="F12" s="70">
        <v>37.981388092041016</v>
      </c>
      <c r="G12" s="70">
        <v>35.103630065917969</v>
      </c>
      <c r="H12" s="71">
        <v>73.08502197265625</v>
      </c>
      <c r="I12" s="50"/>
    </row>
    <row r="13" spans="1:10" s="51" customFormat="1">
      <c r="A13" s="59">
        <v>21</v>
      </c>
      <c r="B13" s="69">
        <v>8714.2557102690134</v>
      </c>
      <c r="C13" s="70">
        <v>364.20691935221356</v>
      </c>
      <c r="D13" s="70">
        <v>332.46528116861981</v>
      </c>
      <c r="E13" s="70">
        <v>696.67218017578125</v>
      </c>
      <c r="F13" s="70">
        <v>41.794380187988281</v>
      </c>
      <c r="G13" s="70">
        <v>38.151885986328125</v>
      </c>
      <c r="H13" s="71">
        <v>79.946266174316406</v>
      </c>
      <c r="I13" s="50"/>
    </row>
    <row r="14" spans="1:10" s="51" customFormat="1">
      <c r="A14" s="59">
        <v>22</v>
      </c>
      <c r="B14" s="69">
        <v>9122.3034688482676</v>
      </c>
      <c r="C14" s="70">
        <v>434.38726806640625</v>
      </c>
      <c r="D14" s="70">
        <v>391.58749389648438</v>
      </c>
      <c r="E14" s="70">
        <v>825.9747314453125</v>
      </c>
      <c r="F14" s="70">
        <v>47.618152618408203</v>
      </c>
      <c r="G14" s="70">
        <v>42.926383972167969</v>
      </c>
      <c r="H14" s="71">
        <v>90.544540405273438</v>
      </c>
      <c r="I14" s="50"/>
    </row>
    <row r="15" spans="1:10" s="51" customFormat="1">
      <c r="A15" s="59">
        <v>23</v>
      </c>
      <c r="B15" s="69">
        <v>9504.201860666275</v>
      </c>
      <c r="C15" s="70">
        <v>470.4564208984375</v>
      </c>
      <c r="D15" s="70">
        <v>421.67320760091144</v>
      </c>
      <c r="E15" s="70">
        <v>892.129638671875</v>
      </c>
      <c r="F15" s="70">
        <v>49.499835968017578</v>
      </c>
      <c r="G15" s="70">
        <v>44.367031097412109</v>
      </c>
      <c r="H15" s="71">
        <v>93.866867065429688</v>
      </c>
      <c r="I15" s="50"/>
    </row>
    <row r="16" spans="1:10" s="51" customFormat="1">
      <c r="A16" s="59">
        <v>24</v>
      </c>
      <c r="B16" s="69">
        <v>9552.2744410932064</v>
      </c>
      <c r="C16" s="70">
        <v>480.12764485677081</v>
      </c>
      <c r="D16" s="70">
        <v>464.08317057291669</v>
      </c>
      <c r="E16" s="70">
        <v>944.2108154296875</v>
      </c>
      <c r="F16" s="70">
        <v>50.263172149658203</v>
      </c>
      <c r="G16" s="70">
        <v>48.583526611328125</v>
      </c>
      <c r="H16" s="71">
        <v>98.846694946289063</v>
      </c>
      <c r="I16" s="50"/>
    </row>
    <row r="17" spans="1:9" s="51" customFormat="1">
      <c r="A17" s="59">
        <v>25</v>
      </c>
      <c r="B17" s="69">
        <v>9931.071650202075</v>
      </c>
      <c r="C17" s="70">
        <v>506.87332153320313</v>
      </c>
      <c r="D17" s="70">
        <v>486.81038411458331</v>
      </c>
      <c r="E17" s="70">
        <v>993.6837158203125</v>
      </c>
      <c r="F17" s="70">
        <v>51.039138793945313</v>
      </c>
      <c r="G17" s="70">
        <v>49.0189208984375</v>
      </c>
      <c r="H17" s="71">
        <v>100.05805969238281</v>
      </c>
      <c r="I17" s="50"/>
    </row>
    <row r="18" spans="1:9" s="51" customFormat="1">
      <c r="A18" s="59">
        <v>26</v>
      </c>
      <c r="B18" s="69">
        <v>9784.8945658306275</v>
      </c>
      <c r="C18" s="70">
        <v>508.19927978515625</v>
      </c>
      <c r="D18" s="70">
        <v>501.51730346679688</v>
      </c>
      <c r="E18" s="70">
        <v>1009.716552734375</v>
      </c>
      <c r="F18" s="70">
        <v>51.937122344970703</v>
      </c>
      <c r="G18" s="70">
        <v>51.254234313964844</v>
      </c>
      <c r="H18" s="71">
        <v>103.19136047363281</v>
      </c>
      <c r="I18" s="50"/>
    </row>
    <row r="19" spans="1:9" s="51" customFormat="1">
      <c r="A19" s="59">
        <v>27</v>
      </c>
      <c r="B19" s="69">
        <v>9776.74152768155</v>
      </c>
      <c r="C19" s="70">
        <v>542.28047688802087</v>
      </c>
      <c r="D19" s="70">
        <v>508.53006998697919</v>
      </c>
      <c r="E19" s="70">
        <v>1050.810546875</v>
      </c>
      <c r="F19" s="70">
        <v>55.466381072998047</v>
      </c>
      <c r="G19" s="70">
        <v>52.014270782470703</v>
      </c>
      <c r="H19" s="71">
        <v>107.48065185546875</v>
      </c>
      <c r="I19" s="50"/>
    </row>
    <row r="20" spans="1:9" s="51" customFormat="1">
      <c r="A20" s="59">
        <v>28</v>
      </c>
      <c r="B20" s="69">
        <v>9771.5584219644461</v>
      </c>
      <c r="C20" s="70">
        <v>538.60099283854163</v>
      </c>
      <c r="D20" s="70">
        <v>550.62618001302087</v>
      </c>
      <c r="E20" s="70">
        <v>1089.2271728515625</v>
      </c>
      <c r="F20" s="70">
        <v>55.119255065917969</v>
      </c>
      <c r="G20" s="70">
        <v>56.349884033203125</v>
      </c>
      <c r="H20" s="71">
        <v>111.46913909912109</v>
      </c>
      <c r="I20" s="50"/>
    </row>
    <row r="21" spans="1:9" s="51" customFormat="1">
      <c r="A21" s="59">
        <v>29</v>
      </c>
      <c r="B21" s="69">
        <v>9679.0674132555723</v>
      </c>
      <c r="C21" s="70">
        <v>552.64955647786462</v>
      </c>
      <c r="D21" s="70">
        <v>502.19386800130206</v>
      </c>
      <c r="E21" s="70">
        <v>1054.8433837890625</v>
      </c>
      <c r="F21" s="70">
        <v>57.097396850585938</v>
      </c>
      <c r="G21" s="70">
        <v>51.884532928466797</v>
      </c>
      <c r="H21" s="71">
        <v>108.98193359375</v>
      </c>
      <c r="I21" s="50"/>
    </row>
    <row r="22" spans="1:9" s="51" customFormat="1">
      <c r="A22" s="59">
        <v>30</v>
      </c>
      <c r="B22" s="69">
        <v>10049.60947480301</v>
      </c>
      <c r="C22" s="70">
        <v>575.04036458333337</v>
      </c>
      <c r="D22" s="70">
        <v>526.58101399739587</v>
      </c>
      <c r="E22" s="70">
        <v>1101.621337890625</v>
      </c>
      <c r="F22" s="70">
        <v>57.220169067382813</v>
      </c>
      <c r="G22" s="70">
        <v>52.398155212402344</v>
      </c>
      <c r="H22" s="71">
        <v>109.61832427978516</v>
      </c>
      <c r="I22" s="50"/>
    </row>
    <row r="23" spans="1:9" s="51" customFormat="1">
      <c r="A23" s="59">
        <v>31</v>
      </c>
      <c r="B23" s="69">
        <v>9869.6699836303796</v>
      </c>
      <c r="C23" s="70">
        <v>544.27260335286462</v>
      </c>
      <c r="D23" s="70">
        <v>528.90250651041663</v>
      </c>
      <c r="E23" s="70">
        <v>1073.175048828125</v>
      </c>
      <c r="F23" s="70">
        <v>55.145980834960938</v>
      </c>
      <c r="G23" s="70">
        <v>53.588672637939453</v>
      </c>
      <c r="H23" s="71">
        <v>108.73464965820313</v>
      </c>
      <c r="I23" s="50"/>
    </row>
    <row r="24" spans="1:9" s="51" customFormat="1">
      <c r="A24" s="59">
        <v>32</v>
      </c>
      <c r="B24" s="69">
        <v>9757.6232367604971</v>
      </c>
      <c r="C24" s="70">
        <v>551.96775309244788</v>
      </c>
      <c r="D24" s="70">
        <v>490.80544026692706</v>
      </c>
      <c r="E24" s="70">
        <v>1042.773193359375</v>
      </c>
      <c r="F24" s="70">
        <v>56.567848205566406</v>
      </c>
      <c r="G24" s="70">
        <v>50.299694061279297</v>
      </c>
      <c r="H24" s="71">
        <v>106.86753845214844</v>
      </c>
      <c r="I24" s="50"/>
    </row>
    <row r="25" spans="1:9" s="51" customFormat="1">
      <c r="A25" s="59">
        <v>33</v>
      </c>
      <c r="B25" s="69">
        <v>9708.3250830719862</v>
      </c>
      <c r="C25" s="70">
        <v>486.12479654947919</v>
      </c>
      <c r="D25" s="70">
        <v>464.75101725260419</v>
      </c>
      <c r="E25" s="70">
        <v>950.87579345703125</v>
      </c>
      <c r="F25" s="70">
        <v>50.072982788085938</v>
      </c>
      <c r="G25" s="70">
        <v>47.871387481689453</v>
      </c>
      <c r="H25" s="71">
        <v>97.944366455078125</v>
      </c>
      <c r="I25" s="50"/>
    </row>
    <row r="26" spans="1:9" s="51" customFormat="1">
      <c r="A26" s="59">
        <v>34</v>
      </c>
      <c r="B26" s="69">
        <v>9424.4388834933434</v>
      </c>
      <c r="C26" s="70">
        <v>425.66050211588544</v>
      </c>
      <c r="D26" s="70">
        <v>415.96791585286456</v>
      </c>
      <c r="E26" s="70">
        <v>841.62841796875</v>
      </c>
      <c r="F26" s="70">
        <v>45.165607452392578</v>
      </c>
      <c r="G26" s="70">
        <v>44.137153625488281</v>
      </c>
      <c r="H26" s="71">
        <v>89.302764892578125</v>
      </c>
      <c r="I26" s="50"/>
    </row>
    <row r="27" spans="1:9" s="51" customFormat="1">
      <c r="A27" s="59">
        <v>35</v>
      </c>
      <c r="B27" s="69">
        <v>9216.5543054838981</v>
      </c>
      <c r="C27" s="70">
        <v>421.98732503255206</v>
      </c>
      <c r="D27" s="70">
        <v>372.87262980143231</v>
      </c>
      <c r="E27" s="70">
        <v>794.8599853515625</v>
      </c>
      <c r="F27" s="70">
        <v>45.785800933837891</v>
      </c>
      <c r="G27" s="70">
        <v>40.456836700439453</v>
      </c>
      <c r="H27" s="71">
        <v>86.242637634277344</v>
      </c>
      <c r="I27" s="50"/>
    </row>
    <row r="28" spans="1:9" s="51" customFormat="1">
      <c r="A28" s="59">
        <v>36</v>
      </c>
      <c r="B28" s="69">
        <v>8850.2637914319839</v>
      </c>
      <c r="C28" s="70">
        <v>352.49903361002606</v>
      </c>
      <c r="D28" s="70">
        <v>323.75790405273438</v>
      </c>
      <c r="E28" s="70">
        <v>676.2569580078125</v>
      </c>
      <c r="F28" s="70">
        <v>39.829212188720703</v>
      </c>
      <c r="G28" s="70">
        <v>36.58172607421875</v>
      </c>
      <c r="H28" s="71">
        <v>76.410934448242188</v>
      </c>
      <c r="I28" s="50"/>
    </row>
    <row r="29" spans="1:9" s="51" customFormat="1">
      <c r="A29" s="59">
        <v>37</v>
      </c>
      <c r="B29" s="69">
        <v>8587.7351362605896</v>
      </c>
      <c r="C29" s="70">
        <v>287.66376749674481</v>
      </c>
      <c r="D29" s="70">
        <v>279.99045817057294</v>
      </c>
      <c r="E29" s="70">
        <v>567.65423583984375</v>
      </c>
      <c r="F29" s="70">
        <v>33.497047424316406</v>
      </c>
      <c r="G29" s="70">
        <v>32.603527069091797</v>
      </c>
      <c r="H29" s="71">
        <v>66.100570678710938</v>
      </c>
      <c r="I29" s="50"/>
    </row>
    <row r="30" spans="1:9" s="51" customFormat="1">
      <c r="A30" s="59">
        <v>38</v>
      </c>
      <c r="B30" s="69">
        <v>8459.3830751776695</v>
      </c>
      <c r="C30" s="70">
        <v>231.54811604817709</v>
      </c>
      <c r="D30" s="70">
        <v>219.51319885253906</v>
      </c>
      <c r="E30" s="70">
        <v>451.06130981445313</v>
      </c>
      <c r="F30" s="70">
        <v>27.371749877929688</v>
      </c>
      <c r="G30" s="70">
        <v>25.949079513549805</v>
      </c>
      <c r="H30" s="71">
        <v>53.320831298828125</v>
      </c>
      <c r="I30" s="50"/>
    </row>
    <row r="31" spans="1:9" s="51" customFormat="1">
      <c r="A31" s="59">
        <v>39</v>
      </c>
      <c r="B31" s="69">
        <v>8350.7301471283045</v>
      </c>
      <c r="C31" s="70">
        <v>185.44119262695313</v>
      </c>
      <c r="D31" s="70">
        <v>159.69885762532553</v>
      </c>
      <c r="E31" s="70">
        <v>345.14004516601563</v>
      </c>
      <c r="F31" s="70">
        <v>22.206584930419922</v>
      </c>
      <c r="G31" s="70">
        <v>19.123939514160156</v>
      </c>
      <c r="H31" s="71">
        <v>41.330524444580078</v>
      </c>
      <c r="I31" s="50"/>
    </row>
    <row r="32" spans="1:9" s="51" customFormat="1">
      <c r="A32" s="59">
        <v>40</v>
      </c>
      <c r="B32" s="69">
        <v>8376.1418220798168</v>
      </c>
      <c r="C32" s="70">
        <v>132.97988637288412</v>
      </c>
      <c r="D32" s="70">
        <v>124.29300435384114</v>
      </c>
      <c r="E32" s="70">
        <v>257.27288818359375</v>
      </c>
      <c r="F32" s="70">
        <v>15.876030921936035</v>
      </c>
      <c r="G32" s="70">
        <v>14.838932991027832</v>
      </c>
      <c r="H32" s="71">
        <v>30.714963912963867</v>
      </c>
      <c r="I32" s="50"/>
    </row>
    <row r="33" spans="1:9" s="51" customFormat="1">
      <c r="A33" s="59">
        <v>41</v>
      </c>
      <c r="B33" s="69">
        <v>8301.0004174908008</v>
      </c>
      <c r="C33" s="70">
        <v>102.57421366373698</v>
      </c>
      <c r="D33" s="70">
        <v>95.221544901529953</v>
      </c>
      <c r="E33" s="70">
        <v>197.79576110839844</v>
      </c>
      <c r="F33" s="70">
        <v>12.356849670410156</v>
      </c>
      <c r="G33" s="70">
        <v>11.471092224121094</v>
      </c>
      <c r="H33" s="71">
        <v>23.82794189453125</v>
      </c>
      <c r="I33" s="50"/>
    </row>
    <row r="34" spans="1:9" s="51" customFormat="1">
      <c r="A34" s="59">
        <v>42</v>
      </c>
      <c r="B34" s="69">
        <v>8496.0896201183405</v>
      </c>
      <c r="C34" s="70">
        <v>57.802725474039711</v>
      </c>
      <c r="D34" s="70">
        <v>63.146864573160805</v>
      </c>
      <c r="E34" s="70">
        <v>120.94959259033203</v>
      </c>
      <c r="F34" s="70">
        <v>6.8034505844116211</v>
      </c>
      <c r="G34" s="70">
        <v>7.432462215423584</v>
      </c>
      <c r="H34" s="71">
        <v>14.235912322998047</v>
      </c>
      <c r="I34" s="50"/>
    </row>
    <row r="35" spans="1:9" s="51" customFormat="1">
      <c r="A35" s="59">
        <v>43</v>
      </c>
      <c r="B35" s="69">
        <v>8889.5859145075083</v>
      </c>
      <c r="C35" s="70">
        <v>39.095335642496742</v>
      </c>
      <c r="D35" s="70">
        <v>32.408166885375977</v>
      </c>
      <c r="E35" s="70">
        <v>71.503501892089844</v>
      </c>
      <c r="F35" s="70">
        <v>4.3978800773620605</v>
      </c>
      <c r="G35" s="70">
        <v>3.6456329822540283</v>
      </c>
      <c r="H35" s="71">
        <v>8.043513298034668</v>
      </c>
      <c r="I35" s="50"/>
    </row>
    <row r="36" spans="1:9" s="51" customFormat="1">
      <c r="A36" s="59">
        <v>44</v>
      </c>
      <c r="B36" s="69">
        <v>9021.515783851346</v>
      </c>
      <c r="C36" s="70">
        <v>26.061036427815754</v>
      </c>
      <c r="D36" s="70">
        <v>24.054415384928387</v>
      </c>
      <c r="E36" s="70">
        <v>50.115451812744141</v>
      </c>
      <c r="F36" s="70">
        <v>2.8887646198272705</v>
      </c>
      <c r="G36" s="70">
        <v>2.6663386821746826</v>
      </c>
      <c r="H36" s="71">
        <v>5.5551033020019531</v>
      </c>
      <c r="I36" s="50"/>
    </row>
    <row r="37" spans="1:9" s="51" customFormat="1">
      <c r="A37" s="63">
        <v>45</v>
      </c>
      <c r="B37" s="72">
        <v>8999.6325383633375</v>
      </c>
      <c r="C37" s="71">
        <v>13.364953676859537</v>
      </c>
      <c r="D37" s="71">
        <v>11.025053977966309</v>
      </c>
      <c r="E37" s="71">
        <v>24.390007019042969</v>
      </c>
      <c r="F37" s="71">
        <v>1.4850554466247559</v>
      </c>
      <c r="G37" s="71">
        <v>1.2250560522079468</v>
      </c>
      <c r="H37" s="71">
        <v>2.7101116180419922</v>
      </c>
      <c r="I37" s="50"/>
    </row>
    <row r="38" spans="1:9" s="51" customFormat="1">
      <c r="A38" s="59">
        <v>46</v>
      </c>
      <c r="B38" s="69">
        <v>8642.0196541249752</v>
      </c>
      <c r="C38" s="70">
        <v>6.3481410344441729</v>
      </c>
      <c r="D38" s="70">
        <v>12.028364181518555</v>
      </c>
      <c r="E38" s="70">
        <v>18.376504898071289</v>
      </c>
      <c r="F38" s="70">
        <v>0.73456680774688721</v>
      </c>
      <c r="G38" s="70">
        <v>1.3918464183807373</v>
      </c>
      <c r="H38" s="70">
        <v>2.1264133453369141</v>
      </c>
      <c r="I38" s="50"/>
    </row>
    <row r="39" spans="1:9" s="51" customFormat="1">
      <c r="A39" s="65">
        <v>47</v>
      </c>
      <c r="B39" s="69">
        <v>8563.7594874600563</v>
      </c>
      <c r="C39" s="70">
        <v>5.3460155328114825</v>
      </c>
      <c r="D39" s="70">
        <v>3.339830756187439</v>
      </c>
      <c r="E39" s="70">
        <v>8.6858463287353516</v>
      </c>
      <c r="F39" s="70">
        <v>0.62426036596298218</v>
      </c>
      <c r="G39" s="70">
        <v>0.38999587297439575</v>
      </c>
      <c r="H39" s="70">
        <v>1.0142562389373779</v>
      </c>
      <c r="I39" s="50"/>
    </row>
    <row r="40" spans="1:9" s="51" customFormat="1">
      <c r="A40" s="59">
        <v>48</v>
      </c>
      <c r="B40" s="69">
        <v>8813.2352668642998</v>
      </c>
      <c r="C40" s="70">
        <v>2.3394384384155273</v>
      </c>
      <c r="D40" s="70">
        <v>1.6697564125061035</v>
      </c>
      <c r="E40" s="70">
        <v>4.0091948509216309</v>
      </c>
      <c r="F40" s="70">
        <v>0.26544606685638428</v>
      </c>
      <c r="G40" s="70">
        <v>0.18946009874343872</v>
      </c>
      <c r="H40" s="70">
        <v>0.454906165599823</v>
      </c>
      <c r="I40" s="50"/>
    </row>
    <row r="41" spans="1:9" s="51" customFormat="1">
      <c r="A41" s="59">
        <v>49</v>
      </c>
      <c r="B41" s="69">
        <v>9097.6866045594215</v>
      </c>
      <c r="C41" s="70">
        <v>1.001807689666748</v>
      </c>
      <c r="D41" s="70">
        <v>2.0040769577026367</v>
      </c>
      <c r="E41" s="70">
        <v>3.0058846473693848</v>
      </c>
      <c r="F41" s="70">
        <v>0.11011675000190735</v>
      </c>
      <c r="G41" s="70">
        <v>0.22028423845767975</v>
      </c>
      <c r="H41" s="70">
        <v>0.33040100336074829</v>
      </c>
      <c r="I41" s="50"/>
    </row>
    <row r="42" spans="1:9" s="51" customFormat="1">
      <c r="A42" s="59">
        <v>50</v>
      </c>
      <c r="B42" s="69">
        <v>9337.2283079524841</v>
      </c>
      <c r="C42" s="70">
        <v>0</v>
      </c>
      <c r="D42" s="70">
        <v>0.66794872283935547</v>
      </c>
      <c r="E42" s="70">
        <v>0.66794872283935547</v>
      </c>
      <c r="F42" s="70">
        <v>0</v>
      </c>
      <c r="G42" s="70">
        <v>7.1536079049110413E-2</v>
      </c>
      <c r="H42" s="70">
        <v>7.1536079049110413E-2</v>
      </c>
      <c r="I42" s="50"/>
    </row>
    <row r="43" spans="1:9" s="51" customFormat="1">
      <c r="A43" s="63">
        <v>51</v>
      </c>
      <c r="B43" s="72">
        <v>9357.9567878097296</v>
      </c>
      <c r="C43" s="71">
        <v>0.66794872283935547</v>
      </c>
      <c r="D43" s="71">
        <v>0</v>
      </c>
      <c r="E43" s="71">
        <v>0.66794872283935547</v>
      </c>
      <c r="F43" s="71">
        <v>7.1377627551555634E-2</v>
      </c>
      <c r="G43" s="71">
        <v>0</v>
      </c>
      <c r="H43" s="71">
        <v>7.1377627551555634E-2</v>
      </c>
      <c r="I43" s="50"/>
    </row>
    <row r="44" spans="1:9" s="51" customFormat="1">
      <c r="A44" s="63">
        <v>52</v>
      </c>
      <c r="B44" s="72">
        <v>9309.7316773186121</v>
      </c>
      <c r="C44" s="71">
        <v>0.33385896682739258</v>
      </c>
      <c r="D44" s="71">
        <v>0</v>
      </c>
      <c r="E44" s="71">
        <v>0.33385896682739258</v>
      </c>
      <c r="F44" s="71">
        <v>3.5861287266016006E-2</v>
      </c>
      <c r="G44" s="71">
        <v>0</v>
      </c>
      <c r="H44" s="71">
        <v>3.5861287266016006E-2</v>
      </c>
      <c r="I44" s="50"/>
    </row>
    <row r="45" spans="1:9" s="51" customFormat="1">
      <c r="A45" s="63">
        <v>53</v>
      </c>
      <c r="B45" s="72">
        <v>9501.1865514566507</v>
      </c>
      <c r="C45" s="71">
        <v>0.33440768718719482</v>
      </c>
      <c r="D45" s="71">
        <v>0</v>
      </c>
      <c r="E45" s="71">
        <v>0.33440768718719482</v>
      </c>
      <c r="F45" s="71">
        <v>3.5196412354707718E-2</v>
      </c>
      <c r="G45" s="71">
        <v>0</v>
      </c>
      <c r="H45" s="71">
        <v>3.5196412354707718E-2</v>
      </c>
      <c r="I45" s="50"/>
    </row>
    <row r="46" spans="1:9" s="51" customFormat="1" ht="18" customHeight="1">
      <c r="A46" s="63">
        <v>54</v>
      </c>
      <c r="B46" s="72">
        <v>9565.5640435516834</v>
      </c>
      <c r="C46" s="71">
        <v>0</v>
      </c>
      <c r="D46" s="71">
        <v>0</v>
      </c>
      <c r="E46" s="71">
        <v>0</v>
      </c>
      <c r="F46" s="71">
        <v>0</v>
      </c>
      <c r="G46" s="71">
        <v>0</v>
      </c>
      <c r="H46" s="71">
        <v>0</v>
      </c>
      <c r="I46" s="50"/>
    </row>
    <row r="47" spans="1:9" s="51" customFormat="1">
      <c r="A47" s="63">
        <v>55</v>
      </c>
      <c r="B47" s="72">
        <v>9811.8749820739031</v>
      </c>
      <c r="C47" s="71">
        <v>0.33385896682739258</v>
      </c>
      <c r="D47" s="71">
        <v>0</v>
      </c>
      <c r="E47" s="71">
        <v>0.33385896682739258</v>
      </c>
      <c r="F47" s="71">
        <v>3.4026011824607849E-2</v>
      </c>
      <c r="G47" s="71">
        <v>0</v>
      </c>
      <c r="H47" s="71">
        <v>3.4026011824607849E-2</v>
      </c>
      <c r="I47" s="50"/>
    </row>
    <row r="48" spans="1:9" s="51" customFormat="1" ht="16.5" thickBot="1">
      <c r="A48" s="63">
        <v>56</v>
      </c>
      <c r="B48" s="72">
        <v>9622.7761434713993</v>
      </c>
      <c r="C48" s="71">
        <v>0.33385896682739258</v>
      </c>
      <c r="D48" s="71">
        <v>0.33385896682739258</v>
      </c>
      <c r="E48" s="71">
        <v>0.66771793365478516</v>
      </c>
      <c r="F48" s="71">
        <v>3.469466045498848E-2</v>
      </c>
      <c r="G48" s="71">
        <v>3.469466045498848E-2</v>
      </c>
      <c r="H48" s="71">
        <v>6.9389320909976959E-2</v>
      </c>
      <c r="I48" s="50"/>
    </row>
    <row r="49" spans="1:9" s="51" customFormat="1" ht="12.75">
      <c r="A49" s="285" t="s">
        <v>109</v>
      </c>
      <c r="B49" s="285"/>
      <c r="C49" s="285"/>
      <c r="D49" s="285"/>
      <c r="E49" s="285"/>
      <c r="F49" s="285"/>
      <c r="G49" s="285"/>
      <c r="H49" s="285"/>
      <c r="I49" s="50"/>
    </row>
    <row r="50" spans="1:9">
      <c r="A50" s="59"/>
      <c r="B50" s="59"/>
      <c r="C50" s="56"/>
      <c r="D50" s="56"/>
      <c r="E50" s="56"/>
      <c r="F50" s="56"/>
      <c r="G50" s="56"/>
      <c r="H50" s="56"/>
    </row>
    <row r="51" spans="1:9">
      <c r="A51" s="59"/>
      <c r="B51" s="59"/>
      <c r="C51" s="56"/>
      <c r="D51" s="56"/>
      <c r="E51" s="56"/>
      <c r="F51" s="56"/>
      <c r="G51" s="56"/>
      <c r="H51" s="56"/>
    </row>
    <row r="52" spans="1:9">
      <c r="A52" s="59"/>
      <c r="B52" s="59"/>
      <c r="C52" s="56"/>
      <c r="D52" s="56"/>
      <c r="E52" s="56"/>
      <c r="F52" s="56"/>
      <c r="G52" s="56"/>
      <c r="H52" s="56"/>
    </row>
  </sheetData>
  <mergeCells count="6">
    <mergeCell ref="A49:H49"/>
    <mergeCell ref="A1:H1"/>
    <mergeCell ref="B2:B3"/>
    <mergeCell ref="A2:A3"/>
    <mergeCell ref="C2:E2"/>
    <mergeCell ref="F2:H2"/>
  </mergeCells>
  <phoneticPr fontId="18" type="noConversion"/>
  <pageMargins left="0.75" right="0.75" top="0.37" bottom="0.27" header="0.42" footer="0.26"/>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I52"/>
  <sheetViews>
    <sheetView zoomScale="75" workbookViewId="0">
      <selection activeCell="S30" sqref="S30"/>
    </sheetView>
  </sheetViews>
  <sheetFormatPr defaultRowHeight="15.75"/>
  <cols>
    <col min="1" max="1" width="11" style="13" customWidth="1"/>
    <col min="2" max="2" width="11.85546875" style="15" customWidth="1"/>
    <col min="3" max="8" width="11.85546875" style="19" customWidth="1"/>
    <col min="9" max="9" width="9.140625" style="49"/>
  </cols>
  <sheetData>
    <row r="1" spans="1:9" ht="30" customHeight="1" thickBot="1">
      <c r="A1" s="281" t="s">
        <v>352</v>
      </c>
      <c r="B1" s="281"/>
      <c r="C1" s="281"/>
      <c r="D1" s="281"/>
      <c r="E1" s="281"/>
      <c r="F1" s="281"/>
      <c r="G1" s="281"/>
      <c r="H1" s="281"/>
    </row>
    <row r="2" spans="1:9" s="51" customFormat="1" ht="33.75" customHeight="1" thickTop="1">
      <c r="A2" s="289" t="s">
        <v>38</v>
      </c>
      <c r="B2" s="287" t="s">
        <v>218</v>
      </c>
      <c r="C2" s="291" t="s">
        <v>181</v>
      </c>
      <c r="D2" s="291"/>
      <c r="E2" s="291"/>
      <c r="F2" s="292" t="s">
        <v>350</v>
      </c>
      <c r="G2" s="291"/>
      <c r="H2" s="291"/>
      <c r="I2" s="50"/>
    </row>
    <row r="3" spans="1:9" s="51" customFormat="1" ht="49.5" customHeight="1" thickBot="1">
      <c r="A3" s="290"/>
      <c r="B3" s="288"/>
      <c r="C3" s="120" t="s">
        <v>117</v>
      </c>
      <c r="D3" s="120" t="s">
        <v>118</v>
      </c>
      <c r="E3" s="120" t="s">
        <v>3</v>
      </c>
      <c r="F3" s="120" t="s">
        <v>39</v>
      </c>
      <c r="G3" s="120" t="s">
        <v>40</v>
      </c>
      <c r="H3" s="120" t="s">
        <v>41</v>
      </c>
      <c r="I3" s="50"/>
    </row>
    <row r="4" spans="1:9" s="54" customFormat="1">
      <c r="A4" s="52">
        <v>14</v>
      </c>
      <c r="B4" s="67">
        <v>1103.12040125827</v>
      </c>
      <c r="C4" s="75">
        <v>0.33440768718719482</v>
      </c>
      <c r="D4" s="75">
        <v>1.6710846424102783</v>
      </c>
      <c r="E4" s="75">
        <v>2.0054922103881836</v>
      </c>
      <c r="F4" s="75">
        <v>0.30314704775810242</v>
      </c>
      <c r="G4" s="75">
        <v>1.5148705244064331</v>
      </c>
      <c r="H4" s="75">
        <v>1.8180176019668579</v>
      </c>
      <c r="I4" s="53"/>
    </row>
    <row r="5" spans="1:9" s="54" customFormat="1">
      <c r="A5" s="52">
        <v>15</v>
      </c>
      <c r="B5" s="67">
        <v>1117.1964280605316</v>
      </c>
      <c r="C5" s="75">
        <v>4.00956932703654</v>
      </c>
      <c r="D5" s="75">
        <v>2.6726614634195962</v>
      </c>
      <c r="E5" s="75">
        <v>6.6822309494018555</v>
      </c>
      <c r="F5" s="75">
        <v>3.5889565944671631</v>
      </c>
      <c r="G5" s="75">
        <v>2.3922932147979736</v>
      </c>
      <c r="H5" s="75">
        <v>5.9812498092651367</v>
      </c>
      <c r="I5" s="53"/>
    </row>
    <row r="6" spans="1:9" s="51" customFormat="1">
      <c r="A6" s="55">
        <v>16</v>
      </c>
      <c r="B6" s="69">
        <v>1105.1227298229933</v>
      </c>
      <c r="C6" s="76">
        <v>8.3524794578552246</v>
      </c>
      <c r="D6" s="76">
        <v>4.0098872184753418</v>
      </c>
      <c r="E6" s="76">
        <v>12.362366676330566</v>
      </c>
      <c r="F6" s="76">
        <v>7.5579652786254883</v>
      </c>
      <c r="G6" s="76">
        <v>3.6284542083740234</v>
      </c>
      <c r="H6" s="77">
        <v>11.186419486999512</v>
      </c>
      <c r="I6" s="50"/>
    </row>
    <row r="7" spans="1:9" s="51" customFormat="1">
      <c r="A7" s="55">
        <v>17</v>
      </c>
      <c r="B7" s="69">
        <v>1103.7485167831182</v>
      </c>
      <c r="C7" s="76">
        <v>14.033625284830729</v>
      </c>
      <c r="D7" s="76">
        <v>10.360889752705893</v>
      </c>
      <c r="E7" s="76">
        <v>24.394515991210938</v>
      </c>
      <c r="F7" s="76">
        <v>12.714513778686523</v>
      </c>
      <c r="G7" s="76">
        <v>9.3870019912719727</v>
      </c>
      <c r="H7" s="77">
        <v>22.101516723632813</v>
      </c>
      <c r="I7" s="50"/>
    </row>
    <row r="8" spans="1:9" s="51" customFormat="1">
      <c r="A8" s="55">
        <v>18</v>
      </c>
      <c r="B8" s="69">
        <v>1086.7714462280273</v>
      </c>
      <c r="C8" s="76">
        <v>23.391984303792317</v>
      </c>
      <c r="D8" s="76">
        <v>23.388230641682942</v>
      </c>
      <c r="E8" s="76">
        <v>46.780216217041016</v>
      </c>
      <c r="F8" s="76">
        <v>21.524290084838867</v>
      </c>
      <c r="G8" s="76">
        <v>21.520835876464844</v>
      </c>
      <c r="H8" s="77">
        <v>43.045127868652344</v>
      </c>
      <c r="I8" s="50"/>
    </row>
    <row r="9" spans="1:9" s="51" customFormat="1">
      <c r="A9" s="55">
        <v>19</v>
      </c>
      <c r="B9" s="69">
        <v>1134.160907164216</v>
      </c>
      <c r="C9" s="76">
        <v>42.098650614420571</v>
      </c>
      <c r="D9" s="76">
        <v>34.744051615397133</v>
      </c>
      <c r="E9" s="76">
        <v>76.842704772949219</v>
      </c>
      <c r="F9" s="76">
        <v>37.118762969970703</v>
      </c>
      <c r="G9" s="76">
        <v>30.634145736694336</v>
      </c>
      <c r="H9" s="77">
        <v>67.752906799316406</v>
      </c>
      <c r="I9" s="50"/>
    </row>
    <row r="10" spans="1:9" s="51" customFormat="1">
      <c r="A10" s="55">
        <v>20</v>
      </c>
      <c r="B10" s="69">
        <v>993.97642740607262</v>
      </c>
      <c r="C10" s="76">
        <v>53.128962198893227</v>
      </c>
      <c r="D10" s="76">
        <v>50.452720642089844</v>
      </c>
      <c r="E10" s="76">
        <v>103.58168029785156</v>
      </c>
      <c r="F10" s="76">
        <v>53.450927734375</v>
      </c>
      <c r="G10" s="76">
        <v>50.758464813232422</v>
      </c>
      <c r="H10" s="77">
        <v>104.20939636230469</v>
      </c>
      <c r="I10" s="50"/>
    </row>
    <row r="11" spans="1:9" s="51" customFormat="1">
      <c r="A11" s="55">
        <v>21</v>
      </c>
      <c r="B11" s="69">
        <v>1065.657210116585</v>
      </c>
      <c r="C11" s="76">
        <v>56.800313313802086</v>
      </c>
      <c r="D11" s="76">
        <v>49.453482309977211</v>
      </c>
      <c r="E11" s="76">
        <v>106.25379943847656</v>
      </c>
      <c r="F11" s="76">
        <v>53.300735473632813</v>
      </c>
      <c r="G11" s="76">
        <v>46.40655517578125</v>
      </c>
      <c r="H11" s="77">
        <v>99.707290649414063</v>
      </c>
      <c r="I11" s="50"/>
    </row>
    <row r="12" spans="1:9" s="51" customFormat="1">
      <c r="A12" s="55">
        <v>22</v>
      </c>
      <c r="B12" s="69">
        <v>1115.5126470774412</v>
      </c>
      <c r="C12" s="76">
        <v>66.831963857014969</v>
      </c>
      <c r="D12" s="76">
        <v>58.804676055908203</v>
      </c>
      <c r="E12" s="76">
        <v>125.63664245605469</v>
      </c>
      <c r="F12" s="76">
        <v>59.911434173583984</v>
      </c>
      <c r="G12" s="76">
        <v>52.715381622314453</v>
      </c>
      <c r="H12" s="77">
        <v>112.62681579589844</v>
      </c>
      <c r="I12" s="50"/>
    </row>
    <row r="13" spans="1:9" s="51" customFormat="1">
      <c r="A13" s="55">
        <v>23</v>
      </c>
      <c r="B13" s="69">
        <v>1162.1349701235692</v>
      </c>
      <c r="C13" s="76">
        <v>66.154975891113281</v>
      </c>
      <c r="D13" s="76">
        <v>60.47648493448893</v>
      </c>
      <c r="E13" s="76">
        <v>126.63146209716797</v>
      </c>
      <c r="F13" s="76">
        <v>56.925380706787109</v>
      </c>
      <c r="G13" s="76">
        <v>52.03912353515625</v>
      </c>
      <c r="H13" s="77">
        <v>108.96450805664063</v>
      </c>
      <c r="I13" s="50"/>
    </row>
    <row r="14" spans="1:9" s="51" customFormat="1">
      <c r="A14" s="55">
        <v>24</v>
      </c>
      <c r="B14" s="69">
        <v>1168.0520786096652</v>
      </c>
      <c r="C14" s="76">
        <v>60.143521626790367</v>
      </c>
      <c r="D14" s="76">
        <v>69.162188212076828</v>
      </c>
      <c r="E14" s="76">
        <v>129.30570983886719</v>
      </c>
      <c r="F14" s="76">
        <v>51.490444183349609</v>
      </c>
      <c r="G14" s="76">
        <v>59.211563110351563</v>
      </c>
      <c r="H14" s="77">
        <v>110.70201110839844</v>
      </c>
      <c r="I14" s="50"/>
    </row>
    <row r="15" spans="1:9" s="51" customFormat="1">
      <c r="A15" s="55">
        <v>25</v>
      </c>
      <c r="B15" s="69">
        <v>1171.8057947953541</v>
      </c>
      <c r="C15" s="76">
        <v>74.841631571451828</v>
      </c>
      <c r="D15" s="76">
        <v>68.158878326416016</v>
      </c>
      <c r="E15" s="76">
        <v>143.00050354003906</v>
      </c>
      <c r="F15" s="76">
        <v>63.868633270263672</v>
      </c>
      <c r="G15" s="76">
        <v>58.165676116943359</v>
      </c>
      <c r="H15" s="77">
        <v>122.03430938720703</v>
      </c>
      <c r="I15" s="50"/>
    </row>
    <row r="16" spans="1:9" s="51" customFormat="1">
      <c r="A16" s="55">
        <v>26</v>
      </c>
      <c r="B16" s="69">
        <v>1154.2913806537788</v>
      </c>
      <c r="C16" s="76">
        <v>65.154407501220703</v>
      </c>
      <c r="D16" s="76">
        <v>72.169921875</v>
      </c>
      <c r="E16" s="76">
        <v>137.32432556152344</v>
      </c>
      <c r="F16" s="76">
        <v>56.445369720458984</v>
      </c>
      <c r="G16" s="76">
        <v>62.523139953613281</v>
      </c>
      <c r="H16" s="77">
        <v>118.968505859375</v>
      </c>
      <c r="I16" s="50"/>
    </row>
    <row r="17" spans="1:9" s="51" customFormat="1">
      <c r="A17" s="55">
        <v>27</v>
      </c>
      <c r="B17" s="69">
        <v>1153.2758803864319</v>
      </c>
      <c r="C17" s="76">
        <v>73.504951477050781</v>
      </c>
      <c r="D17" s="76">
        <v>60.137486775716148</v>
      </c>
      <c r="E17" s="76">
        <v>133.64244079589844</v>
      </c>
      <c r="F17" s="76">
        <v>63.735790252685547</v>
      </c>
      <c r="G17" s="76">
        <v>52.144924163818359</v>
      </c>
      <c r="H17" s="77">
        <v>115.88071441650391</v>
      </c>
      <c r="I17" s="50"/>
    </row>
    <row r="18" spans="1:9" s="51" customFormat="1">
      <c r="A18" s="55">
        <v>28</v>
      </c>
      <c r="B18" s="69">
        <v>1152.6940989196301</v>
      </c>
      <c r="C18" s="76">
        <v>66.155375162760421</v>
      </c>
      <c r="D18" s="76">
        <v>76.509796142578125</v>
      </c>
      <c r="E18" s="76">
        <v>142.66517639160156</v>
      </c>
      <c r="F18" s="76">
        <v>57.391960144042969</v>
      </c>
      <c r="G18" s="76">
        <v>66.374763488769531</v>
      </c>
      <c r="H18" s="77">
        <v>123.7667236328125</v>
      </c>
      <c r="I18" s="50"/>
    </row>
    <row r="19" spans="1:9" s="51" customFormat="1">
      <c r="A19" s="55">
        <v>29</v>
      </c>
      <c r="B19" s="69">
        <v>1141.9328746696312</v>
      </c>
      <c r="C19" s="76">
        <v>66.827631632486984</v>
      </c>
      <c r="D19" s="76">
        <v>61.814950307210289</v>
      </c>
      <c r="E19" s="76">
        <v>128.642578125</v>
      </c>
      <c r="F19" s="76">
        <v>58.521507263183594</v>
      </c>
      <c r="G19" s="76">
        <v>54.131858825683594</v>
      </c>
      <c r="H19" s="77">
        <v>112.65336608886719</v>
      </c>
      <c r="I19" s="50"/>
    </row>
    <row r="20" spans="1:9" s="51" customFormat="1">
      <c r="A20" s="55">
        <v>30</v>
      </c>
      <c r="B20" s="69">
        <v>1236.8081447929144</v>
      </c>
      <c r="C20" s="76">
        <v>72.839543660481766</v>
      </c>
      <c r="D20" s="76">
        <v>60.48292668660482</v>
      </c>
      <c r="E20" s="76">
        <v>133.32246398925781</v>
      </c>
      <c r="F20" s="76">
        <v>58.893161773681641</v>
      </c>
      <c r="G20" s="76">
        <v>48.902431488037109</v>
      </c>
      <c r="H20" s="77">
        <v>107.79559326171875</v>
      </c>
      <c r="I20" s="50"/>
    </row>
    <row r="21" spans="1:9" s="51" customFormat="1">
      <c r="A21" s="55">
        <v>31</v>
      </c>
      <c r="B21" s="69">
        <v>1214.5796776960294</v>
      </c>
      <c r="C21" s="76">
        <v>62.14326604207357</v>
      </c>
      <c r="D21" s="76">
        <v>62.812137603759766</v>
      </c>
      <c r="E21" s="76">
        <v>124.95540618896484</v>
      </c>
      <c r="F21" s="76">
        <v>51.164421081542969</v>
      </c>
      <c r="G21" s="76">
        <v>51.715126037597656</v>
      </c>
      <c r="H21" s="77">
        <v>102.87954711914063</v>
      </c>
      <c r="I21" s="50"/>
    </row>
    <row r="22" spans="1:9" s="51" customFormat="1">
      <c r="A22" s="55">
        <v>32</v>
      </c>
      <c r="B22" s="69">
        <v>1200.9474037388961</v>
      </c>
      <c r="C22" s="76">
        <v>65.818833669026688</v>
      </c>
      <c r="D22" s="76">
        <v>56.129590352376304</v>
      </c>
      <c r="E22" s="76">
        <v>121.94842529296875</v>
      </c>
      <c r="F22" s="76">
        <v>54.805759429931641</v>
      </c>
      <c r="G22" s="76">
        <v>46.737758636474609</v>
      </c>
      <c r="H22" s="77">
        <v>101.54351806640625</v>
      </c>
      <c r="I22" s="50"/>
    </row>
    <row r="23" spans="1:9" s="51" customFormat="1">
      <c r="A23" s="55">
        <v>33</v>
      </c>
      <c r="B23" s="69">
        <v>1194.7745833992958</v>
      </c>
      <c r="C23" s="76">
        <v>55.1278076171875</v>
      </c>
      <c r="D23" s="76">
        <v>48.107733408610024</v>
      </c>
      <c r="E23" s="76">
        <v>103.23554229736328</v>
      </c>
      <c r="F23" s="76">
        <v>46.140758514404297</v>
      </c>
      <c r="G23" s="76">
        <v>40.265113830566406</v>
      </c>
      <c r="H23" s="77">
        <v>86.405868530273438</v>
      </c>
      <c r="I23" s="50"/>
    </row>
    <row r="24" spans="1:9" s="51" customFormat="1">
      <c r="A24" s="55">
        <v>34</v>
      </c>
      <c r="B24" s="69">
        <v>1159.8901897271473</v>
      </c>
      <c r="C24" s="76">
        <v>50.119234720865883</v>
      </c>
      <c r="D24" s="76">
        <v>43.103116353352867</v>
      </c>
      <c r="E24" s="76">
        <v>93.22235107421875</v>
      </c>
      <c r="F24" s="76">
        <v>43.2103271484375</v>
      </c>
      <c r="G24" s="76">
        <v>37.161376953125</v>
      </c>
      <c r="H24" s="77">
        <v>80.3717041015625</v>
      </c>
      <c r="I24" s="50"/>
    </row>
    <row r="25" spans="1:9" s="51" customFormat="1">
      <c r="A25" s="55">
        <v>35</v>
      </c>
      <c r="B25" s="69">
        <v>1185.8057280480862</v>
      </c>
      <c r="C25" s="76">
        <v>42.097468058268227</v>
      </c>
      <c r="D25" s="76">
        <v>42.767322540283203</v>
      </c>
      <c r="E25" s="76">
        <v>84.864791870117188</v>
      </c>
      <c r="F25" s="76">
        <v>35.501152038574219</v>
      </c>
      <c r="G25" s="76">
        <v>36.066043853759766</v>
      </c>
      <c r="H25" s="77">
        <v>71.56719970703125</v>
      </c>
      <c r="I25" s="50"/>
    </row>
    <row r="26" spans="1:9" s="51" customFormat="1">
      <c r="A26" s="55">
        <v>36</v>
      </c>
      <c r="B26" s="69">
        <v>1138.5583259562652</v>
      </c>
      <c r="C26" s="76">
        <v>31.74137242635091</v>
      </c>
      <c r="D26" s="76">
        <v>38.086051305135094</v>
      </c>
      <c r="E26" s="76">
        <v>69.827423095703125</v>
      </c>
      <c r="F26" s="76">
        <v>27.878564834594727</v>
      </c>
      <c r="G26" s="76">
        <v>33.451122283935547</v>
      </c>
      <c r="H26" s="77">
        <v>61.329689025878906</v>
      </c>
      <c r="I26" s="50"/>
    </row>
    <row r="27" spans="1:9" s="51" customFormat="1">
      <c r="A27" s="55">
        <v>37</v>
      </c>
      <c r="B27" s="69">
        <v>1104.8176870942116</v>
      </c>
      <c r="C27" s="76">
        <v>35.078632990519203</v>
      </c>
      <c r="D27" s="76">
        <v>37.087678273518883</v>
      </c>
      <c r="E27" s="76">
        <v>72.166313171386719</v>
      </c>
      <c r="F27" s="76">
        <v>31.750608444213867</v>
      </c>
      <c r="G27" s="76">
        <v>33.569049835205078</v>
      </c>
      <c r="H27" s="77">
        <v>65.319656372070313</v>
      </c>
      <c r="I27" s="50"/>
    </row>
    <row r="28" spans="1:9" s="51" customFormat="1">
      <c r="A28" s="55">
        <v>38</v>
      </c>
      <c r="B28" s="69">
        <v>1088.2428651700418</v>
      </c>
      <c r="C28" s="76">
        <v>23.058212280273438</v>
      </c>
      <c r="D28" s="76">
        <v>25.057900110880535</v>
      </c>
      <c r="E28" s="76">
        <v>48.116111755371094</v>
      </c>
      <c r="F28" s="76">
        <v>21.188480377197266</v>
      </c>
      <c r="G28" s="76">
        <v>23.026018142700195</v>
      </c>
      <c r="H28" s="77">
        <v>44.214500427246094</v>
      </c>
      <c r="I28" s="50"/>
    </row>
    <row r="29" spans="1:9" s="51" customFormat="1">
      <c r="A29" s="55">
        <v>39</v>
      </c>
      <c r="B29" s="69">
        <v>1074.2420333623886</v>
      </c>
      <c r="C29" s="76">
        <v>18.377140680948894</v>
      </c>
      <c r="D29" s="76">
        <v>14.364597320556641</v>
      </c>
      <c r="E29" s="76">
        <v>32.741737365722656</v>
      </c>
      <c r="F29" s="76">
        <v>17.107076644897461</v>
      </c>
      <c r="G29" s="76">
        <v>13.371845245361328</v>
      </c>
      <c r="H29" s="77">
        <v>30.478921890258789</v>
      </c>
      <c r="I29" s="50"/>
    </row>
    <row r="30" spans="1:9" s="51" customFormat="1">
      <c r="A30" s="55">
        <v>40</v>
      </c>
      <c r="B30" s="69">
        <v>1071.6352977852027</v>
      </c>
      <c r="C30" s="76">
        <v>16.038974126180012</v>
      </c>
      <c r="D30" s="76">
        <v>13.030720392862955</v>
      </c>
      <c r="E30" s="76">
        <v>29.069694519042969</v>
      </c>
      <c r="F30" s="76">
        <v>14.966821670532227</v>
      </c>
      <c r="G30" s="76">
        <v>12.159659385681152</v>
      </c>
      <c r="H30" s="77">
        <v>27.126480102539063</v>
      </c>
      <c r="I30" s="50"/>
    </row>
    <row r="31" spans="1:9" s="51" customFormat="1">
      <c r="A31" s="55">
        <v>41</v>
      </c>
      <c r="B31" s="69">
        <v>1061.7575352986653</v>
      </c>
      <c r="C31" s="76">
        <v>11.359548568725586</v>
      </c>
      <c r="D31" s="76">
        <v>14.701543490091959</v>
      </c>
      <c r="E31" s="76">
        <v>26.061092376708984</v>
      </c>
      <c r="F31" s="76">
        <v>10.69881534576416</v>
      </c>
      <c r="G31" s="76">
        <v>13.84642219543457</v>
      </c>
      <c r="H31" s="77">
        <v>24.545238494873047</v>
      </c>
      <c r="I31" s="50"/>
    </row>
    <row r="32" spans="1:9" s="51" customFormat="1">
      <c r="A32" s="55">
        <v>42</v>
      </c>
      <c r="B32" s="69">
        <v>1086.5631807297468</v>
      </c>
      <c r="C32" s="76">
        <v>9.0207460721333828</v>
      </c>
      <c r="D32" s="76">
        <v>2.6725744009017944</v>
      </c>
      <c r="E32" s="76">
        <v>11.693320274353027</v>
      </c>
      <c r="F32" s="76">
        <v>8.3020906448364258</v>
      </c>
      <c r="G32" s="76">
        <v>2.4596586227416992</v>
      </c>
      <c r="H32" s="77">
        <v>10.761749267578125</v>
      </c>
      <c r="I32" s="50"/>
    </row>
    <row r="33" spans="1:9" s="51" customFormat="1">
      <c r="A33" s="55">
        <v>43</v>
      </c>
      <c r="B33" s="69">
        <v>1136.7790278941393</v>
      </c>
      <c r="C33" s="76">
        <v>5.3472870985666914</v>
      </c>
      <c r="D33" s="76">
        <v>1.6700742642084758</v>
      </c>
      <c r="E33" s="76">
        <v>7.0173611640930176</v>
      </c>
      <c r="F33" s="76">
        <v>4.7038931846618652</v>
      </c>
      <c r="G33" s="76">
        <v>1.4691282510757446</v>
      </c>
      <c r="H33" s="77">
        <v>6.1730213165283203</v>
      </c>
      <c r="I33" s="50"/>
    </row>
    <row r="34" spans="1:9" s="51" customFormat="1">
      <c r="A34" s="55">
        <v>44</v>
      </c>
      <c r="B34" s="69">
        <v>1154.2649866292875</v>
      </c>
      <c r="C34" s="76">
        <v>1.6711718241373699</v>
      </c>
      <c r="D34" s="76">
        <v>2.0049436092376709</v>
      </c>
      <c r="E34" s="76">
        <v>3.6761155128479004</v>
      </c>
      <c r="F34" s="76">
        <v>1.4478234052658081</v>
      </c>
      <c r="G34" s="76">
        <v>1.7369872331619263</v>
      </c>
      <c r="H34" s="77">
        <v>3.1848106384277344</v>
      </c>
      <c r="I34" s="50"/>
    </row>
    <row r="35" spans="1:9" s="51" customFormat="1">
      <c r="A35" s="55">
        <v>45</v>
      </c>
      <c r="B35" s="69">
        <v>1162.2246167312067</v>
      </c>
      <c r="C35" s="76">
        <v>1.0026743412017822</v>
      </c>
      <c r="D35" s="76">
        <v>1.0020384788513184</v>
      </c>
      <c r="E35" s="76">
        <v>2.0047128200531006</v>
      </c>
      <c r="F35" s="76">
        <v>0.86271995306015015</v>
      </c>
      <c r="G35" s="76">
        <v>0.86217278242111206</v>
      </c>
      <c r="H35" s="77">
        <v>1.7248927354812622</v>
      </c>
      <c r="I35" s="50"/>
    </row>
    <row r="36" spans="1:9" s="51" customFormat="1">
      <c r="A36" s="55">
        <v>46</v>
      </c>
      <c r="B36" s="69">
        <v>1115.7430098454158</v>
      </c>
      <c r="C36" s="76">
        <v>1.0020384788513184</v>
      </c>
      <c r="D36" s="76">
        <v>1.0025871992111206</v>
      </c>
      <c r="E36" s="76">
        <v>2.0046257972717285</v>
      </c>
      <c r="F36" s="76">
        <v>0.89809077978134155</v>
      </c>
      <c r="G36" s="76">
        <v>0.8985825777053833</v>
      </c>
      <c r="H36" s="77">
        <v>1.7966732978820801</v>
      </c>
      <c r="I36" s="50"/>
    </row>
    <row r="37" spans="1:9" s="51" customFormat="1">
      <c r="A37" s="55">
        <v>47</v>
      </c>
      <c r="B37" s="69">
        <v>1105.2230201164882</v>
      </c>
      <c r="C37" s="76">
        <v>0.33440768718719482</v>
      </c>
      <c r="D37" s="76">
        <v>0</v>
      </c>
      <c r="E37" s="76">
        <v>0.33440768718719482</v>
      </c>
      <c r="F37" s="76">
        <v>0.30257031321525574</v>
      </c>
      <c r="G37" s="76">
        <v>0</v>
      </c>
      <c r="H37" s="77">
        <v>0.30257031321525574</v>
      </c>
      <c r="I37" s="50"/>
    </row>
    <row r="38" spans="1:9" s="51" customFormat="1">
      <c r="A38" s="55">
        <v>48</v>
      </c>
      <c r="B38" s="69">
        <v>1137.1879877547424</v>
      </c>
      <c r="C38" s="76">
        <v>0.33385896682739258</v>
      </c>
      <c r="D38" s="76">
        <v>0</v>
      </c>
      <c r="E38" s="76">
        <v>0.33385896682739258</v>
      </c>
      <c r="F38" s="76">
        <v>0.29358291625976563</v>
      </c>
      <c r="G38" s="76">
        <v>0</v>
      </c>
      <c r="H38" s="77">
        <v>0.29358291625976563</v>
      </c>
      <c r="I38" s="50"/>
    </row>
    <row r="39" spans="1:9" s="51" customFormat="1" ht="16.5" thickBot="1">
      <c r="A39" s="55">
        <v>49</v>
      </c>
      <c r="B39" s="69">
        <v>1173.9547270139058</v>
      </c>
      <c r="C39" s="76">
        <v>0.33385896682739258</v>
      </c>
      <c r="D39" s="76">
        <v>0</v>
      </c>
      <c r="E39" s="76">
        <v>0.33385896682739258</v>
      </c>
      <c r="F39" s="76">
        <v>0.28438827395439148</v>
      </c>
      <c r="G39" s="76">
        <v>0</v>
      </c>
      <c r="H39" s="77">
        <v>0.28438827395439148</v>
      </c>
      <c r="I39" s="50"/>
    </row>
    <row r="40" spans="1:9" s="51" customFormat="1" ht="12.75">
      <c r="A40" s="293" t="s">
        <v>109</v>
      </c>
      <c r="B40" s="293"/>
      <c r="C40" s="293"/>
      <c r="D40" s="293"/>
      <c r="E40" s="293"/>
      <c r="F40" s="293"/>
      <c r="G40" s="293"/>
      <c r="H40" s="293"/>
      <c r="I40" s="50"/>
    </row>
    <row r="41" spans="1:9" s="51" customFormat="1">
      <c r="B41" s="69"/>
      <c r="C41" s="76"/>
      <c r="D41" s="76"/>
      <c r="E41" s="76"/>
      <c r="F41" s="76"/>
      <c r="G41" s="76"/>
      <c r="H41" s="76"/>
      <c r="I41" s="50"/>
    </row>
    <row r="42" spans="1:9" s="51" customFormat="1" ht="21.75" customHeight="1">
      <c r="A42" s="55"/>
      <c r="B42" s="69"/>
      <c r="C42" s="76"/>
      <c r="D42" s="76"/>
      <c r="E42" s="76"/>
      <c r="F42" s="76"/>
      <c r="G42" s="76"/>
      <c r="H42" s="76"/>
      <c r="I42" s="50"/>
    </row>
    <row r="43" spans="1:9" s="51" customFormat="1">
      <c r="A43" s="55"/>
      <c r="B43" s="69"/>
      <c r="C43" s="76"/>
      <c r="D43" s="76"/>
      <c r="E43" s="76"/>
      <c r="F43" s="76"/>
      <c r="G43" s="76"/>
      <c r="H43" s="76"/>
      <c r="I43" s="50"/>
    </row>
    <row r="44" spans="1:9" s="51" customFormat="1">
      <c r="A44" s="55"/>
      <c r="B44" s="69"/>
      <c r="C44" s="76"/>
      <c r="D44" s="76"/>
      <c r="E44" s="76"/>
      <c r="F44" s="76"/>
      <c r="G44" s="76"/>
      <c r="H44" s="76"/>
      <c r="I44" s="50"/>
    </row>
    <row r="45" spans="1:9" s="51" customFormat="1">
      <c r="A45" s="55"/>
      <c r="B45" s="69"/>
      <c r="C45" s="76"/>
      <c r="D45" s="76"/>
      <c r="E45" s="76"/>
      <c r="F45" s="76"/>
      <c r="G45" s="76"/>
      <c r="H45" s="76"/>
      <c r="I45" s="50"/>
    </row>
    <row r="46" spans="1:9" s="51" customFormat="1">
      <c r="A46" s="55"/>
      <c r="B46" s="69"/>
      <c r="C46" s="76"/>
      <c r="D46" s="76"/>
      <c r="E46" s="76"/>
      <c r="F46" s="76"/>
      <c r="G46" s="76"/>
      <c r="H46" s="76"/>
      <c r="I46" s="50"/>
    </row>
    <row r="47" spans="1:9" s="51" customFormat="1">
      <c r="A47" s="55"/>
      <c r="B47" s="69"/>
      <c r="C47" s="76"/>
      <c r="D47" s="76"/>
      <c r="E47" s="76"/>
      <c r="F47" s="76"/>
      <c r="G47" s="76"/>
      <c r="H47" s="76"/>
      <c r="I47" s="50"/>
    </row>
    <row r="48" spans="1:9" s="51" customFormat="1">
      <c r="A48" s="55"/>
      <c r="B48" s="69"/>
      <c r="C48" s="76"/>
      <c r="D48" s="76"/>
      <c r="E48" s="76"/>
      <c r="F48" s="76"/>
      <c r="G48" s="76"/>
      <c r="H48" s="76"/>
      <c r="I48" s="50"/>
    </row>
    <row r="49" spans="1:9" s="51" customFormat="1">
      <c r="A49" s="55"/>
      <c r="B49" s="69"/>
      <c r="C49" s="76"/>
      <c r="D49" s="76"/>
      <c r="E49" s="76"/>
      <c r="F49" s="76"/>
      <c r="G49" s="76"/>
      <c r="H49" s="76"/>
      <c r="I49" s="50"/>
    </row>
    <row r="50" spans="1:9" s="51" customFormat="1">
      <c r="A50" s="55"/>
      <c r="B50" s="69"/>
      <c r="C50" s="76"/>
      <c r="D50" s="76"/>
      <c r="E50" s="76"/>
      <c r="F50" s="76"/>
      <c r="G50" s="76"/>
      <c r="H50" s="76"/>
      <c r="I50" s="50"/>
    </row>
    <row r="51" spans="1:9" s="51" customFormat="1">
      <c r="A51" s="13"/>
      <c r="B51" s="15"/>
      <c r="C51" s="19"/>
      <c r="D51" s="19"/>
      <c r="E51" s="19"/>
      <c r="F51" s="19"/>
      <c r="G51" s="19"/>
      <c r="H51" s="19"/>
      <c r="I51" s="50"/>
    </row>
    <row r="52" spans="1:9" s="51" customFormat="1">
      <c r="A52" s="13"/>
      <c r="B52" s="15"/>
      <c r="C52" s="19"/>
      <c r="D52" s="19"/>
      <c r="E52" s="19"/>
      <c r="F52" s="19"/>
      <c r="G52" s="19"/>
      <c r="H52" s="19"/>
      <c r="I52" s="50"/>
    </row>
  </sheetData>
  <mergeCells count="6">
    <mergeCell ref="A40:H40"/>
    <mergeCell ref="A1:H1"/>
    <mergeCell ref="B2:B3"/>
    <mergeCell ref="A2:A3"/>
    <mergeCell ref="C2:E2"/>
    <mergeCell ref="F2:H2"/>
  </mergeCells>
  <phoneticPr fontId="18" type="noConversion"/>
  <pageMargins left="0.75" right="0.75" top="1" bottom="0.33"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I56"/>
  <sheetViews>
    <sheetView zoomScale="75" workbookViewId="0">
      <selection activeCell="AD20" sqref="AD20"/>
    </sheetView>
  </sheetViews>
  <sheetFormatPr defaultRowHeight="15.75"/>
  <cols>
    <col min="1" max="1" width="11" style="13" customWidth="1"/>
    <col min="2" max="2" width="12.5703125" style="15" customWidth="1"/>
    <col min="3" max="8" width="12.5703125" style="19" customWidth="1"/>
    <col min="9" max="9" width="9.140625" style="49"/>
  </cols>
  <sheetData>
    <row r="1" spans="1:9" ht="30" customHeight="1" thickBot="1">
      <c r="A1" s="281" t="s">
        <v>353</v>
      </c>
      <c r="B1" s="281"/>
      <c r="C1" s="281"/>
      <c r="D1" s="281"/>
      <c r="E1" s="281"/>
      <c r="F1" s="281"/>
      <c r="G1" s="281"/>
      <c r="H1" s="281"/>
    </row>
    <row r="2" spans="1:9" s="51" customFormat="1" ht="33.75" customHeight="1" thickTop="1">
      <c r="A2" s="289" t="s">
        <v>38</v>
      </c>
      <c r="B2" s="287" t="s">
        <v>219</v>
      </c>
      <c r="C2" s="291" t="s">
        <v>181</v>
      </c>
      <c r="D2" s="291"/>
      <c r="E2" s="291"/>
      <c r="F2" s="292" t="s">
        <v>350</v>
      </c>
      <c r="G2" s="291"/>
      <c r="H2" s="291"/>
      <c r="I2" s="50"/>
    </row>
    <row r="3" spans="1:9" s="51" customFormat="1" ht="40.5" customHeight="1" thickBot="1">
      <c r="A3" s="290"/>
      <c r="B3" s="288"/>
      <c r="C3" s="120" t="s">
        <v>117</v>
      </c>
      <c r="D3" s="120" t="s">
        <v>118</v>
      </c>
      <c r="E3" s="120" t="s">
        <v>3</v>
      </c>
      <c r="F3" s="120" t="s">
        <v>39</v>
      </c>
      <c r="G3" s="120" t="s">
        <v>40</v>
      </c>
      <c r="H3" s="120" t="s">
        <v>41</v>
      </c>
      <c r="I3" s="50"/>
    </row>
    <row r="4" spans="1:9" s="54" customFormat="1" ht="21" customHeight="1">
      <c r="A4" s="62">
        <v>12</v>
      </c>
      <c r="B4" s="72">
        <v>5425.4435564577579</v>
      </c>
      <c r="C4" s="75">
        <v>0</v>
      </c>
      <c r="D4" s="75">
        <v>0.33385896682739258</v>
      </c>
      <c r="E4" s="75">
        <v>0.33385896682739258</v>
      </c>
      <c r="F4" s="75">
        <v>0</v>
      </c>
      <c r="G4" s="75">
        <v>6.1535794287919998E-2</v>
      </c>
      <c r="H4" s="75">
        <v>6.1535794287919998E-2</v>
      </c>
      <c r="I4" s="53"/>
    </row>
    <row r="5" spans="1:9" s="54" customFormat="1">
      <c r="A5" s="52">
        <v>13</v>
      </c>
      <c r="B5" s="67">
        <v>5385.5964467525482</v>
      </c>
      <c r="C5" s="75">
        <v>0.33440768718719482</v>
      </c>
      <c r="D5" s="75">
        <v>0.6682666540145874</v>
      </c>
      <c r="E5" s="75">
        <v>1.0026743412017822</v>
      </c>
      <c r="F5" s="75">
        <v>6.2092971056699753E-2</v>
      </c>
      <c r="G5" s="75">
        <v>0.12408404797315598</v>
      </c>
      <c r="H5" s="75">
        <v>0.18617701530456543</v>
      </c>
      <c r="I5" s="53"/>
    </row>
    <row r="6" spans="1:9" s="51" customFormat="1">
      <c r="A6" s="55">
        <v>14</v>
      </c>
      <c r="B6" s="69">
        <v>5396.4027707775431</v>
      </c>
      <c r="C6" s="76">
        <v>2.6729794343312583</v>
      </c>
      <c r="D6" s="76">
        <v>0.66771793365478516</v>
      </c>
      <c r="E6" s="76">
        <v>3.3406972885131836</v>
      </c>
      <c r="F6" s="76">
        <v>0.49532619118690491</v>
      </c>
      <c r="G6" s="76">
        <v>0.12373390048742294</v>
      </c>
      <c r="H6" s="77">
        <v>0.61906009912490845</v>
      </c>
      <c r="I6" s="50"/>
    </row>
    <row r="7" spans="1:9" s="51" customFormat="1">
      <c r="A7" s="55">
        <v>15</v>
      </c>
      <c r="B7" s="69">
        <v>5326.3999845882254</v>
      </c>
      <c r="C7" s="76">
        <v>11.025371551513672</v>
      </c>
      <c r="D7" s="76">
        <v>4.3431975046793623</v>
      </c>
      <c r="E7" s="76">
        <v>15.368569374084473</v>
      </c>
      <c r="F7" s="76">
        <v>2.0699479579925537</v>
      </c>
      <c r="G7" s="76">
        <v>0.81540960073471069</v>
      </c>
      <c r="H7" s="77">
        <v>2.8853576183319092</v>
      </c>
      <c r="I7" s="50"/>
    </row>
    <row r="8" spans="1:9" s="51" customFormat="1">
      <c r="A8" s="55">
        <v>16</v>
      </c>
      <c r="B8" s="69">
        <v>5269.0233817696571</v>
      </c>
      <c r="C8" s="76">
        <v>19.380189895629883</v>
      </c>
      <c r="D8" s="76">
        <v>19.046417872111004</v>
      </c>
      <c r="E8" s="76">
        <v>38.426609039306641</v>
      </c>
      <c r="F8" s="76">
        <v>3.6781370639801025</v>
      </c>
      <c r="G8" s="76">
        <v>3.6147909164428711</v>
      </c>
      <c r="H8" s="77">
        <v>7.2929277420043945</v>
      </c>
      <c r="I8" s="50"/>
    </row>
    <row r="9" spans="1:9" s="51" customFormat="1">
      <c r="A9" s="55">
        <v>17</v>
      </c>
      <c r="B9" s="69">
        <v>5262.6755306919413</v>
      </c>
      <c r="C9" s="76">
        <v>42.104283650716148</v>
      </c>
      <c r="D9" s="76">
        <v>40.767518997192383</v>
      </c>
      <c r="E9" s="76">
        <v>82.871803283691406</v>
      </c>
      <c r="F9" s="76">
        <v>8.0005474090576172</v>
      </c>
      <c r="G9" s="76">
        <v>7.7465386390686035</v>
      </c>
      <c r="H9" s="77">
        <v>15.747085571289063</v>
      </c>
      <c r="I9" s="50"/>
    </row>
    <row r="10" spans="1:9" s="51" customFormat="1">
      <c r="A10" s="55">
        <v>18</v>
      </c>
      <c r="B10" s="69">
        <v>5181.904185205698</v>
      </c>
      <c r="C10" s="76">
        <v>72.847719828287765</v>
      </c>
      <c r="D10" s="76">
        <v>76.858069101969406</v>
      </c>
      <c r="E10" s="76">
        <v>149.70579528808594</v>
      </c>
      <c r="F10" s="76">
        <v>14.058097839355469</v>
      </c>
      <c r="G10" s="76">
        <v>14.832012176513672</v>
      </c>
      <c r="H10" s="77">
        <v>28.890110015869141</v>
      </c>
      <c r="I10" s="50"/>
    </row>
    <row r="11" spans="1:9" s="51" customFormat="1">
      <c r="A11" s="55">
        <v>19</v>
      </c>
      <c r="B11" s="69">
        <v>5407.997052351634</v>
      </c>
      <c r="C11" s="76">
        <v>144.6832275390625</v>
      </c>
      <c r="D11" s="76">
        <v>131.64693959554037</v>
      </c>
      <c r="E11" s="76">
        <v>276.33016967773438</v>
      </c>
      <c r="F11" s="76">
        <v>26.753570556640625</v>
      </c>
      <c r="G11" s="76">
        <v>24.343011856079102</v>
      </c>
      <c r="H11" s="77">
        <v>51.096580505371094</v>
      </c>
      <c r="I11" s="50"/>
    </row>
    <row r="12" spans="1:9" s="51" customFormat="1">
      <c r="A12" s="55">
        <v>20</v>
      </c>
      <c r="B12" s="69">
        <v>6050.205602397521</v>
      </c>
      <c r="C12" s="76">
        <v>206.48960876464844</v>
      </c>
      <c r="D12" s="76">
        <v>196.46982828776041</v>
      </c>
      <c r="E12" s="76">
        <v>402.95944213867188</v>
      </c>
      <c r="F12" s="76">
        <v>34.129356384277344</v>
      </c>
      <c r="G12" s="76">
        <v>32.473247528076172</v>
      </c>
      <c r="H12" s="77">
        <v>66.60260009765625</v>
      </c>
      <c r="I12" s="50"/>
    </row>
    <row r="13" spans="1:9" s="51" customFormat="1">
      <c r="A13" s="55">
        <v>21</v>
      </c>
      <c r="B13" s="69">
        <v>6486.1251982102794</v>
      </c>
      <c r="C13" s="76">
        <v>255.28071594238281</v>
      </c>
      <c r="D13" s="76">
        <v>234.23047892252603</v>
      </c>
      <c r="E13" s="76">
        <v>489.51119995117188</v>
      </c>
      <c r="F13" s="76">
        <v>39.357967376708984</v>
      </c>
      <c r="G13" s="76">
        <v>36.112545013427734</v>
      </c>
      <c r="H13" s="77">
        <v>75.470512390136719</v>
      </c>
      <c r="I13" s="50"/>
    </row>
    <row r="14" spans="1:9" s="51" customFormat="1">
      <c r="A14" s="55">
        <v>22</v>
      </c>
      <c r="B14" s="69">
        <v>6790.2045852094889</v>
      </c>
      <c r="C14" s="76">
        <v>299.7269287109375</v>
      </c>
      <c r="D14" s="76">
        <v>281.99695841471356</v>
      </c>
      <c r="E14" s="76">
        <v>581.723876953125</v>
      </c>
      <c r="F14" s="76">
        <v>44.141075134277344</v>
      </c>
      <c r="G14" s="76">
        <v>41.529964447021484</v>
      </c>
      <c r="H14" s="77">
        <v>85.671035766601563</v>
      </c>
      <c r="I14" s="50"/>
    </row>
    <row r="15" spans="1:9" s="51" customFormat="1">
      <c r="A15" s="55">
        <v>23</v>
      </c>
      <c r="B15" s="69">
        <v>7073.9031412154436</v>
      </c>
      <c r="C15" s="76">
        <v>335.46621704101563</v>
      </c>
      <c r="D15" s="76">
        <v>294.0382080078125</v>
      </c>
      <c r="E15" s="76">
        <v>629.50439453125</v>
      </c>
      <c r="F15" s="76">
        <v>47.423072814941406</v>
      </c>
      <c r="G15" s="76">
        <v>41.566612243652344</v>
      </c>
      <c r="H15" s="77">
        <v>88.98968505859375</v>
      </c>
      <c r="I15" s="50"/>
    </row>
    <row r="16" spans="1:9" s="51" customFormat="1">
      <c r="A16" s="55">
        <v>24</v>
      </c>
      <c r="B16" s="69">
        <v>7109.228139633934</v>
      </c>
      <c r="C16" s="76">
        <v>337.12099202473956</v>
      </c>
      <c r="D16" s="76">
        <v>323.75714111328125</v>
      </c>
      <c r="E16" s="76">
        <v>660.87811279296875</v>
      </c>
      <c r="F16" s="76">
        <v>47.420196533203125</v>
      </c>
      <c r="G16" s="76">
        <v>45.540409088134766</v>
      </c>
      <c r="H16" s="77">
        <v>92.960601806640625</v>
      </c>
      <c r="I16" s="50"/>
    </row>
    <row r="17" spans="1:9" s="51" customFormat="1">
      <c r="A17" s="55">
        <v>25</v>
      </c>
      <c r="B17" s="69">
        <v>7362.672013600667</v>
      </c>
      <c r="C17" s="76">
        <v>353.84755452473956</v>
      </c>
      <c r="D17" s="76">
        <v>344.13862101236981</v>
      </c>
      <c r="E17" s="76">
        <v>697.9862060546875</v>
      </c>
      <c r="F17" s="76">
        <v>48.059665679931641</v>
      </c>
      <c r="G17" s="76">
        <v>46.740993499755859</v>
      </c>
      <c r="H17" s="77">
        <v>94.8006591796875</v>
      </c>
      <c r="I17" s="50"/>
    </row>
    <row r="18" spans="1:9" s="51" customFormat="1">
      <c r="A18" s="55">
        <v>26</v>
      </c>
      <c r="B18" s="69">
        <v>7254.1526795277996</v>
      </c>
      <c r="C18" s="76">
        <v>364.52874755859375</v>
      </c>
      <c r="D18" s="76">
        <v>354.50390625</v>
      </c>
      <c r="E18" s="76">
        <v>719.03265380859375</v>
      </c>
      <c r="F18" s="76">
        <v>50.251045227050781</v>
      </c>
      <c r="G18" s="76">
        <v>48.869098663330078</v>
      </c>
      <c r="H18" s="77">
        <v>99.120147705078125</v>
      </c>
      <c r="I18" s="50"/>
    </row>
    <row r="19" spans="1:9" s="51" customFormat="1">
      <c r="A19" s="55">
        <v>27</v>
      </c>
      <c r="B19" s="69">
        <v>7248.0152606765432</v>
      </c>
      <c r="C19" s="76">
        <v>383.90902709960938</v>
      </c>
      <c r="D19" s="76">
        <v>366.86612955729169</v>
      </c>
      <c r="E19" s="76">
        <v>750.775146484375</v>
      </c>
      <c r="F19" s="76">
        <v>52.96746826171875</v>
      </c>
      <c r="G19" s="76">
        <v>50.616081237792969</v>
      </c>
      <c r="H19" s="77">
        <v>103.58354949951172</v>
      </c>
      <c r="I19" s="50"/>
    </row>
    <row r="20" spans="1:9" s="51" customFormat="1">
      <c r="A20" s="55">
        <v>28</v>
      </c>
      <c r="B20" s="69">
        <v>7244.1737466851873</v>
      </c>
      <c r="C20" s="76">
        <v>390.92144775390625</v>
      </c>
      <c r="D20" s="76">
        <v>390.91476440429688</v>
      </c>
      <c r="E20" s="76">
        <v>781.836181640625</v>
      </c>
      <c r="F20" s="76">
        <v>53.963565826416016</v>
      </c>
      <c r="G20" s="76">
        <v>53.962642669677734</v>
      </c>
      <c r="H20" s="77">
        <v>107.92620849609375</v>
      </c>
      <c r="I20" s="50"/>
    </row>
    <row r="21" spans="1:9" s="51" customFormat="1">
      <c r="A21" s="55">
        <v>29</v>
      </c>
      <c r="B21" s="69">
        <v>7175.6531487107277</v>
      </c>
      <c r="C21" s="76">
        <v>401.29007975260419</v>
      </c>
      <c r="D21" s="76">
        <v>368.20503743489581</v>
      </c>
      <c r="E21" s="76">
        <v>769.4951171875</v>
      </c>
      <c r="F21" s="76">
        <v>55.923843383789063</v>
      </c>
      <c r="G21" s="76">
        <v>51.313106536865234</v>
      </c>
      <c r="H21" s="77">
        <v>107.23695373535156</v>
      </c>
      <c r="I21" s="50"/>
    </row>
    <row r="22" spans="1:9" s="51" customFormat="1">
      <c r="A22" s="55">
        <v>30</v>
      </c>
      <c r="B22" s="69">
        <v>7178.4197106113033</v>
      </c>
      <c r="C22" s="76">
        <v>416.99929809570313</v>
      </c>
      <c r="D22" s="76">
        <v>379.894287109375</v>
      </c>
      <c r="E22" s="76">
        <v>796.8935546875</v>
      </c>
      <c r="F22" s="76">
        <v>58.090682983398438</v>
      </c>
      <c r="G22" s="76">
        <v>52.921714782714844</v>
      </c>
      <c r="H22" s="77">
        <v>111.01239776611328</v>
      </c>
      <c r="I22" s="50"/>
    </row>
    <row r="23" spans="1:9" s="51" customFormat="1">
      <c r="A23" s="55">
        <v>31</v>
      </c>
      <c r="B23" s="69">
        <v>7050.0718373308582</v>
      </c>
      <c r="C23" s="76">
        <v>401.60696411132813</v>
      </c>
      <c r="D23" s="76">
        <v>381.22154744466144</v>
      </c>
      <c r="E23" s="76">
        <v>782.8284912109375</v>
      </c>
      <c r="F23" s="76">
        <v>56.964946746826172</v>
      </c>
      <c r="G23" s="76">
        <v>54.07342529296875</v>
      </c>
      <c r="H23" s="77">
        <v>111.03837585449219</v>
      </c>
      <c r="I23" s="50"/>
    </row>
    <row r="24" spans="1:9" s="51" customFormat="1">
      <c r="A24" s="55">
        <v>32</v>
      </c>
      <c r="B24" s="69">
        <v>6969.8270976742106</v>
      </c>
      <c r="C24" s="76">
        <v>403.27972412109375</v>
      </c>
      <c r="D24" s="76">
        <v>366.18239339192706</v>
      </c>
      <c r="E24" s="76">
        <v>769.46209716796875</v>
      </c>
      <c r="F24" s="76">
        <v>57.860790252685547</v>
      </c>
      <c r="G24" s="76">
        <v>52.538230895996094</v>
      </c>
      <c r="H24" s="77">
        <v>110.39901733398438</v>
      </c>
      <c r="I24" s="50"/>
    </row>
    <row r="25" spans="1:9" s="51" customFormat="1">
      <c r="A25" s="55">
        <v>33</v>
      </c>
      <c r="B25" s="69">
        <v>6934.6839429040747</v>
      </c>
      <c r="C25" s="76">
        <v>360.83100382486981</v>
      </c>
      <c r="D25" s="76">
        <v>340.80389404296875</v>
      </c>
      <c r="E25" s="76">
        <v>701.6348876953125</v>
      </c>
      <c r="F25" s="76">
        <v>52.032798767089844</v>
      </c>
      <c r="G25" s="76">
        <v>49.144832611083984</v>
      </c>
      <c r="H25" s="77">
        <v>101.17762756347656</v>
      </c>
      <c r="I25" s="50"/>
    </row>
    <row r="26" spans="1:9" s="51" customFormat="1">
      <c r="A26" s="55">
        <v>34</v>
      </c>
      <c r="B26" s="69">
        <v>6731.9974077741308</v>
      </c>
      <c r="C26" s="76">
        <v>315.40262858072919</v>
      </c>
      <c r="D26" s="76">
        <v>309.05379231770831</v>
      </c>
      <c r="E26" s="76">
        <v>624.4564208984375</v>
      </c>
      <c r="F26" s="76">
        <v>46.851268768310547</v>
      </c>
      <c r="G26" s="76">
        <v>45.908187866210938</v>
      </c>
      <c r="H26" s="77">
        <v>92.75946044921875</v>
      </c>
      <c r="I26" s="50"/>
    </row>
    <row r="27" spans="1:9" s="51" customFormat="1">
      <c r="A27" s="55">
        <v>35</v>
      </c>
      <c r="B27" s="69">
        <v>6476.843183020751</v>
      </c>
      <c r="C27" s="76">
        <v>315.403564453125</v>
      </c>
      <c r="D27" s="76">
        <v>274.97775268554688</v>
      </c>
      <c r="E27" s="76">
        <v>590.38134765625</v>
      </c>
      <c r="F27" s="76">
        <v>48.697113037109375</v>
      </c>
      <c r="G27" s="76">
        <v>42.455520629882813</v>
      </c>
      <c r="H27" s="77">
        <v>91.152633666992188</v>
      </c>
      <c r="I27" s="50"/>
    </row>
    <row r="28" spans="1:9" s="51" customFormat="1">
      <c r="A28" s="55">
        <v>36</v>
      </c>
      <c r="B28" s="69">
        <v>6220.0595314900083</v>
      </c>
      <c r="C28" s="76">
        <v>267.29782104492188</v>
      </c>
      <c r="D28" s="76">
        <v>233.21270751953125</v>
      </c>
      <c r="E28" s="76">
        <v>500.51052856445313</v>
      </c>
      <c r="F28" s="76">
        <v>42.973514556884766</v>
      </c>
      <c r="G28" s="76">
        <v>37.493644714355469</v>
      </c>
      <c r="H28" s="77">
        <v>80.4671630859375</v>
      </c>
      <c r="I28" s="50"/>
    </row>
    <row r="29" spans="1:9" s="51" customFormat="1">
      <c r="A29" s="55">
        <v>37</v>
      </c>
      <c r="B29" s="69">
        <v>6035.3237594564753</v>
      </c>
      <c r="C29" s="76">
        <v>207.48399861653647</v>
      </c>
      <c r="D29" s="76">
        <v>203.14143371582031</v>
      </c>
      <c r="E29" s="76">
        <v>410.62542724609375</v>
      </c>
      <c r="F29" s="76">
        <v>34.378273010253906</v>
      </c>
      <c r="G29" s="76">
        <v>33.658744812011719</v>
      </c>
      <c r="H29" s="77">
        <v>68.037017822265625</v>
      </c>
      <c r="I29" s="50"/>
    </row>
    <row r="30" spans="1:9" s="51" customFormat="1">
      <c r="A30" s="55">
        <v>38</v>
      </c>
      <c r="B30" s="69">
        <v>5945.5384600907564</v>
      </c>
      <c r="C30" s="76">
        <v>171.06550598144531</v>
      </c>
      <c r="D30" s="76">
        <v>154.02432250976563</v>
      </c>
      <c r="E30" s="76">
        <v>325.08984375</v>
      </c>
      <c r="F30" s="76">
        <v>28.772079467773438</v>
      </c>
      <c r="G30" s="76">
        <v>25.905866622924805</v>
      </c>
      <c r="H30" s="77">
        <v>54.677947998046875</v>
      </c>
      <c r="I30" s="50"/>
    </row>
    <row r="31" spans="1:9" s="51" customFormat="1">
      <c r="A31" s="55">
        <v>39</v>
      </c>
      <c r="B31" s="69">
        <v>5869.2349167267485</v>
      </c>
      <c r="C31" s="76">
        <v>138.66216278076172</v>
      </c>
      <c r="D31" s="76">
        <v>122.94769287109375</v>
      </c>
      <c r="E31" s="76">
        <v>261.60986328125</v>
      </c>
      <c r="F31" s="76">
        <v>23.625253677368164</v>
      </c>
      <c r="G31" s="76">
        <v>20.947822570800781</v>
      </c>
      <c r="H31" s="77">
        <v>44.573074340820313</v>
      </c>
      <c r="I31" s="50"/>
    </row>
    <row r="32" spans="1:9" s="51" customFormat="1">
      <c r="A32" s="55">
        <v>40</v>
      </c>
      <c r="B32" s="69">
        <v>5872.5944546063738</v>
      </c>
      <c r="C32" s="76">
        <v>98.562934875488281</v>
      </c>
      <c r="D32" s="76">
        <v>90.214358011881515</v>
      </c>
      <c r="E32" s="76">
        <v>188.77729797363281</v>
      </c>
      <c r="F32" s="76">
        <v>16.783540725708008</v>
      </c>
      <c r="G32" s="76">
        <v>15.36192512512207</v>
      </c>
      <c r="H32" s="77">
        <v>32.145465850830078</v>
      </c>
      <c r="I32" s="50"/>
    </row>
    <row r="33" spans="1:9" s="51" customFormat="1">
      <c r="A33" s="55">
        <v>41</v>
      </c>
      <c r="B33" s="69">
        <v>5820.2778417865438</v>
      </c>
      <c r="C33" s="76">
        <v>73.50509897867839</v>
      </c>
      <c r="D33" s="76">
        <v>63.143483479817711</v>
      </c>
      <c r="E33" s="76">
        <v>136.64859008789063</v>
      </c>
      <c r="F33" s="76">
        <v>12.629138946533203</v>
      </c>
      <c r="G33" s="76">
        <v>10.848877906799316</v>
      </c>
      <c r="H33" s="77">
        <v>23.478015899658203</v>
      </c>
      <c r="I33" s="50"/>
    </row>
    <row r="34" spans="1:9" s="51" customFormat="1">
      <c r="A34" s="55">
        <v>42</v>
      </c>
      <c r="B34" s="69">
        <v>5957.2393674701452</v>
      </c>
      <c r="C34" s="76">
        <v>42.434069315592446</v>
      </c>
      <c r="D34" s="76">
        <v>48.780189514160156</v>
      </c>
      <c r="E34" s="76">
        <v>91.214256286621094</v>
      </c>
      <c r="F34" s="76">
        <v>7.1231098175048828</v>
      </c>
      <c r="G34" s="76">
        <v>8.1883878707885742</v>
      </c>
      <c r="H34" s="77">
        <v>15.311497688293457</v>
      </c>
      <c r="I34" s="50"/>
    </row>
    <row r="35" spans="1:9" s="51" customFormat="1">
      <c r="A35" s="55">
        <v>43</v>
      </c>
      <c r="B35" s="69">
        <v>6233.2960121979313</v>
      </c>
      <c r="C35" s="76">
        <v>29.071079254150391</v>
      </c>
      <c r="D35" s="76">
        <v>26.728897730509441</v>
      </c>
      <c r="E35" s="76">
        <v>55.799976348876953</v>
      </c>
      <c r="F35" s="76">
        <v>4.6638374328613281</v>
      </c>
      <c r="G35" s="76">
        <v>4.2880845069885254</v>
      </c>
      <c r="H35" s="77">
        <v>8.9519214630126953</v>
      </c>
      <c r="I35" s="50"/>
    </row>
    <row r="36" spans="1:9" s="51" customFormat="1">
      <c r="A36" s="55">
        <v>44</v>
      </c>
      <c r="B36" s="69">
        <v>6324.9258152892189</v>
      </c>
      <c r="C36" s="76">
        <v>18.376504898071289</v>
      </c>
      <c r="D36" s="76">
        <v>19.71058177947998</v>
      </c>
      <c r="E36" s="76">
        <v>38.087085723876953</v>
      </c>
      <c r="F36" s="76">
        <v>2.9054102897644043</v>
      </c>
      <c r="G36" s="76">
        <v>3.1163341999053955</v>
      </c>
      <c r="H36" s="77">
        <v>6.0217447280883789</v>
      </c>
      <c r="I36" s="50"/>
    </row>
    <row r="37" spans="1:9" s="51" customFormat="1">
      <c r="A37" s="55">
        <v>45</v>
      </c>
      <c r="B37" s="69">
        <v>6236.7795978734894</v>
      </c>
      <c r="C37" s="76">
        <v>10.691107749938965</v>
      </c>
      <c r="D37" s="76">
        <v>9.3547487258911133</v>
      </c>
      <c r="E37" s="76">
        <v>20.045856475830078</v>
      </c>
      <c r="F37" s="76">
        <v>1.7142032384872437</v>
      </c>
      <c r="G37" s="76">
        <v>1.4999325275421143</v>
      </c>
      <c r="H37" s="77">
        <v>3.2141356468200684</v>
      </c>
      <c r="I37" s="50"/>
    </row>
    <row r="38" spans="1:9" s="51" customFormat="1">
      <c r="A38" s="55">
        <v>46</v>
      </c>
      <c r="B38" s="69">
        <v>5989.1181463201838</v>
      </c>
      <c r="C38" s="76">
        <v>4.343746105829875</v>
      </c>
      <c r="D38" s="76">
        <v>7.6843870480855303</v>
      </c>
      <c r="E38" s="76">
        <v>12.028133392333984</v>
      </c>
      <c r="F38" s="76">
        <v>0.7252730131149292</v>
      </c>
      <c r="G38" s="76">
        <v>1.2830581665039063</v>
      </c>
      <c r="H38" s="77">
        <v>2.008331298828125</v>
      </c>
      <c r="I38" s="50"/>
    </row>
    <row r="39" spans="1:9" s="51" customFormat="1">
      <c r="A39" s="55">
        <v>47</v>
      </c>
      <c r="B39" s="69">
        <v>5935.1725534796715</v>
      </c>
      <c r="C39" s="76">
        <v>4.3431102434794111</v>
      </c>
      <c r="D39" s="76">
        <v>3.0059717893600464</v>
      </c>
      <c r="E39" s="76">
        <v>7.3490819931030273</v>
      </c>
      <c r="F39" s="76">
        <v>0.7317579984664917</v>
      </c>
      <c r="G39" s="76">
        <v>0.50646746158599854</v>
      </c>
      <c r="H39" s="77">
        <v>1.2382254600524902</v>
      </c>
      <c r="I39" s="50"/>
    </row>
    <row r="40" spans="1:9" s="51" customFormat="1">
      <c r="A40" s="62">
        <v>48</v>
      </c>
      <c r="B40" s="72">
        <v>6108.227005392313</v>
      </c>
      <c r="C40" s="77">
        <v>2.0055794715881348</v>
      </c>
      <c r="D40" s="77">
        <v>1.3358974456787109</v>
      </c>
      <c r="E40" s="77">
        <v>3.3414769172668457</v>
      </c>
      <c r="F40" s="77">
        <v>0.32834067940711975</v>
      </c>
      <c r="G40" s="77">
        <v>0.21870462596416473</v>
      </c>
      <c r="H40" s="77">
        <v>0.54704529047012329</v>
      </c>
      <c r="I40" s="50"/>
    </row>
    <row r="41" spans="1:9" s="51" customFormat="1">
      <c r="A41" s="62">
        <v>49</v>
      </c>
      <c r="B41" s="72">
        <v>6305.3695148130255</v>
      </c>
      <c r="C41" s="77">
        <v>0.66794872283935547</v>
      </c>
      <c r="D41" s="77">
        <v>1.6699872016906738</v>
      </c>
      <c r="E41" s="77">
        <v>2.3379359245300293</v>
      </c>
      <c r="F41" s="77">
        <v>0.10593332350254059</v>
      </c>
      <c r="G41" s="77">
        <v>0.26485159993171692</v>
      </c>
      <c r="H41" s="77">
        <v>0.3707849383354187</v>
      </c>
      <c r="I41" s="50"/>
    </row>
    <row r="42" spans="1:9" s="51" customFormat="1">
      <c r="A42" s="55">
        <v>50</v>
      </c>
      <c r="B42" s="69">
        <v>6294.6060439099865</v>
      </c>
      <c r="C42" s="76">
        <v>0</v>
      </c>
      <c r="D42" s="76">
        <v>0.66794872283935547</v>
      </c>
      <c r="E42" s="76">
        <v>0.66794872283935547</v>
      </c>
      <c r="F42" s="76">
        <v>0</v>
      </c>
      <c r="G42" s="76">
        <v>0.1061144545674324</v>
      </c>
      <c r="H42" s="76">
        <v>0.1061144545674324</v>
      </c>
      <c r="I42" s="50"/>
    </row>
    <row r="43" spans="1:9" s="51" customFormat="1">
      <c r="A43" s="55">
        <v>51</v>
      </c>
      <c r="B43" s="69">
        <v>6308.6581910401583</v>
      </c>
      <c r="C43" s="76">
        <v>0.66794872283935547</v>
      </c>
      <c r="D43" s="76">
        <v>0</v>
      </c>
      <c r="E43" s="76">
        <v>0.66794872283935547</v>
      </c>
      <c r="F43" s="76">
        <v>0.10587809979915619</v>
      </c>
      <c r="G43" s="76">
        <v>0</v>
      </c>
      <c r="H43" s="76">
        <v>0.10587809979915619</v>
      </c>
      <c r="I43" s="50"/>
    </row>
    <row r="44" spans="1:9" s="51" customFormat="1">
      <c r="A44" s="55">
        <v>52</v>
      </c>
      <c r="B44" s="69">
        <v>6276.1213998049498</v>
      </c>
      <c r="C44" s="76">
        <v>0.33385896682739258</v>
      </c>
      <c r="D44" s="76">
        <v>0</v>
      </c>
      <c r="E44" s="76">
        <v>0.33385896682739258</v>
      </c>
      <c r="F44" s="76">
        <v>5.3195107728242874E-2</v>
      </c>
      <c r="G44" s="76">
        <v>0</v>
      </c>
      <c r="H44" s="76">
        <v>5.3195107728242874E-2</v>
      </c>
      <c r="I44" s="50"/>
    </row>
    <row r="45" spans="1:9" s="51" customFormat="1">
      <c r="A45" s="55">
        <v>53</v>
      </c>
      <c r="B45" s="69">
        <v>6404.8846223553019</v>
      </c>
      <c r="C45" s="76">
        <v>0.33440768718719482</v>
      </c>
      <c r="D45" s="76">
        <v>0</v>
      </c>
      <c r="E45" s="76">
        <v>0.33440768718719482</v>
      </c>
      <c r="F45" s="76">
        <v>5.2211351692676544E-2</v>
      </c>
      <c r="G45" s="76">
        <v>0</v>
      </c>
      <c r="H45" s="76">
        <v>5.2211351692676544E-2</v>
      </c>
      <c r="I45" s="50"/>
    </row>
    <row r="46" spans="1:9" s="51" customFormat="1">
      <c r="A46" s="55">
        <v>54</v>
      </c>
      <c r="B46" s="69">
        <v>6448.7302157481508</v>
      </c>
      <c r="C46" s="76">
        <v>0</v>
      </c>
      <c r="D46" s="76">
        <v>0</v>
      </c>
      <c r="E46" s="76">
        <v>0</v>
      </c>
      <c r="F46" s="76">
        <v>0</v>
      </c>
      <c r="G46" s="76">
        <v>0</v>
      </c>
      <c r="H46" s="76">
        <v>0</v>
      </c>
      <c r="I46" s="50"/>
    </row>
    <row r="47" spans="1:9" s="51" customFormat="1" ht="20.25" customHeight="1">
      <c r="A47" s="55">
        <v>55</v>
      </c>
      <c r="B47" s="69">
        <v>6404.8680203855038</v>
      </c>
      <c r="C47" s="76">
        <v>0</v>
      </c>
      <c r="D47" s="76">
        <v>0</v>
      </c>
      <c r="E47" s="76">
        <v>0</v>
      </c>
      <c r="F47" s="76">
        <v>0</v>
      </c>
      <c r="G47" s="76">
        <v>0</v>
      </c>
      <c r="H47" s="76">
        <v>0</v>
      </c>
      <c r="I47" s="50"/>
    </row>
    <row r="48" spans="1:9" s="51" customFormat="1" ht="16.5" thickBot="1">
      <c r="A48" s="57">
        <v>56</v>
      </c>
      <c r="B48" s="73">
        <v>6281.3002937038736</v>
      </c>
      <c r="C48" s="78">
        <v>0.33385896682739258</v>
      </c>
      <c r="D48" s="78">
        <v>0.33385896682739258</v>
      </c>
      <c r="E48" s="78">
        <v>0.66771793365478516</v>
      </c>
      <c r="F48" s="78">
        <v>5.315125361084938E-2</v>
      </c>
      <c r="G48" s="78">
        <v>5.315125361084938E-2</v>
      </c>
      <c r="H48" s="78">
        <v>0.10630250722169876</v>
      </c>
      <c r="I48" s="50"/>
    </row>
    <row r="49" spans="1:9" s="51" customFormat="1" ht="12.75">
      <c r="A49" s="294" t="s">
        <v>109</v>
      </c>
      <c r="B49" s="294"/>
      <c r="C49" s="294"/>
      <c r="D49" s="294"/>
      <c r="E49" s="294"/>
      <c r="F49" s="294"/>
      <c r="G49" s="294"/>
      <c r="H49" s="294"/>
      <c r="I49" s="50"/>
    </row>
    <row r="50" spans="1:9" s="51" customFormat="1">
      <c r="A50" s="55"/>
      <c r="B50" s="69"/>
      <c r="C50" s="76"/>
      <c r="D50" s="76"/>
      <c r="E50" s="76"/>
      <c r="F50" s="76"/>
      <c r="G50" s="76"/>
      <c r="H50" s="76"/>
      <c r="I50" s="50"/>
    </row>
    <row r="51" spans="1:9" s="51" customFormat="1">
      <c r="B51" s="69"/>
      <c r="C51" s="76"/>
      <c r="D51" s="76"/>
      <c r="E51" s="76"/>
      <c r="F51" s="76"/>
      <c r="G51" s="76"/>
      <c r="H51" s="76"/>
      <c r="I51" s="50"/>
    </row>
    <row r="52" spans="1:9" s="51" customFormat="1">
      <c r="A52" s="55"/>
      <c r="B52" s="69"/>
      <c r="C52" s="76"/>
      <c r="D52" s="76"/>
      <c r="E52" s="76"/>
      <c r="F52" s="76"/>
      <c r="G52" s="76"/>
      <c r="H52" s="76"/>
      <c r="I52" s="50"/>
    </row>
    <row r="53" spans="1:9" s="51" customFormat="1">
      <c r="A53" s="55"/>
      <c r="B53" s="69"/>
      <c r="C53" s="76"/>
      <c r="D53" s="76"/>
      <c r="E53" s="76"/>
      <c r="F53" s="76"/>
      <c r="G53" s="76"/>
      <c r="H53" s="76"/>
      <c r="I53" s="50"/>
    </row>
    <row r="54" spans="1:9" s="51" customFormat="1">
      <c r="A54" s="55"/>
      <c r="B54" s="69"/>
      <c r="C54" s="76"/>
      <c r="D54" s="76"/>
      <c r="E54" s="76"/>
      <c r="F54" s="76"/>
      <c r="G54" s="76"/>
      <c r="H54" s="76"/>
      <c r="I54" s="50"/>
    </row>
    <row r="55" spans="1:9">
      <c r="A55" s="55"/>
      <c r="B55" s="69"/>
      <c r="C55" s="76"/>
      <c r="D55" s="76"/>
      <c r="E55" s="76"/>
      <c r="F55" s="76"/>
      <c r="G55" s="76"/>
      <c r="H55" s="76"/>
    </row>
    <row r="56" spans="1:9">
      <c r="A56" s="55"/>
      <c r="B56" s="69"/>
      <c r="C56" s="76"/>
      <c r="D56" s="76"/>
      <c r="E56" s="76"/>
      <c r="F56" s="76"/>
      <c r="G56" s="76"/>
      <c r="H56" s="76"/>
    </row>
  </sheetData>
  <mergeCells count="6">
    <mergeCell ref="A49:H49"/>
    <mergeCell ref="A1:H1"/>
    <mergeCell ref="B2:B3"/>
    <mergeCell ref="A2:A3"/>
    <mergeCell ref="C2:E2"/>
    <mergeCell ref="F2:H2"/>
  </mergeCells>
  <phoneticPr fontId="18" type="noConversion"/>
  <pageMargins left="0.75" right="0.75" top="0.24" bottom="0.25" header="0.24" footer="0.27"/>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48"/>
  <sheetViews>
    <sheetView zoomScale="75" workbookViewId="0">
      <selection activeCell="W11" sqref="W11"/>
    </sheetView>
  </sheetViews>
  <sheetFormatPr defaultRowHeight="15.75"/>
  <cols>
    <col min="1" max="1" width="11" style="13" customWidth="1"/>
    <col min="2" max="2" width="11" style="18" customWidth="1"/>
    <col min="3" max="8" width="12" style="61" customWidth="1"/>
    <col min="9" max="9" width="9.140625" style="49"/>
  </cols>
  <sheetData>
    <row r="1" spans="1:9" ht="30" customHeight="1" thickBot="1">
      <c r="A1" s="281" t="s">
        <v>354</v>
      </c>
      <c r="B1" s="281"/>
      <c r="C1" s="281"/>
      <c r="D1" s="281"/>
      <c r="E1" s="281"/>
      <c r="F1" s="281"/>
      <c r="G1" s="281"/>
      <c r="H1" s="281"/>
    </row>
    <row r="2" spans="1:9" s="51" customFormat="1" ht="33.75" customHeight="1" thickTop="1">
      <c r="A2" s="289" t="s">
        <v>38</v>
      </c>
      <c r="B2" s="287" t="s">
        <v>218</v>
      </c>
      <c r="C2" s="291" t="s">
        <v>181</v>
      </c>
      <c r="D2" s="291"/>
      <c r="E2" s="291"/>
      <c r="F2" s="292" t="s">
        <v>350</v>
      </c>
      <c r="G2" s="291"/>
      <c r="H2" s="291"/>
      <c r="I2" s="50"/>
    </row>
    <row r="3" spans="1:9" s="51" customFormat="1" ht="49.5" customHeight="1" thickBot="1">
      <c r="A3" s="290"/>
      <c r="B3" s="288"/>
      <c r="C3" s="120" t="s">
        <v>117</v>
      </c>
      <c r="D3" s="120" t="s">
        <v>118</v>
      </c>
      <c r="E3" s="120" t="s">
        <v>3</v>
      </c>
      <c r="F3" s="120" t="s">
        <v>39</v>
      </c>
      <c r="G3" s="120" t="s">
        <v>40</v>
      </c>
      <c r="H3" s="120" t="s">
        <v>41</v>
      </c>
      <c r="I3" s="50"/>
    </row>
    <row r="4" spans="1:9" s="54" customFormat="1">
      <c r="A4" s="52">
        <v>14</v>
      </c>
      <c r="B4" s="67">
        <v>412.76407551765442</v>
      </c>
      <c r="C4" s="75">
        <v>0.6682666540145874</v>
      </c>
      <c r="D4" s="75">
        <v>0</v>
      </c>
      <c r="E4" s="75">
        <v>0.6682666540145874</v>
      </c>
      <c r="F4" s="75">
        <v>1.6190038919448853</v>
      </c>
      <c r="G4" s="75">
        <v>0</v>
      </c>
      <c r="H4" s="75">
        <v>1.6190038919448853</v>
      </c>
      <c r="I4" s="53"/>
    </row>
    <row r="5" spans="1:9" s="51" customFormat="1">
      <c r="A5" s="55">
        <v>15</v>
      </c>
      <c r="B5" s="69">
        <v>382.74359079698723</v>
      </c>
      <c r="C5" s="76">
        <v>0.66794872283935547</v>
      </c>
      <c r="D5" s="76">
        <v>0.33440768718719482</v>
      </c>
      <c r="E5" s="76">
        <v>1.0023564100265503</v>
      </c>
      <c r="F5" s="76">
        <v>1.7451597452163696</v>
      </c>
      <c r="G5" s="76">
        <v>0.87371206283569336</v>
      </c>
      <c r="H5" s="77">
        <v>2.6188716888427734</v>
      </c>
      <c r="I5" s="50"/>
    </row>
    <row r="6" spans="1:9" s="51" customFormat="1">
      <c r="A6" s="55">
        <v>16</v>
      </c>
      <c r="B6" s="69">
        <v>378.60640985767049</v>
      </c>
      <c r="C6" s="76">
        <v>1.0029051303863525</v>
      </c>
      <c r="D6" s="76">
        <v>1.6706230640411377</v>
      </c>
      <c r="E6" s="76">
        <v>2.6735281944274902</v>
      </c>
      <c r="F6" s="76">
        <v>2.6489386558532715</v>
      </c>
      <c r="G6" s="76">
        <v>4.4125590324401855</v>
      </c>
      <c r="H6" s="77">
        <v>7.061497688293457</v>
      </c>
      <c r="I6" s="50"/>
    </row>
    <row r="7" spans="1:9" s="51" customFormat="1">
      <c r="A7" s="55">
        <v>17</v>
      </c>
      <c r="B7" s="69">
        <v>378.12920388579369</v>
      </c>
      <c r="C7" s="76">
        <v>3.0071563720703125</v>
      </c>
      <c r="D7" s="76">
        <v>3.6755665938059487</v>
      </c>
      <c r="E7" s="76">
        <v>6.6827230453491211</v>
      </c>
      <c r="F7" s="76">
        <v>7.9527215957641602</v>
      </c>
      <c r="G7" s="76">
        <v>9.7203989028930664</v>
      </c>
      <c r="H7" s="77">
        <v>17.673120498657227</v>
      </c>
      <c r="I7" s="50"/>
    </row>
    <row r="8" spans="1:9" s="51" customFormat="1">
      <c r="A8" s="55">
        <v>18</v>
      </c>
      <c r="B8" s="69">
        <v>372.31114249428111</v>
      </c>
      <c r="C8" s="76">
        <v>5.6800486246744795</v>
      </c>
      <c r="D8" s="76">
        <v>7.6828842163085938</v>
      </c>
      <c r="E8" s="76">
        <v>13.362933158874512</v>
      </c>
      <c r="F8" s="76">
        <v>15.256187438964844</v>
      </c>
      <c r="G8" s="76">
        <v>20.635654449462891</v>
      </c>
      <c r="H8" s="77">
        <v>35.891841888427734</v>
      </c>
      <c r="I8" s="50"/>
    </row>
    <row r="9" spans="1:9" s="51" customFormat="1">
      <c r="A9" s="55">
        <v>19</v>
      </c>
      <c r="B9" s="69">
        <v>388.54299582044285</v>
      </c>
      <c r="C9" s="76">
        <v>11.026961326599121</v>
      </c>
      <c r="D9" s="76">
        <v>11.024592081705729</v>
      </c>
      <c r="E9" s="76">
        <v>22.051553726196289</v>
      </c>
      <c r="F9" s="76">
        <v>28.380285263061523</v>
      </c>
      <c r="G9" s="76">
        <v>28.374187469482422</v>
      </c>
      <c r="H9" s="77">
        <v>56.754470825195313</v>
      </c>
      <c r="I9" s="50"/>
    </row>
    <row r="10" spans="1:9" s="51" customFormat="1">
      <c r="A10" s="55">
        <v>20</v>
      </c>
      <c r="B10" s="69">
        <v>333.03579014539719</v>
      </c>
      <c r="C10" s="76">
        <v>17.373281796773274</v>
      </c>
      <c r="D10" s="76">
        <v>10.690502484639486</v>
      </c>
      <c r="E10" s="76">
        <v>28.063783645629883</v>
      </c>
      <c r="F10" s="76">
        <v>52.166408538818359</v>
      </c>
      <c r="G10" s="76">
        <v>32.10015869140625</v>
      </c>
      <c r="H10" s="77">
        <v>84.266571044921875</v>
      </c>
      <c r="I10" s="50"/>
    </row>
    <row r="11" spans="1:9" s="51" customFormat="1">
      <c r="A11" s="55">
        <v>21</v>
      </c>
      <c r="B11" s="69">
        <v>357.025036106507</v>
      </c>
      <c r="C11" s="76">
        <v>16.706748962402344</v>
      </c>
      <c r="D11" s="76">
        <v>18.711261431376141</v>
      </c>
      <c r="E11" s="76">
        <v>35.418010711669922</v>
      </c>
      <c r="F11" s="76">
        <v>46.794334411621094</v>
      </c>
      <c r="G11" s="76">
        <v>52.408821105957031</v>
      </c>
      <c r="H11" s="77">
        <v>99.203155517578125</v>
      </c>
      <c r="I11" s="50"/>
    </row>
    <row r="12" spans="1:9" s="51" customFormat="1">
      <c r="A12" s="55">
        <v>22</v>
      </c>
      <c r="B12" s="69">
        <v>373.6334008673827</v>
      </c>
      <c r="C12" s="76">
        <v>21.720176696777344</v>
      </c>
      <c r="D12" s="76">
        <v>14.700533548990885</v>
      </c>
      <c r="E12" s="76">
        <v>36.420711517333984</v>
      </c>
      <c r="F12" s="76">
        <v>58.132320404052734</v>
      </c>
      <c r="G12" s="76">
        <v>39.344806671142578</v>
      </c>
      <c r="H12" s="77">
        <v>97.477127075195313</v>
      </c>
      <c r="I12" s="50"/>
    </row>
    <row r="13" spans="1:9" s="51" customFormat="1">
      <c r="A13" s="55">
        <v>23</v>
      </c>
      <c r="B13" s="69">
        <v>389.43370311458904</v>
      </c>
      <c r="C13" s="76">
        <v>20.048861821492512</v>
      </c>
      <c r="D13" s="76">
        <v>22.720282236735027</v>
      </c>
      <c r="E13" s="76">
        <v>42.769142150878906</v>
      </c>
      <c r="F13" s="76">
        <v>51.482093811035156</v>
      </c>
      <c r="G13" s="76">
        <v>58.341850280761719</v>
      </c>
      <c r="H13" s="77">
        <v>109.82394409179688</v>
      </c>
      <c r="I13" s="50"/>
    </row>
    <row r="14" spans="1:9" s="51" customFormat="1">
      <c r="A14" s="55">
        <v>24</v>
      </c>
      <c r="B14" s="69">
        <v>391.53873643279076</v>
      </c>
      <c r="C14" s="76">
        <v>27.061110178629558</v>
      </c>
      <c r="D14" s="76">
        <v>24.055107752482098</v>
      </c>
      <c r="E14" s="76">
        <v>51.116218566894531</v>
      </c>
      <c r="F14" s="76">
        <v>69.114776611328125</v>
      </c>
      <c r="G14" s="76">
        <v>61.437366485595703</v>
      </c>
      <c r="H14" s="77">
        <v>130.55213928222656</v>
      </c>
      <c r="I14" s="50"/>
    </row>
    <row r="15" spans="1:9" s="51" customFormat="1">
      <c r="A15" s="55">
        <v>25</v>
      </c>
      <c r="B15" s="69">
        <v>402.55856745441753</v>
      </c>
      <c r="C15" s="76">
        <v>25.06151008605957</v>
      </c>
      <c r="D15" s="76">
        <v>21.719310760498047</v>
      </c>
      <c r="E15" s="76">
        <v>46.78082275390625</v>
      </c>
      <c r="F15" s="76">
        <v>62.255561828613281</v>
      </c>
      <c r="G15" s="76">
        <v>53.953170776367188</v>
      </c>
      <c r="H15" s="77">
        <v>116.20873260498047</v>
      </c>
      <c r="I15" s="50"/>
    </row>
    <row r="16" spans="1:9" s="51" customFormat="1">
      <c r="A16" s="55">
        <v>26</v>
      </c>
      <c r="B16" s="69">
        <v>396.72227072219056</v>
      </c>
      <c r="C16" s="76">
        <v>22.382725397745769</v>
      </c>
      <c r="D16" s="76">
        <v>25.7266845703125</v>
      </c>
      <c r="E16" s="76">
        <v>48.109409332275391</v>
      </c>
      <c r="F16" s="76">
        <v>56.419132232666016</v>
      </c>
      <c r="G16" s="76">
        <v>64.848098754882813</v>
      </c>
      <c r="H16" s="77">
        <v>121.26722717285156</v>
      </c>
      <c r="I16" s="50"/>
    </row>
    <row r="17" spans="1:9" s="51" customFormat="1">
      <c r="A17" s="55">
        <v>27</v>
      </c>
      <c r="B17" s="69">
        <v>396.42550690472126</v>
      </c>
      <c r="C17" s="76">
        <v>24.057825088500977</v>
      </c>
      <c r="D17" s="76">
        <v>28.066035588582356</v>
      </c>
      <c r="E17" s="76">
        <v>52.123859405517578</v>
      </c>
      <c r="F17" s="76">
        <v>60.686874389648438</v>
      </c>
      <c r="G17" s="76">
        <v>70.797760009765625</v>
      </c>
      <c r="H17" s="77">
        <v>131.48463439941406</v>
      </c>
      <c r="I17" s="50"/>
    </row>
    <row r="18" spans="1:9" s="51" customFormat="1">
      <c r="A18" s="55">
        <v>28</v>
      </c>
      <c r="B18" s="69">
        <v>396.20927641292411</v>
      </c>
      <c r="C18" s="76">
        <v>24.725282669067383</v>
      </c>
      <c r="D18" s="76">
        <v>24.726236343383789</v>
      </c>
      <c r="E18" s="76">
        <v>49.451519012451172</v>
      </c>
      <c r="F18" s="76">
        <v>62.40460205078125</v>
      </c>
      <c r="G18" s="76">
        <v>62.407009124755859</v>
      </c>
      <c r="H18" s="77">
        <v>124.81161499023438</v>
      </c>
      <c r="I18" s="50"/>
    </row>
    <row r="19" spans="1:9" s="51" customFormat="1">
      <c r="A19" s="55">
        <v>29</v>
      </c>
      <c r="B19" s="69">
        <v>392.4177215943734</v>
      </c>
      <c r="C19" s="76">
        <v>23.388748804728191</v>
      </c>
      <c r="D19" s="76">
        <v>22.052302678426106</v>
      </c>
      <c r="E19" s="76">
        <v>45.441051483154297</v>
      </c>
      <c r="F19" s="76">
        <v>59.601665496826172</v>
      </c>
      <c r="G19" s="76">
        <v>56.195987701416016</v>
      </c>
      <c r="H19" s="77">
        <v>115.79765319824219</v>
      </c>
      <c r="I19" s="50"/>
    </row>
    <row r="20" spans="1:9" s="51" customFormat="1">
      <c r="A20" s="55">
        <v>30</v>
      </c>
      <c r="B20" s="69">
        <v>468.01595892012119</v>
      </c>
      <c r="C20" s="76">
        <v>23.386728286743164</v>
      </c>
      <c r="D20" s="76">
        <v>24.727389653523762</v>
      </c>
      <c r="E20" s="76">
        <v>48.114116668701172</v>
      </c>
      <c r="F20" s="76">
        <v>49.969936370849609</v>
      </c>
      <c r="G20" s="76">
        <v>52.834499359130859</v>
      </c>
      <c r="H20" s="77">
        <v>102.80443572998047</v>
      </c>
      <c r="I20" s="50"/>
    </row>
    <row r="21" spans="1:9" s="51" customFormat="1">
      <c r="A21" s="55">
        <v>31</v>
      </c>
      <c r="B21" s="69">
        <v>459.56952285269898</v>
      </c>
      <c r="C21" s="76">
        <v>26.395500183105469</v>
      </c>
      <c r="D21" s="76">
        <v>31.744115829467773</v>
      </c>
      <c r="E21" s="76">
        <v>58.139617919921875</v>
      </c>
      <c r="F21" s="76">
        <v>57.435272216796875</v>
      </c>
      <c r="G21" s="76">
        <v>69.073585510253906</v>
      </c>
      <c r="H21" s="77">
        <v>126.50885772705078</v>
      </c>
      <c r="I21" s="50"/>
    </row>
    <row r="22" spans="1:9" s="51" customFormat="1">
      <c r="A22" s="55">
        <v>32</v>
      </c>
      <c r="B22" s="69">
        <v>454.44099510709447</v>
      </c>
      <c r="C22" s="76">
        <v>22.05316988627116</v>
      </c>
      <c r="D22" s="76">
        <v>24.054907480875652</v>
      </c>
      <c r="E22" s="76">
        <v>46.108078002929688</v>
      </c>
      <c r="F22" s="76">
        <v>48.528125762939453</v>
      </c>
      <c r="G22" s="76">
        <v>52.932964324951172</v>
      </c>
      <c r="H22" s="77">
        <v>101.46109008789063</v>
      </c>
      <c r="I22" s="50"/>
    </row>
    <row r="23" spans="1:9" s="51" customFormat="1">
      <c r="A23" s="55">
        <v>33</v>
      </c>
      <c r="B23" s="69">
        <v>452.10391180217266</v>
      </c>
      <c r="C23" s="76">
        <v>20.046435674031574</v>
      </c>
      <c r="D23" s="76">
        <v>26.728174209594727</v>
      </c>
      <c r="E23" s="76">
        <v>46.774608612060547</v>
      </c>
      <c r="F23" s="76">
        <v>44.340328216552734</v>
      </c>
      <c r="G23" s="76">
        <v>59.119537353515625</v>
      </c>
      <c r="H23" s="77">
        <v>103.45986938476563</v>
      </c>
      <c r="I23" s="50"/>
    </row>
    <row r="24" spans="1:9" s="51" customFormat="1">
      <c r="A24" s="55">
        <v>34</v>
      </c>
      <c r="B24" s="69">
        <v>438.86961113413173</v>
      </c>
      <c r="C24" s="76">
        <v>13.030633290608725</v>
      </c>
      <c r="D24" s="76">
        <v>20.379802703857422</v>
      </c>
      <c r="E24" s="76">
        <v>33.410434722900391</v>
      </c>
      <c r="F24" s="76">
        <v>29.691354751586914</v>
      </c>
      <c r="G24" s="76">
        <v>46.437030792236328</v>
      </c>
      <c r="H24" s="77">
        <v>76.128387451171875</v>
      </c>
      <c r="I24" s="50"/>
    </row>
    <row r="25" spans="1:9" s="51" customFormat="1">
      <c r="A25" s="55">
        <v>35</v>
      </c>
      <c r="B25" s="69">
        <v>442.64516443510848</v>
      </c>
      <c r="C25" s="76">
        <v>19.04381815592448</v>
      </c>
      <c r="D25" s="76">
        <v>15.034017562866211</v>
      </c>
      <c r="E25" s="76">
        <v>34.077835083007813</v>
      </c>
      <c r="F25" s="76">
        <v>43.022762298583984</v>
      </c>
      <c r="G25" s="76">
        <v>33.964038848876953</v>
      </c>
      <c r="H25" s="77">
        <v>76.986801147460938</v>
      </c>
      <c r="I25" s="50"/>
    </row>
    <row r="26" spans="1:9" s="51" customFormat="1">
      <c r="A26" s="55">
        <v>36</v>
      </c>
      <c r="B26" s="69">
        <v>424.79061929881573</v>
      </c>
      <c r="C26" s="76">
        <v>17.039740880330402</v>
      </c>
      <c r="D26" s="76">
        <v>15.370794614156088</v>
      </c>
      <c r="E26" s="76">
        <v>32.410533905029297</v>
      </c>
      <c r="F26" s="76">
        <v>40.113269805908203</v>
      </c>
      <c r="G26" s="76">
        <v>36.184402465820313</v>
      </c>
      <c r="H26" s="77">
        <v>76.29766845703125</v>
      </c>
      <c r="I26" s="50"/>
    </row>
    <row r="27" spans="1:9" s="51" customFormat="1">
      <c r="A27" s="55">
        <v>37</v>
      </c>
      <c r="B27" s="69">
        <v>412.22237368424732</v>
      </c>
      <c r="C27" s="76">
        <v>15.032833099365234</v>
      </c>
      <c r="D27" s="76">
        <v>13.031181971232096</v>
      </c>
      <c r="E27" s="76">
        <v>28.064014434814453</v>
      </c>
      <c r="F27" s="76">
        <v>36.467777252197266</v>
      </c>
      <c r="G27" s="76">
        <v>31.612020492553711</v>
      </c>
      <c r="H27" s="77">
        <v>68.079795837402344</v>
      </c>
      <c r="I27" s="50"/>
    </row>
    <row r="28" spans="1:9" s="51" customFormat="1">
      <c r="A28" s="55">
        <v>38</v>
      </c>
      <c r="B28" s="69">
        <v>405.99065151313943</v>
      </c>
      <c r="C28" s="76">
        <v>13.362671852111816</v>
      </c>
      <c r="D28" s="76">
        <v>12.362279574076334</v>
      </c>
      <c r="E28" s="76">
        <v>25.724950790405273</v>
      </c>
      <c r="F28" s="76">
        <v>32.913745880126953</v>
      </c>
      <c r="G28" s="76">
        <v>30.449666976928711</v>
      </c>
      <c r="H28" s="77">
        <v>63.363410949707031</v>
      </c>
      <c r="I28" s="50"/>
    </row>
    <row r="29" spans="1:9" s="51" customFormat="1">
      <c r="A29" s="55">
        <v>39</v>
      </c>
      <c r="B29" s="69">
        <v>400.68451448281604</v>
      </c>
      <c r="C29" s="76">
        <v>6.0154666105906172</v>
      </c>
      <c r="D29" s="76">
        <v>5.3438510894775391</v>
      </c>
      <c r="E29" s="76">
        <v>11.359317779541016</v>
      </c>
      <c r="F29" s="76">
        <v>15.012974739074707</v>
      </c>
      <c r="G29" s="76">
        <v>13.336804389953613</v>
      </c>
      <c r="H29" s="77">
        <v>28.34977912902832</v>
      </c>
      <c r="I29" s="50"/>
    </row>
    <row r="30" spans="1:9" s="51" customFormat="1">
      <c r="A30" s="55">
        <v>40</v>
      </c>
      <c r="B30" s="69">
        <v>412.7980610479911</v>
      </c>
      <c r="C30" s="76">
        <v>6.3481411933898926</v>
      </c>
      <c r="D30" s="76">
        <v>4.3411768674850464</v>
      </c>
      <c r="E30" s="76">
        <v>10.68931770324707</v>
      </c>
      <c r="F30" s="76">
        <v>15.378321647644043</v>
      </c>
      <c r="G30" s="76">
        <v>10.51646614074707</v>
      </c>
      <c r="H30" s="77">
        <v>25.894786834716797</v>
      </c>
      <c r="I30" s="50"/>
    </row>
    <row r="31" spans="1:9" s="51" customFormat="1">
      <c r="A31" s="55">
        <v>41</v>
      </c>
      <c r="B31" s="69">
        <v>409.12805209557217</v>
      </c>
      <c r="C31" s="76">
        <v>3.0072128772735596</v>
      </c>
      <c r="D31" s="76">
        <v>6.3479973475138349</v>
      </c>
      <c r="E31" s="76">
        <v>9.3552103042602539</v>
      </c>
      <c r="F31" s="76">
        <v>7.3502974510192871</v>
      </c>
      <c r="G31" s="76">
        <v>15.515917778015137</v>
      </c>
      <c r="H31" s="77">
        <v>22.866214752197266</v>
      </c>
      <c r="I31" s="50"/>
    </row>
    <row r="32" spans="1:9" s="51" customFormat="1">
      <c r="A32" s="55">
        <v>42</v>
      </c>
      <c r="B32" s="69">
        <v>418.81270624697208</v>
      </c>
      <c r="C32" s="76">
        <v>2.0043948888778687</v>
      </c>
      <c r="D32" s="76">
        <v>4.6771434148152666</v>
      </c>
      <c r="E32" s="76">
        <v>6.6815381050109863</v>
      </c>
      <c r="F32" s="76">
        <v>4.7858982086181641</v>
      </c>
      <c r="G32" s="76">
        <v>11.167625427246094</v>
      </c>
      <c r="H32" s="77">
        <v>15.953523635864258</v>
      </c>
      <c r="I32" s="50"/>
    </row>
    <row r="33" spans="1:9" s="51" customFormat="1">
      <c r="A33" s="55">
        <v>43</v>
      </c>
      <c r="B33" s="69">
        <v>438.22820639113587</v>
      </c>
      <c r="C33" s="76">
        <v>1.0023564100265503</v>
      </c>
      <c r="D33" s="76">
        <v>1.0026743412017822</v>
      </c>
      <c r="E33" s="76">
        <v>2.005030632019043</v>
      </c>
      <c r="F33" s="76">
        <v>2.2872934341430664</v>
      </c>
      <c r="G33" s="76">
        <v>2.2880187034606934</v>
      </c>
      <c r="H33" s="77">
        <v>4.5753121376037598</v>
      </c>
      <c r="I33" s="50"/>
    </row>
    <row r="34" spans="1:9" s="51" customFormat="1">
      <c r="A34" s="55">
        <v>44</v>
      </c>
      <c r="B34" s="69">
        <v>444.69965218504268</v>
      </c>
      <c r="C34" s="76">
        <v>3.675017992655436</v>
      </c>
      <c r="D34" s="76">
        <v>0.33385896682739258</v>
      </c>
      <c r="E34" s="76">
        <v>4.0088768005371094</v>
      </c>
      <c r="F34" s="76">
        <v>8.2640447616577148</v>
      </c>
      <c r="G34" s="76">
        <v>0.7507515549659729</v>
      </c>
      <c r="H34" s="77">
        <v>9.014796257019043</v>
      </c>
      <c r="I34" s="50"/>
    </row>
    <row r="35" spans="1:9" s="51" customFormat="1">
      <c r="A35" s="55">
        <v>45</v>
      </c>
      <c r="B35" s="69">
        <v>456.25040802359581</v>
      </c>
      <c r="C35" s="76">
        <v>0.33385896682739258</v>
      </c>
      <c r="D35" s="76">
        <v>0.33385896682739258</v>
      </c>
      <c r="E35" s="76">
        <v>0.66771793365478516</v>
      </c>
      <c r="F35" s="76">
        <v>0.73174506425857544</v>
      </c>
      <c r="G35" s="76">
        <v>0.73174506425857544</v>
      </c>
      <c r="H35" s="77">
        <v>1.4634901285171509</v>
      </c>
      <c r="I35" s="50"/>
    </row>
    <row r="36" spans="1:9" s="51" customFormat="1">
      <c r="A36" s="55">
        <v>46</v>
      </c>
      <c r="B36" s="69">
        <v>438.06648601591587</v>
      </c>
      <c r="C36" s="76">
        <v>0.66849744319915771</v>
      </c>
      <c r="D36" s="76">
        <v>2.0050307909647622</v>
      </c>
      <c r="E36" s="76">
        <v>2.6735281944274902</v>
      </c>
      <c r="F36" s="76">
        <v>1.5260182619094849</v>
      </c>
      <c r="G36" s="76">
        <v>4.5770010948181152</v>
      </c>
      <c r="H36" s="77">
        <v>6.1030192375183105</v>
      </c>
      <c r="I36" s="50"/>
    </row>
    <row r="37" spans="1:9" s="51" customFormat="1" ht="16.5" thickBot="1">
      <c r="A37" s="57">
        <v>47</v>
      </c>
      <c r="B37" s="73">
        <v>434.01976905763149</v>
      </c>
      <c r="C37" s="78">
        <v>0.33440768718719482</v>
      </c>
      <c r="D37" s="78">
        <v>0.33385896682739258</v>
      </c>
      <c r="E37" s="78">
        <v>0.6682666540145874</v>
      </c>
      <c r="F37" s="78">
        <v>0.77048951387405396</v>
      </c>
      <c r="G37" s="78">
        <v>0.76922523975372314</v>
      </c>
      <c r="H37" s="78">
        <v>1.5397148132324219</v>
      </c>
      <c r="I37" s="50"/>
    </row>
    <row r="38" spans="1:9" s="51" customFormat="1" ht="24.75" customHeight="1">
      <c r="A38" s="293" t="s">
        <v>109</v>
      </c>
      <c r="B38" s="293"/>
      <c r="C38" s="293"/>
      <c r="D38" s="293"/>
      <c r="E38" s="293"/>
      <c r="F38" s="293"/>
      <c r="G38" s="293"/>
      <c r="H38" s="293"/>
      <c r="I38" s="50"/>
    </row>
    <row r="39" spans="1:9" s="51" customFormat="1">
      <c r="B39" s="59"/>
      <c r="C39" s="60"/>
      <c r="D39" s="60"/>
      <c r="E39" s="60"/>
      <c r="F39" s="60"/>
      <c r="G39" s="60"/>
      <c r="H39" s="60"/>
      <c r="I39" s="50"/>
    </row>
    <row r="40" spans="1:9" s="51" customFormat="1">
      <c r="A40" s="55"/>
      <c r="B40" s="59"/>
      <c r="C40" s="60"/>
      <c r="D40" s="60"/>
      <c r="E40" s="60"/>
      <c r="F40" s="60"/>
      <c r="G40" s="60"/>
      <c r="H40" s="60"/>
      <c r="I40" s="50"/>
    </row>
    <row r="41" spans="1:9" s="51" customFormat="1">
      <c r="A41" s="55"/>
      <c r="B41" s="59"/>
      <c r="C41" s="60"/>
      <c r="D41" s="60"/>
      <c r="E41" s="60"/>
      <c r="F41" s="60"/>
      <c r="G41" s="60"/>
      <c r="H41" s="60"/>
      <c r="I41" s="50"/>
    </row>
    <row r="42" spans="1:9" s="51" customFormat="1">
      <c r="A42" s="55"/>
      <c r="B42" s="59"/>
      <c r="C42" s="60"/>
      <c r="D42" s="60"/>
      <c r="E42" s="60"/>
      <c r="F42" s="60"/>
      <c r="G42" s="60"/>
      <c r="H42" s="60"/>
      <c r="I42" s="50"/>
    </row>
    <row r="43" spans="1:9" s="51" customFormat="1">
      <c r="A43" s="55"/>
      <c r="B43" s="59"/>
      <c r="C43" s="60"/>
      <c r="D43" s="60"/>
      <c r="E43" s="60"/>
      <c r="F43" s="60"/>
      <c r="G43" s="60"/>
      <c r="H43" s="60"/>
      <c r="I43" s="50"/>
    </row>
    <row r="44" spans="1:9" s="51" customFormat="1">
      <c r="A44" s="55"/>
      <c r="B44" s="59"/>
      <c r="C44" s="60"/>
      <c r="D44" s="60"/>
      <c r="E44" s="60"/>
      <c r="F44" s="60"/>
      <c r="G44" s="60"/>
      <c r="H44" s="60"/>
      <c r="I44" s="50"/>
    </row>
    <row r="45" spans="1:9" s="51" customFormat="1">
      <c r="A45" s="55"/>
      <c r="B45" s="59"/>
      <c r="C45" s="60"/>
      <c r="D45" s="60"/>
      <c r="E45" s="60"/>
      <c r="F45" s="60"/>
      <c r="G45" s="60"/>
      <c r="H45" s="60"/>
      <c r="I45" s="50"/>
    </row>
    <row r="46" spans="1:9" s="51" customFormat="1">
      <c r="A46" s="55"/>
      <c r="B46" s="59"/>
      <c r="C46" s="60"/>
      <c r="D46" s="60"/>
      <c r="E46" s="60"/>
      <c r="F46" s="60"/>
      <c r="G46" s="60"/>
      <c r="H46" s="60"/>
      <c r="I46" s="50"/>
    </row>
    <row r="47" spans="1:9" s="51" customFormat="1">
      <c r="A47" s="55"/>
      <c r="B47" s="59"/>
      <c r="C47" s="60"/>
      <c r="D47" s="60"/>
      <c r="E47" s="60"/>
      <c r="F47" s="60"/>
      <c r="G47" s="60"/>
      <c r="H47" s="60"/>
      <c r="I47" s="50"/>
    </row>
    <row r="48" spans="1:9" s="51" customFormat="1">
      <c r="A48" s="55"/>
      <c r="B48" s="59"/>
      <c r="C48" s="60"/>
      <c r="D48" s="60"/>
      <c r="E48" s="60"/>
      <c r="F48" s="60"/>
      <c r="G48" s="60"/>
      <c r="H48" s="60"/>
      <c r="I48" s="50"/>
    </row>
  </sheetData>
  <mergeCells count="6">
    <mergeCell ref="A38:H38"/>
    <mergeCell ref="A1:H1"/>
    <mergeCell ref="B2:B3"/>
    <mergeCell ref="A2:A3"/>
    <mergeCell ref="C2:E2"/>
    <mergeCell ref="F2:H2"/>
  </mergeCells>
  <phoneticPr fontId="18"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52"/>
  <sheetViews>
    <sheetView zoomScale="75" workbookViewId="0">
      <selection activeCell="S22" sqref="S22"/>
    </sheetView>
  </sheetViews>
  <sheetFormatPr defaultRowHeight="15.75"/>
  <cols>
    <col min="1" max="1" width="11" style="13" customWidth="1"/>
    <col min="2" max="2" width="11" style="18" customWidth="1"/>
    <col min="3" max="5" width="11" style="61" customWidth="1"/>
    <col min="6" max="6" width="11.140625" style="61" customWidth="1"/>
    <col min="7" max="7" width="11.7109375" style="61" customWidth="1"/>
    <col min="8" max="8" width="10.85546875" style="61" customWidth="1"/>
    <col min="9" max="9" width="9.140625" style="49"/>
  </cols>
  <sheetData>
    <row r="1" spans="1:9" ht="30" customHeight="1" thickBot="1">
      <c r="A1" s="281" t="s">
        <v>355</v>
      </c>
      <c r="B1" s="281"/>
      <c r="C1" s="281"/>
      <c r="D1" s="281"/>
      <c r="E1" s="281"/>
      <c r="F1" s="281"/>
      <c r="G1" s="281"/>
      <c r="H1" s="281"/>
    </row>
    <row r="2" spans="1:9" s="51" customFormat="1" ht="33.75" customHeight="1" thickTop="1">
      <c r="A2" s="289" t="s">
        <v>38</v>
      </c>
      <c r="B2" s="287" t="s">
        <v>218</v>
      </c>
      <c r="C2" s="291" t="s">
        <v>181</v>
      </c>
      <c r="D2" s="291"/>
      <c r="E2" s="291"/>
      <c r="F2" s="292" t="s">
        <v>350</v>
      </c>
      <c r="G2" s="291"/>
      <c r="H2" s="291"/>
      <c r="I2" s="50"/>
    </row>
    <row r="3" spans="1:9" s="51" customFormat="1" ht="49.5" customHeight="1" thickBot="1">
      <c r="A3" s="290"/>
      <c r="B3" s="288"/>
      <c r="C3" s="120" t="s">
        <v>117</v>
      </c>
      <c r="D3" s="120" t="s">
        <v>118</v>
      </c>
      <c r="E3" s="120" t="s">
        <v>3</v>
      </c>
      <c r="F3" s="120" t="s">
        <v>39</v>
      </c>
      <c r="G3" s="120" t="s">
        <v>40</v>
      </c>
      <c r="H3" s="120" t="s">
        <v>41</v>
      </c>
      <c r="I3" s="50"/>
    </row>
    <row r="4" spans="1:9" s="54" customFormat="1">
      <c r="A4" s="52">
        <v>14</v>
      </c>
      <c r="B4" s="67">
        <v>981.58556596934795</v>
      </c>
      <c r="C4" s="75">
        <v>0.33440768718719482</v>
      </c>
      <c r="D4" s="75">
        <v>0.66881537437438965</v>
      </c>
      <c r="E4" s="75">
        <v>1.0032230615615845</v>
      </c>
      <c r="F4" s="75">
        <v>0.34068113565444946</v>
      </c>
      <c r="G4" s="75">
        <v>0.68136227130889893</v>
      </c>
      <c r="H4" s="75">
        <v>1.0220434665679932</v>
      </c>
      <c r="I4" s="53"/>
    </row>
    <row r="5" spans="1:9" s="51" customFormat="1">
      <c r="A5" s="55">
        <v>15</v>
      </c>
      <c r="B5" s="69">
        <v>929.89932074646151</v>
      </c>
      <c r="C5" s="76">
        <v>1.670853853225708</v>
      </c>
      <c r="D5" s="76">
        <v>3.0072128772735596</v>
      </c>
      <c r="E5" s="76">
        <v>4.6780667304992676</v>
      </c>
      <c r="F5" s="76">
        <v>1.796811580657959</v>
      </c>
      <c r="G5" s="76">
        <v>3.233912467956543</v>
      </c>
      <c r="H5" s="77">
        <v>5.030724048614502</v>
      </c>
      <c r="I5" s="50"/>
    </row>
    <row r="6" spans="1:9" s="51" customFormat="1">
      <c r="A6" s="55">
        <v>16</v>
      </c>
      <c r="B6" s="69">
        <v>919.81719886263215</v>
      </c>
      <c r="C6" s="76">
        <v>4.343920548756917</v>
      </c>
      <c r="D6" s="76">
        <v>3.675884485244751</v>
      </c>
      <c r="E6" s="76">
        <v>8.0198049545288086</v>
      </c>
      <c r="F6" s="76">
        <v>4.7225909233093262</v>
      </c>
      <c r="G6" s="76">
        <v>3.9963204860687256</v>
      </c>
      <c r="H6" s="77">
        <v>8.7189111709594727</v>
      </c>
      <c r="I6" s="50"/>
    </row>
    <row r="7" spans="1:9" s="51" customFormat="1">
      <c r="A7" s="55">
        <v>17</v>
      </c>
      <c r="B7" s="69">
        <v>918.62248246868455</v>
      </c>
      <c r="C7" s="76">
        <v>8.6857026418050136</v>
      </c>
      <c r="D7" s="76">
        <v>8.0185335477193203</v>
      </c>
      <c r="E7" s="76">
        <v>16.70423698425293</v>
      </c>
      <c r="F7" s="76">
        <v>9.4551382064819336</v>
      </c>
      <c r="G7" s="76">
        <v>8.7288675308227539</v>
      </c>
      <c r="H7" s="77">
        <v>18.184005737304688</v>
      </c>
      <c r="I7" s="50"/>
    </row>
    <row r="8" spans="1:9" s="51" customFormat="1">
      <c r="A8" s="55">
        <v>18</v>
      </c>
      <c r="B8" s="69">
        <v>904.45900088051951</v>
      </c>
      <c r="C8" s="76">
        <v>15.371138572692871</v>
      </c>
      <c r="D8" s="76">
        <v>17.039192517598469</v>
      </c>
      <c r="E8" s="76">
        <v>32.410331726074219</v>
      </c>
      <c r="F8" s="76">
        <v>16.994842529296875</v>
      </c>
      <c r="G8" s="76">
        <v>18.83909797668457</v>
      </c>
      <c r="H8" s="77">
        <v>35.833938598632813</v>
      </c>
      <c r="I8" s="50"/>
    </row>
    <row r="9" spans="1:9" s="51" customFormat="1">
      <c r="A9" s="55">
        <v>19</v>
      </c>
      <c r="B9" s="69">
        <v>943.86868667602539</v>
      </c>
      <c r="C9" s="76">
        <v>23.720673878987629</v>
      </c>
      <c r="D9" s="76">
        <v>27.401149113972981</v>
      </c>
      <c r="E9" s="76">
        <v>51.121822357177734</v>
      </c>
      <c r="F9" s="76">
        <v>25.131328582763672</v>
      </c>
      <c r="G9" s="76">
        <v>29.030679702758789</v>
      </c>
      <c r="H9" s="77">
        <v>54.162010192871094</v>
      </c>
      <c r="I9" s="50"/>
    </row>
    <row r="10" spans="1:9" s="51" customFormat="1">
      <c r="A10" s="55">
        <v>20</v>
      </c>
      <c r="B10" s="69">
        <v>751.41336584091187</v>
      </c>
      <c r="C10" s="76">
        <v>31.744838714599609</v>
      </c>
      <c r="D10" s="76">
        <v>27.731428146362305</v>
      </c>
      <c r="E10" s="76">
        <v>59.476264953613281</v>
      </c>
      <c r="F10" s="76">
        <v>42.246837615966797</v>
      </c>
      <c r="G10" s="76">
        <v>36.905689239501953</v>
      </c>
      <c r="H10" s="77">
        <v>79.15252685546875</v>
      </c>
      <c r="I10" s="50"/>
    </row>
    <row r="11" spans="1:9" s="51" customFormat="1">
      <c r="A11" s="55">
        <v>21</v>
      </c>
      <c r="B11" s="69">
        <v>805.44826583564281</v>
      </c>
      <c r="C11" s="76">
        <v>35.419133504231773</v>
      </c>
      <c r="D11" s="76">
        <v>30.070056279500324</v>
      </c>
      <c r="E11" s="76">
        <v>65.489189147949219</v>
      </c>
      <c r="F11" s="76">
        <v>43.974437713623047</v>
      </c>
      <c r="G11" s="76">
        <v>37.333316802978516</v>
      </c>
      <c r="H11" s="77">
        <v>81.307754516601563</v>
      </c>
      <c r="I11" s="50"/>
    </row>
    <row r="12" spans="1:9" s="51" customFormat="1">
      <c r="A12" s="55">
        <v>22</v>
      </c>
      <c r="B12" s="69">
        <v>842.95283569395542</v>
      </c>
      <c r="C12" s="76">
        <v>46.108194986979164</v>
      </c>
      <c r="D12" s="76">
        <v>36.08532396952311</v>
      </c>
      <c r="E12" s="76">
        <v>82.193519592285156</v>
      </c>
      <c r="F12" s="76">
        <v>54.69842529296875</v>
      </c>
      <c r="G12" s="76">
        <v>42.808235168457031</v>
      </c>
      <c r="H12" s="77">
        <v>97.506660461425781</v>
      </c>
      <c r="I12" s="50"/>
    </row>
    <row r="13" spans="1:9" s="51" customFormat="1">
      <c r="A13" s="55">
        <v>23</v>
      </c>
      <c r="B13" s="69">
        <v>878.73004621267319</v>
      </c>
      <c r="C13" s="76">
        <v>48.786369323730469</v>
      </c>
      <c r="D13" s="76">
        <v>44.438232421875</v>
      </c>
      <c r="E13" s="76">
        <v>93.224601745605469</v>
      </c>
      <c r="F13" s="76">
        <v>55.519180297851563</v>
      </c>
      <c r="G13" s="76">
        <v>50.570972442626953</v>
      </c>
      <c r="H13" s="77">
        <v>106.09014892578125</v>
      </c>
      <c r="I13" s="50"/>
    </row>
    <row r="14" spans="1:9" s="51" customFormat="1">
      <c r="A14" s="55">
        <v>24</v>
      </c>
      <c r="B14" s="69">
        <v>883.45548641681671</v>
      </c>
      <c r="C14" s="76">
        <v>55.802028656005859</v>
      </c>
      <c r="D14" s="76">
        <v>47.108730316162109</v>
      </c>
      <c r="E14" s="76">
        <v>102.91075897216797</v>
      </c>
      <c r="F14" s="76">
        <v>63.163368225097656</v>
      </c>
      <c r="G14" s="76">
        <v>53.323265075683594</v>
      </c>
      <c r="H14" s="77">
        <v>116.48663330078125</v>
      </c>
      <c r="I14" s="50"/>
    </row>
    <row r="15" spans="1:9" s="51" customFormat="1">
      <c r="A15" s="55">
        <v>25</v>
      </c>
      <c r="B15" s="69">
        <v>994.03527435163653</v>
      </c>
      <c r="C15" s="76">
        <v>53.122637430826821</v>
      </c>
      <c r="D15" s="76">
        <v>52.793575286865234</v>
      </c>
      <c r="E15" s="76">
        <v>105.91621398925781</v>
      </c>
      <c r="F15" s="76">
        <v>53.441402435302734</v>
      </c>
      <c r="G15" s="76">
        <v>53.110363006591797</v>
      </c>
      <c r="H15" s="77">
        <v>106.55176544189453</v>
      </c>
      <c r="I15" s="50"/>
    </row>
    <row r="16" spans="1:9" s="51" customFormat="1">
      <c r="A16" s="55">
        <v>26</v>
      </c>
      <c r="B16" s="69">
        <v>979.7282349268595</v>
      </c>
      <c r="C16" s="76">
        <v>56.133403778076172</v>
      </c>
      <c r="D16" s="76">
        <v>49.116792043050133</v>
      </c>
      <c r="E16" s="76">
        <v>105.25019836425781</v>
      </c>
      <c r="F16" s="76">
        <v>57.294872283935547</v>
      </c>
      <c r="G16" s="76">
        <v>50.133079528808594</v>
      </c>
      <c r="H16" s="77">
        <v>107.42794799804688</v>
      </c>
      <c r="I16" s="50"/>
    </row>
    <row r="17" spans="1:9" s="51" customFormat="1">
      <c r="A17" s="55">
        <v>27</v>
      </c>
      <c r="B17" s="69">
        <v>979.02487971385324</v>
      </c>
      <c r="C17" s="76">
        <v>60.808667500813804</v>
      </c>
      <c r="D17" s="76">
        <v>53.460426330566406</v>
      </c>
      <c r="E17" s="76">
        <v>114.26909637451172</v>
      </c>
      <c r="F17" s="76">
        <v>62.111461639404297</v>
      </c>
      <c r="G17" s="76">
        <v>54.605789184570313</v>
      </c>
      <c r="H17" s="77">
        <v>116.71725463867188</v>
      </c>
      <c r="I17" s="50"/>
    </row>
    <row r="18" spans="1:9" s="51" customFormat="1">
      <c r="A18" s="55">
        <v>28</v>
      </c>
      <c r="B18" s="69">
        <v>978.48129994670546</v>
      </c>
      <c r="C18" s="76">
        <v>56.798896789550781</v>
      </c>
      <c r="D18" s="76">
        <v>58.475382486979164</v>
      </c>
      <c r="E18" s="76">
        <v>115.27427673339844</v>
      </c>
      <c r="F18" s="76">
        <v>58.048011779785156</v>
      </c>
      <c r="G18" s="76">
        <v>59.761367797851563</v>
      </c>
      <c r="H18" s="77">
        <v>117.80937957763672</v>
      </c>
      <c r="I18" s="50"/>
    </row>
    <row r="19" spans="1:9" s="51" customFormat="1">
      <c r="A19" s="55">
        <v>29</v>
      </c>
      <c r="B19" s="69">
        <v>969.06366828083992</v>
      </c>
      <c r="C19" s="76">
        <v>61.143104553222656</v>
      </c>
      <c r="D19" s="76">
        <v>50.121574401855469</v>
      </c>
      <c r="E19" s="76">
        <v>111.26467895507813</v>
      </c>
      <c r="F19" s="76">
        <v>63.09503173828125</v>
      </c>
      <c r="G19" s="76">
        <v>51.721652984619141</v>
      </c>
      <c r="H19" s="77">
        <v>114.81668090820313</v>
      </c>
      <c r="I19" s="50"/>
    </row>
    <row r="20" spans="1:9" s="51" customFormat="1">
      <c r="A20" s="55">
        <v>30</v>
      </c>
      <c r="B20" s="69">
        <v>1166.3656604786713</v>
      </c>
      <c r="C20" s="76">
        <v>61.814809163411461</v>
      </c>
      <c r="D20" s="76">
        <v>61.476414998372398</v>
      </c>
      <c r="E20" s="76">
        <v>123.29122161865234</v>
      </c>
      <c r="F20" s="76">
        <v>52.997795104980469</v>
      </c>
      <c r="G20" s="76">
        <v>52.707668304443359</v>
      </c>
      <c r="H20" s="77">
        <v>105.70545959472656</v>
      </c>
      <c r="I20" s="50"/>
    </row>
    <row r="21" spans="1:9" s="51" customFormat="1">
      <c r="A21" s="55">
        <v>31</v>
      </c>
      <c r="B21" s="69">
        <v>1145.4489457507927</v>
      </c>
      <c r="C21" s="76">
        <v>54.126871744791664</v>
      </c>
      <c r="D21" s="76">
        <v>53.124715169270836</v>
      </c>
      <c r="E21" s="76">
        <v>107.2515869140625</v>
      </c>
      <c r="F21" s="76">
        <v>47.253849029541016</v>
      </c>
      <c r="G21" s="76">
        <v>46.378948211669922</v>
      </c>
      <c r="H21" s="77">
        <v>93.632797241210938</v>
      </c>
      <c r="I21" s="50"/>
    </row>
    <row r="22" spans="1:9" s="51" customFormat="1">
      <c r="A22" s="55">
        <v>32</v>
      </c>
      <c r="B22" s="69">
        <v>1132.4077402402957</v>
      </c>
      <c r="C22" s="76">
        <v>60.816004435221352</v>
      </c>
      <c r="D22" s="76">
        <v>44.438551584879555</v>
      </c>
      <c r="E22" s="76">
        <v>105.25455474853516</v>
      </c>
      <c r="F22" s="76">
        <v>53.705039978027344</v>
      </c>
      <c r="G22" s="76">
        <v>39.242534637451172</v>
      </c>
      <c r="H22" s="77">
        <v>92.94757080078125</v>
      </c>
      <c r="I22" s="50"/>
    </row>
    <row r="23" spans="1:9" s="51" customFormat="1">
      <c r="A23" s="55">
        <v>33</v>
      </c>
      <c r="B23" s="69">
        <v>1126.7626449664433</v>
      </c>
      <c r="C23" s="76">
        <v>50.119552612304688</v>
      </c>
      <c r="D23" s="76">
        <v>49.111217498779297</v>
      </c>
      <c r="E23" s="76">
        <v>99.23077392578125</v>
      </c>
      <c r="F23" s="76">
        <v>44.481021881103516</v>
      </c>
      <c r="G23" s="76">
        <v>43.586124420166016</v>
      </c>
      <c r="H23" s="77">
        <v>88.067146301269531</v>
      </c>
      <c r="I23" s="50"/>
    </row>
    <row r="24" spans="1:9" s="51" customFormat="1">
      <c r="A24" s="55">
        <v>34</v>
      </c>
      <c r="B24" s="69">
        <v>1093.6816748579342</v>
      </c>
      <c r="C24" s="76">
        <v>47.108006795247398</v>
      </c>
      <c r="D24" s="76">
        <v>43.431199391682945</v>
      </c>
      <c r="E24" s="76">
        <v>90.539207458496094</v>
      </c>
      <c r="F24" s="76">
        <v>43.072868347167969</v>
      </c>
      <c r="G24" s="76">
        <v>39.711006164550781</v>
      </c>
      <c r="H24" s="77">
        <v>82.78387451171875</v>
      </c>
      <c r="I24" s="50"/>
    </row>
    <row r="25" spans="1:9" s="51" customFormat="1">
      <c r="A25" s="55">
        <v>35</v>
      </c>
      <c r="B25" s="69">
        <v>1111.2602299799521</v>
      </c>
      <c r="C25" s="76">
        <v>45.442466735839844</v>
      </c>
      <c r="D25" s="76">
        <v>40.093533833821617</v>
      </c>
      <c r="E25" s="76">
        <v>85.536003112792969</v>
      </c>
      <c r="F25" s="76">
        <v>40.892730712890625</v>
      </c>
      <c r="G25" s="76">
        <v>36.079338073730469</v>
      </c>
      <c r="H25" s="77">
        <v>76.972068786621094</v>
      </c>
      <c r="I25" s="50"/>
    </row>
    <row r="26" spans="1:9" s="51" customFormat="1">
      <c r="A26" s="55">
        <v>36</v>
      </c>
      <c r="B26" s="69">
        <v>1066.8553146868944</v>
      </c>
      <c r="C26" s="76">
        <v>36.420106252034508</v>
      </c>
      <c r="D26" s="76">
        <v>37.088342030843101</v>
      </c>
      <c r="E26" s="76">
        <v>73.508445739746094</v>
      </c>
      <c r="F26" s="76">
        <v>34.137809753417969</v>
      </c>
      <c r="G26" s="76">
        <v>34.764171600341797</v>
      </c>
      <c r="H26" s="77">
        <v>68.9019775390625</v>
      </c>
      <c r="I26" s="50"/>
    </row>
    <row r="27" spans="1:9" s="51" customFormat="1">
      <c r="A27" s="55">
        <v>37</v>
      </c>
      <c r="B27" s="69">
        <v>1035.3713160256546</v>
      </c>
      <c r="C27" s="76">
        <v>30.068297068277996</v>
      </c>
      <c r="D27" s="76">
        <v>26.730169296264648</v>
      </c>
      <c r="E27" s="76">
        <v>56.798465728759766</v>
      </c>
      <c r="F27" s="76">
        <v>29.04107666015625</v>
      </c>
      <c r="G27" s="76">
        <v>25.816987991333008</v>
      </c>
      <c r="H27" s="77">
        <v>54.858062744140625</v>
      </c>
      <c r="I27" s="50"/>
    </row>
    <row r="28" spans="1:9" s="51" customFormat="1">
      <c r="A28" s="55">
        <v>38</v>
      </c>
      <c r="B28" s="69">
        <v>1019.6110984037319</v>
      </c>
      <c r="C28" s="76">
        <v>24.061723073323567</v>
      </c>
      <c r="D28" s="76">
        <v>28.068693161010742</v>
      </c>
      <c r="E28" s="76">
        <v>52.130416870117188</v>
      </c>
      <c r="F28" s="76">
        <v>23.598922729492188</v>
      </c>
      <c r="G28" s="76">
        <v>27.52882194519043</v>
      </c>
      <c r="H28" s="77">
        <v>51.12774658203125</v>
      </c>
      <c r="I28" s="50"/>
    </row>
    <row r="29" spans="1:9" s="51" customFormat="1">
      <c r="A29" s="55">
        <v>39</v>
      </c>
      <c r="B29" s="69">
        <v>1006.5686825563511</v>
      </c>
      <c r="C29" s="76">
        <v>22.386423110961914</v>
      </c>
      <c r="D29" s="76">
        <v>17.042715072631836</v>
      </c>
      <c r="E29" s="76">
        <v>39.42913818359375</v>
      </c>
      <c r="F29" s="76">
        <v>22.240333557128906</v>
      </c>
      <c r="G29" s="76">
        <v>16.931495666503906</v>
      </c>
      <c r="H29" s="77">
        <v>39.171829223632813</v>
      </c>
      <c r="I29" s="50"/>
    </row>
    <row r="30" spans="1:9" s="51" customFormat="1">
      <c r="A30" s="55">
        <v>40</v>
      </c>
      <c r="B30" s="69">
        <v>1019.1140086402496</v>
      </c>
      <c r="C30" s="76">
        <v>12.029836018880209</v>
      </c>
      <c r="D30" s="76">
        <v>16.706748962402344</v>
      </c>
      <c r="E30" s="76">
        <v>28.73658561706543</v>
      </c>
      <c r="F30" s="76">
        <v>11.80420970916748</v>
      </c>
      <c r="G30" s="76">
        <v>16.393404006958008</v>
      </c>
      <c r="H30" s="77">
        <v>28.197612762451172</v>
      </c>
      <c r="I30" s="50"/>
    </row>
    <row r="31" spans="1:9" s="51" customFormat="1">
      <c r="A31" s="55">
        <v>41</v>
      </c>
      <c r="B31" s="69">
        <v>1009.8369883100191</v>
      </c>
      <c r="C31" s="76">
        <v>14.702353795369467</v>
      </c>
      <c r="D31" s="76">
        <v>11.028520584106445</v>
      </c>
      <c r="E31" s="76">
        <v>25.730875015258789</v>
      </c>
      <c r="F31" s="76">
        <v>14.559135437011719</v>
      </c>
      <c r="G31" s="76">
        <v>10.921090126037598</v>
      </c>
      <c r="H31" s="77">
        <v>25.480224609375</v>
      </c>
      <c r="I31" s="50"/>
    </row>
    <row r="32" spans="1:9" s="51" customFormat="1">
      <c r="A32" s="55">
        <v>42</v>
      </c>
      <c r="B32" s="69">
        <v>1033.4743656714757</v>
      </c>
      <c r="C32" s="76">
        <v>4.3435153961181641</v>
      </c>
      <c r="D32" s="76">
        <v>7.0169566472371416</v>
      </c>
      <c r="E32" s="76">
        <v>11.360471725463867</v>
      </c>
      <c r="F32" s="76">
        <v>4.2028284072875977</v>
      </c>
      <c r="G32" s="76">
        <v>6.7896761894226074</v>
      </c>
      <c r="H32" s="77">
        <v>10.992504119873047</v>
      </c>
      <c r="I32" s="50"/>
    </row>
    <row r="33" spans="1:9" s="51" customFormat="1">
      <c r="A33" s="55">
        <v>43</v>
      </c>
      <c r="B33" s="69">
        <v>1081.2826680243015</v>
      </c>
      <c r="C33" s="76">
        <v>3.6746128002802529</v>
      </c>
      <c r="D33" s="76">
        <v>3.0065205097198486</v>
      </c>
      <c r="E33" s="76">
        <v>6.6811332702636719</v>
      </c>
      <c r="F33" s="76">
        <v>3.3983831405639648</v>
      </c>
      <c r="G33" s="76">
        <v>2.780512809753418</v>
      </c>
      <c r="H33" s="77">
        <v>6.1788959503173828</v>
      </c>
      <c r="I33" s="50"/>
    </row>
    <row r="34" spans="1:9" s="51" customFormat="1">
      <c r="A34" s="55">
        <v>44</v>
      </c>
      <c r="B34" s="69">
        <v>1097.6253297477961</v>
      </c>
      <c r="C34" s="76">
        <v>2.3383409976959229</v>
      </c>
      <c r="D34" s="76">
        <v>2.0050307909647622</v>
      </c>
      <c r="E34" s="76">
        <v>4.3433718681335449</v>
      </c>
      <c r="F34" s="76">
        <v>2.1303637027740479</v>
      </c>
      <c r="G34" s="76">
        <v>1.8266987800598145</v>
      </c>
      <c r="H34" s="77">
        <v>3.9570624828338623</v>
      </c>
      <c r="I34" s="50"/>
    </row>
    <row r="35" spans="1:9" s="51" customFormat="1">
      <c r="A35" s="55">
        <v>45</v>
      </c>
      <c r="B35" s="69">
        <v>1144.3779157350461</v>
      </c>
      <c r="C35" s="76">
        <v>1.3373128573099773</v>
      </c>
      <c r="D35" s="76">
        <v>0.33440768718719482</v>
      </c>
      <c r="E35" s="76">
        <v>1.6717205047607422</v>
      </c>
      <c r="F35" s="76">
        <v>1.1685937643051147</v>
      </c>
      <c r="G35" s="76">
        <v>0.29221788048744202</v>
      </c>
      <c r="H35" s="77">
        <v>1.4608116149902344</v>
      </c>
      <c r="I35" s="50"/>
    </row>
    <row r="36" spans="1:9" s="51" customFormat="1">
      <c r="A36" s="55">
        <v>46</v>
      </c>
      <c r="B36" s="69">
        <v>1099.0920119434595</v>
      </c>
      <c r="C36" s="76">
        <v>0.33385896682739258</v>
      </c>
      <c r="D36" s="76">
        <v>1.3363590240478516</v>
      </c>
      <c r="E36" s="76">
        <v>1.6702179908752441</v>
      </c>
      <c r="F36" s="76">
        <v>0.3037588894367218</v>
      </c>
      <c r="G36" s="76">
        <v>1.215875506401062</v>
      </c>
      <c r="H36" s="77">
        <v>1.5196343660354614</v>
      </c>
      <c r="I36" s="50"/>
    </row>
    <row r="37" spans="1:9" s="51" customFormat="1">
      <c r="A37" s="55">
        <v>47</v>
      </c>
      <c r="B37" s="69">
        <v>1089.3441448062658</v>
      </c>
      <c r="C37" s="76">
        <v>0.33408975601196289</v>
      </c>
      <c r="D37" s="76">
        <v>0</v>
      </c>
      <c r="E37" s="76">
        <v>0.33408975601196289</v>
      </c>
      <c r="F37" s="76">
        <v>0.30668887495994568</v>
      </c>
      <c r="G37" s="76">
        <v>0</v>
      </c>
      <c r="H37" s="77">
        <v>0.30668887495994568</v>
      </c>
      <c r="I37" s="50"/>
    </row>
    <row r="38" spans="1:9" s="51" customFormat="1">
      <c r="A38" s="55">
        <v>48</v>
      </c>
      <c r="B38" s="69">
        <v>1121.2006433953841</v>
      </c>
      <c r="C38" s="76">
        <v>0</v>
      </c>
      <c r="D38" s="76">
        <v>0.33385896682739258</v>
      </c>
      <c r="E38" s="76">
        <v>0.33385896682739258</v>
      </c>
      <c r="F38" s="76">
        <v>0</v>
      </c>
      <c r="G38" s="76">
        <v>0.29776915907859802</v>
      </c>
      <c r="H38" s="77">
        <v>0.29776915907859802</v>
      </c>
      <c r="I38" s="50"/>
    </row>
    <row r="39" spans="1:9" s="51" customFormat="1">
      <c r="A39" s="55">
        <v>49</v>
      </c>
      <c r="B39" s="69">
        <v>1157.3186451097329</v>
      </c>
      <c r="C39" s="76">
        <v>0</v>
      </c>
      <c r="D39" s="76">
        <v>0.33408975601196289</v>
      </c>
      <c r="E39" s="76">
        <v>0.33408975601196289</v>
      </c>
      <c r="F39" s="76">
        <v>0</v>
      </c>
      <c r="G39" s="76">
        <v>0.2886756956577301</v>
      </c>
      <c r="H39" s="77">
        <v>0.2886756956577301</v>
      </c>
      <c r="I39" s="50"/>
    </row>
    <row r="40" spans="1:9" s="51" customFormat="1" ht="16.5" thickBot="1">
      <c r="A40" s="57">
        <v>55</v>
      </c>
      <c r="B40" s="73">
        <v>1251.4540130794048</v>
      </c>
      <c r="C40" s="78">
        <v>0.33385896682739258</v>
      </c>
      <c r="D40" s="78">
        <v>0</v>
      </c>
      <c r="E40" s="78">
        <v>0.33385896682739258</v>
      </c>
      <c r="F40" s="78">
        <v>0.26677685976028442</v>
      </c>
      <c r="G40" s="78">
        <v>0</v>
      </c>
      <c r="H40" s="78">
        <v>0.26677685976028442</v>
      </c>
      <c r="I40" s="50"/>
    </row>
    <row r="41" spans="1:9" s="51" customFormat="1" ht="12.75">
      <c r="A41" s="293" t="s">
        <v>109</v>
      </c>
      <c r="B41" s="293"/>
      <c r="C41" s="293"/>
      <c r="D41" s="293"/>
      <c r="E41" s="293"/>
      <c r="F41" s="293"/>
      <c r="G41" s="293"/>
      <c r="H41" s="293"/>
      <c r="I41" s="50"/>
    </row>
    <row r="42" spans="1:9" s="51" customFormat="1" ht="18" customHeight="1">
      <c r="B42" s="59"/>
      <c r="C42" s="60"/>
      <c r="D42" s="60"/>
      <c r="E42" s="60"/>
      <c r="F42" s="60"/>
      <c r="G42" s="60"/>
      <c r="H42" s="60"/>
      <c r="I42" s="50"/>
    </row>
    <row r="43" spans="1:9" s="51" customFormat="1">
      <c r="A43" s="55"/>
      <c r="B43" s="59"/>
      <c r="C43" s="60"/>
      <c r="D43" s="60"/>
      <c r="E43" s="60"/>
      <c r="F43" s="60"/>
      <c r="G43" s="60"/>
      <c r="H43" s="60"/>
      <c r="I43" s="50"/>
    </row>
    <row r="44" spans="1:9" s="51" customFormat="1">
      <c r="A44" s="55"/>
      <c r="B44" s="59"/>
      <c r="C44" s="60"/>
      <c r="D44" s="60"/>
      <c r="E44" s="60"/>
      <c r="F44" s="60"/>
      <c r="G44" s="60"/>
      <c r="H44" s="60"/>
      <c r="I44" s="50"/>
    </row>
    <row r="45" spans="1:9" s="51" customFormat="1">
      <c r="A45" s="55"/>
      <c r="B45" s="59"/>
      <c r="C45" s="60"/>
      <c r="D45" s="60"/>
      <c r="E45" s="60"/>
      <c r="F45" s="60"/>
      <c r="G45" s="60"/>
      <c r="H45" s="60"/>
      <c r="I45" s="50"/>
    </row>
    <row r="46" spans="1:9" s="51" customFormat="1">
      <c r="A46" s="55"/>
      <c r="B46" s="59"/>
      <c r="C46" s="60"/>
      <c r="D46" s="60"/>
      <c r="E46" s="60"/>
      <c r="F46" s="60"/>
      <c r="G46" s="60"/>
      <c r="H46" s="60"/>
      <c r="I46" s="50"/>
    </row>
    <row r="47" spans="1:9" s="51" customFormat="1">
      <c r="A47" s="55"/>
      <c r="B47" s="59"/>
      <c r="C47" s="60"/>
      <c r="D47" s="60"/>
      <c r="E47" s="60"/>
      <c r="F47" s="60"/>
      <c r="G47" s="60"/>
      <c r="H47" s="60"/>
      <c r="I47" s="50"/>
    </row>
    <row r="48" spans="1:9" s="51" customFormat="1">
      <c r="A48" s="55"/>
      <c r="B48" s="59"/>
      <c r="C48" s="60"/>
      <c r="D48" s="60"/>
      <c r="E48" s="60"/>
      <c r="F48" s="60"/>
      <c r="G48" s="60"/>
      <c r="H48" s="60"/>
      <c r="I48" s="50"/>
    </row>
    <row r="49" spans="1:9" s="51" customFormat="1">
      <c r="A49" s="55"/>
      <c r="B49" s="59"/>
      <c r="C49" s="60"/>
      <c r="D49" s="60"/>
      <c r="E49" s="60"/>
      <c r="F49" s="60"/>
      <c r="G49" s="60"/>
      <c r="H49" s="60"/>
      <c r="I49" s="50"/>
    </row>
    <row r="50" spans="1:9" s="51" customFormat="1">
      <c r="A50" s="55"/>
      <c r="B50" s="59"/>
      <c r="C50" s="60"/>
      <c r="D50" s="60"/>
      <c r="E50" s="60"/>
      <c r="F50" s="60"/>
      <c r="G50" s="60"/>
      <c r="H50" s="60"/>
      <c r="I50" s="50"/>
    </row>
    <row r="51" spans="1:9" s="51" customFormat="1">
      <c r="A51" s="55"/>
      <c r="B51" s="59"/>
      <c r="C51" s="60"/>
      <c r="D51" s="60"/>
      <c r="E51" s="60"/>
      <c r="F51" s="60"/>
      <c r="G51" s="60"/>
      <c r="H51" s="60"/>
      <c r="I51" s="50"/>
    </row>
    <row r="52" spans="1:9" s="51" customFormat="1">
      <c r="A52" s="13"/>
      <c r="B52" s="18"/>
      <c r="C52" s="61"/>
      <c r="D52" s="61"/>
      <c r="E52" s="61"/>
      <c r="F52" s="61"/>
      <c r="G52" s="61"/>
      <c r="H52" s="61"/>
      <c r="I52" s="50"/>
    </row>
  </sheetData>
  <mergeCells count="6">
    <mergeCell ref="A41:H41"/>
    <mergeCell ref="A1:H1"/>
    <mergeCell ref="B2:B3"/>
    <mergeCell ref="A2:A3"/>
    <mergeCell ref="C2:E2"/>
    <mergeCell ref="F2:H2"/>
  </mergeCells>
  <phoneticPr fontId="18" type="noConversion"/>
  <pageMargins left="0.75" right="0.75" top="1" bottom="0.34"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05"/>
  <sheetViews>
    <sheetView zoomScale="75" workbookViewId="0">
      <selection activeCell="Q28" sqref="Q28"/>
    </sheetView>
  </sheetViews>
  <sheetFormatPr defaultRowHeight="15.75"/>
  <cols>
    <col min="1" max="1" width="6.28515625" style="13" customWidth="1"/>
    <col min="2" max="2" width="12.85546875" style="5" customWidth="1"/>
    <col min="3" max="3" width="12.85546875" style="96" customWidth="1"/>
    <col min="4" max="7" width="12.85546875" style="1" customWidth="1"/>
    <col min="8" max="8" width="12.85546875" style="5" customWidth="1"/>
  </cols>
  <sheetData>
    <row r="1" spans="1:8" ht="30" customHeight="1" thickBot="1">
      <c r="A1" s="295" t="s">
        <v>384</v>
      </c>
      <c r="B1" s="295"/>
      <c r="C1" s="295"/>
      <c r="D1" s="295"/>
      <c r="E1" s="295"/>
      <c r="F1" s="295"/>
      <c r="G1" s="295"/>
      <c r="H1" s="104"/>
    </row>
    <row r="2" spans="1:8" s="50" customFormat="1" ht="111.75" customHeight="1">
      <c r="A2" s="80" t="s">
        <v>110</v>
      </c>
      <c r="B2" s="81" t="s">
        <v>111</v>
      </c>
      <c r="C2" s="82" t="s">
        <v>112</v>
      </c>
      <c r="D2" s="83" t="s">
        <v>113</v>
      </c>
      <c r="E2" s="84" t="s">
        <v>114</v>
      </c>
      <c r="F2" s="83" t="s">
        <v>115</v>
      </c>
      <c r="G2" s="85" t="s">
        <v>116</v>
      </c>
    </row>
    <row r="3" spans="1:8">
      <c r="A3" s="86">
        <v>0</v>
      </c>
      <c r="B3" s="87">
        <v>4.8095200000000003E-3</v>
      </c>
      <c r="C3" s="88">
        <v>100000</v>
      </c>
      <c r="D3" s="89">
        <v>480.95172000000002</v>
      </c>
      <c r="E3" s="8">
        <v>99558.71</v>
      </c>
      <c r="F3" s="89">
        <v>8435209.0999999996</v>
      </c>
      <c r="G3" s="90">
        <v>84.352091000000001</v>
      </c>
      <c r="H3"/>
    </row>
    <row r="4" spans="1:8">
      <c r="A4" s="86">
        <v>1</v>
      </c>
      <c r="B4" s="87">
        <v>2.7387000000000001E-4</v>
      </c>
      <c r="C4" s="88">
        <v>99519.05</v>
      </c>
      <c r="D4" s="89">
        <v>27.255531000000001</v>
      </c>
      <c r="E4" s="8">
        <v>99505.42</v>
      </c>
      <c r="F4" s="89">
        <v>8335650.4000000004</v>
      </c>
      <c r="G4" s="90">
        <v>83.759348000000003</v>
      </c>
      <c r="H4"/>
    </row>
    <row r="5" spans="1:8">
      <c r="A5" s="86">
        <v>2</v>
      </c>
      <c r="B5" s="87">
        <v>2.589E-4</v>
      </c>
      <c r="C5" s="88">
        <v>99491.79</v>
      </c>
      <c r="D5" s="89">
        <v>25.758835000000001</v>
      </c>
      <c r="E5" s="8">
        <v>99478.91</v>
      </c>
      <c r="F5" s="89">
        <v>8236145</v>
      </c>
      <c r="G5" s="90">
        <v>82.782157999999995</v>
      </c>
      <c r="H5"/>
    </row>
    <row r="6" spans="1:8">
      <c r="A6" s="86">
        <v>3</v>
      </c>
      <c r="B6" s="87">
        <v>1.4946999999999999E-4</v>
      </c>
      <c r="C6" s="88">
        <v>99466.03</v>
      </c>
      <c r="D6" s="89">
        <v>14.866785999999999</v>
      </c>
      <c r="E6" s="8">
        <v>99458.6</v>
      </c>
      <c r="F6" s="89">
        <v>8136666.0999999996</v>
      </c>
      <c r="G6" s="90">
        <v>81.803466</v>
      </c>
      <c r="H6"/>
    </row>
    <row r="7" spans="1:8">
      <c r="A7" s="86">
        <v>4</v>
      </c>
      <c r="B7" s="87">
        <v>2.2745E-4</v>
      </c>
      <c r="C7" s="88">
        <v>99451.16</v>
      </c>
      <c r="D7" s="89">
        <v>22.619893999999999</v>
      </c>
      <c r="E7" s="8">
        <v>99439.85</v>
      </c>
      <c r="F7" s="89">
        <v>8037207.5</v>
      </c>
      <c r="G7" s="90">
        <v>80.815619999999996</v>
      </c>
      <c r="H7"/>
    </row>
    <row r="8" spans="1:8">
      <c r="A8" s="86">
        <v>5</v>
      </c>
      <c r="B8" s="87">
        <v>1.3970000000000001E-4</v>
      </c>
      <c r="C8" s="88">
        <v>99428.55</v>
      </c>
      <c r="D8" s="89">
        <v>13.89026</v>
      </c>
      <c r="E8" s="8">
        <v>99421.6</v>
      </c>
      <c r="F8" s="89">
        <v>7937767.7000000002</v>
      </c>
      <c r="G8" s="90">
        <v>79.833889999999997</v>
      </c>
      <c r="H8"/>
    </row>
    <row r="9" spans="1:8">
      <c r="A9" s="86">
        <v>6</v>
      </c>
      <c r="B9" s="87">
        <v>1.1747E-4</v>
      </c>
      <c r="C9" s="88">
        <v>99414.66</v>
      </c>
      <c r="D9" s="89">
        <v>11.677818</v>
      </c>
      <c r="E9" s="8">
        <v>99408.82</v>
      </c>
      <c r="F9" s="89">
        <v>7838346.0999999996</v>
      </c>
      <c r="G9" s="90">
        <v>78.844975000000005</v>
      </c>
      <c r="H9"/>
    </row>
    <row r="10" spans="1:8">
      <c r="A10" s="86">
        <v>7</v>
      </c>
      <c r="B10" s="87">
        <v>9.7930000000000006E-5</v>
      </c>
      <c r="C10" s="88">
        <v>99402.98</v>
      </c>
      <c r="D10" s="89">
        <v>9.7341213999999994</v>
      </c>
      <c r="E10" s="8">
        <v>99398.11</v>
      </c>
      <c r="F10" s="89">
        <v>7738937.2000000002</v>
      </c>
      <c r="G10" s="90">
        <v>77.854179999999999</v>
      </c>
      <c r="H10"/>
    </row>
    <row r="11" spans="1:8">
      <c r="A11" s="86">
        <v>8</v>
      </c>
      <c r="B11" s="87">
        <v>7.8460000000000004E-5</v>
      </c>
      <c r="C11" s="88">
        <v>99393.24</v>
      </c>
      <c r="D11" s="89">
        <v>7.7986933000000001</v>
      </c>
      <c r="E11" s="8">
        <v>99389.34</v>
      </c>
      <c r="F11" s="89">
        <v>7639539.0999999996</v>
      </c>
      <c r="G11" s="90">
        <v>76.861756</v>
      </c>
      <c r="H11"/>
    </row>
    <row r="12" spans="1:8">
      <c r="A12" s="86">
        <v>9</v>
      </c>
      <c r="B12" s="87">
        <v>5.9349999999999999E-5</v>
      </c>
      <c r="C12" s="88">
        <v>99385.45</v>
      </c>
      <c r="D12" s="89">
        <v>5.8983039000000002</v>
      </c>
      <c r="E12" s="8">
        <v>99382.5</v>
      </c>
      <c r="F12" s="89">
        <v>7540149.7999999998</v>
      </c>
      <c r="G12" s="90">
        <v>75.867746999999994</v>
      </c>
      <c r="H12"/>
    </row>
    <row r="13" spans="1:8">
      <c r="A13" s="86">
        <v>10</v>
      </c>
      <c r="B13" s="87">
        <v>4.3980000000000002E-5</v>
      </c>
      <c r="C13" s="88">
        <v>99379.55</v>
      </c>
      <c r="D13" s="89">
        <v>4.3705099000000001</v>
      </c>
      <c r="E13" s="8">
        <v>99377.36</v>
      </c>
      <c r="F13" s="89">
        <v>7440767.2999999998</v>
      </c>
      <c r="G13" s="90">
        <v>74.872219999999999</v>
      </c>
      <c r="H13"/>
    </row>
    <row r="14" spans="1:8">
      <c r="A14" s="86">
        <v>11</v>
      </c>
      <c r="B14" s="87">
        <v>3.8460000000000001E-5</v>
      </c>
      <c r="C14" s="88">
        <v>99375.18</v>
      </c>
      <c r="D14" s="89">
        <v>3.8221554000000002</v>
      </c>
      <c r="E14" s="8">
        <v>99373.27</v>
      </c>
      <c r="F14" s="89">
        <v>7341389.9000000004</v>
      </c>
      <c r="G14" s="90">
        <v>73.875488000000004</v>
      </c>
      <c r="H14"/>
    </row>
    <row r="15" spans="1:8">
      <c r="A15" s="86">
        <v>12</v>
      </c>
      <c r="B15" s="87">
        <v>5.02E-5</v>
      </c>
      <c r="C15" s="88">
        <v>99371.36</v>
      </c>
      <c r="D15" s="89">
        <v>4.9879585999999998</v>
      </c>
      <c r="E15" s="8">
        <v>99368.87</v>
      </c>
      <c r="F15" s="89">
        <v>7242016.7000000002</v>
      </c>
      <c r="G15" s="90">
        <v>72.878309000000002</v>
      </c>
      <c r="H15"/>
    </row>
    <row r="16" spans="1:8">
      <c r="A16" s="86">
        <v>13</v>
      </c>
      <c r="B16" s="87">
        <v>8.3750000000000003E-5</v>
      </c>
      <c r="C16" s="88">
        <v>99366.38</v>
      </c>
      <c r="D16" s="89">
        <v>8.3223731000000001</v>
      </c>
      <c r="E16" s="8">
        <v>99362.21</v>
      </c>
      <c r="F16" s="89">
        <v>7142647.7999999998</v>
      </c>
      <c r="G16" s="90">
        <v>71.88194</v>
      </c>
      <c r="H16"/>
    </row>
    <row r="17" spans="1:8">
      <c r="A17" s="86">
        <v>14</v>
      </c>
      <c r="B17" s="87">
        <v>1.3406E-4</v>
      </c>
      <c r="C17" s="88">
        <v>99358.05</v>
      </c>
      <c r="D17" s="89">
        <v>13.319824000000001</v>
      </c>
      <c r="E17" s="8">
        <v>99351.4</v>
      </c>
      <c r="F17" s="89">
        <v>7043285.5999999996</v>
      </c>
      <c r="G17" s="90">
        <v>70.887917000000002</v>
      </c>
      <c r="H17"/>
    </row>
    <row r="18" spans="1:8">
      <c r="A18" s="86">
        <v>15</v>
      </c>
      <c r="B18" s="87">
        <v>1.9502000000000001E-4</v>
      </c>
      <c r="C18" s="88">
        <v>99344.73</v>
      </c>
      <c r="D18" s="89">
        <v>19.37443</v>
      </c>
      <c r="E18" s="8">
        <v>99335.05</v>
      </c>
      <c r="F18" s="89">
        <v>6943934.2000000002</v>
      </c>
      <c r="G18" s="90">
        <v>69.897355000000005</v>
      </c>
      <c r="H18"/>
    </row>
    <row r="19" spans="1:8">
      <c r="A19" s="86">
        <v>16</v>
      </c>
      <c r="B19" s="87">
        <v>2.5388E-4</v>
      </c>
      <c r="C19" s="88">
        <v>99325.36</v>
      </c>
      <c r="D19" s="89">
        <v>25.216486</v>
      </c>
      <c r="E19" s="8">
        <v>99312.75</v>
      </c>
      <c r="F19" s="89">
        <v>6844599.0999999996</v>
      </c>
      <c r="G19" s="90">
        <v>68.910892000000004</v>
      </c>
      <c r="H19"/>
    </row>
    <row r="20" spans="1:8">
      <c r="A20" s="86">
        <v>17</v>
      </c>
      <c r="B20" s="87">
        <v>2.9882999999999998E-4</v>
      </c>
      <c r="C20" s="88">
        <v>99300.14</v>
      </c>
      <c r="D20" s="89">
        <v>29.674102000000001</v>
      </c>
      <c r="E20" s="8">
        <v>99285.3</v>
      </c>
      <c r="F20" s="89">
        <v>6745286.4000000004</v>
      </c>
      <c r="G20" s="90">
        <v>67.928265999999994</v>
      </c>
      <c r="H20"/>
    </row>
    <row r="21" spans="1:8">
      <c r="A21" s="86">
        <v>18</v>
      </c>
      <c r="B21" s="87">
        <v>3.1995E-4</v>
      </c>
      <c r="C21" s="88">
        <v>99270.47</v>
      </c>
      <c r="D21" s="89">
        <v>31.761714000000001</v>
      </c>
      <c r="E21" s="8">
        <v>99254.59</v>
      </c>
      <c r="F21" s="89">
        <v>6646001.0999999996</v>
      </c>
      <c r="G21" s="90">
        <v>66.948419999999999</v>
      </c>
      <c r="H21"/>
    </row>
    <row r="22" spans="1:8">
      <c r="A22" s="86">
        <v>19</v>
      </c>
      <c r="B22" s="87">
        <v>3.2327000000000001E-4</v>
      </c>
      <c r="C22" s="88">
        <v>99238.71</v>
      </c>
      <c r="D22" s="89">
        <v>32.081372000000002</v>
      </c>
      <c r="E22" s="8">
        <v>99222.67</v>
      </c>
      <c r="F22" s="89">
        <v>6546746.5</v>
      </c>
      <c r="G22" s="90">
        <v>65.969684999999998</v>
      </c>
      <c r="H22"/>
    </row>
    <row r="23" spans="1:8">
      <c r="A23" s="86">
        <v>20</v>
      </c>
      <c r="B23" s="87">
        <v>3.2454000000000001E-4</v>
      </c>
      <c r="C23" s="88">
        <v>99206.63</v>
      </c>
      <c r="D23" s="89">
        <v>32.196384000000002</v>
      </c>
      <c r="E23" s="8">
        <v>99190.53</v>
      </c>
      <c r="F23" s="89">
        <v>6447523.7999999998</v>
      </c>
      <c r="G23" s="90">
        <v>64.990853999999999</v>
      </c>
      <c r="H23"/>
    </row>
    <row r="24" spans="1:8">
      <c r="A24" s="86">
        <v>21</v>
      </c>
      <c r="B24" s="87">
        <v>3.2972999999999998E-4</v>
      </c>
      <c r="C24" s="88">
        <v>99174.44</v>
      </c>
      <c r="D24" s="89">
        <v>32.700521999999999</v>
      </c>
      <c r="E24" s="8">
        <v>99158.09</v>
      </c>
      <c r="F24" s="89">
        <v>6348333.2999999998</v>
      </c>
      <c r="G24" s="90">
        <v>64.011790000000005</v>
      </c>
      <c r="H24"/>
    </row>
    <row r="25" spans="1:8">
      <c r="A25" s="86">
        <v>22</v>
      </c>
      <c r="B25" s="87">
        <v>3.3227000000000002E-4</v>
      </c>
      <c r="C25" s="88">
        <v>99141.73</v>
      </c>
      <c r="D25" s="89">
        <v>32.941357000000004</v>
      </c>
      <c r="E25" s="8">
        <v>99125.27</v>
      </c>
      <c r="F25" s="89">
        <v>6249175.2000000002</v>
      </c>
      <c r="G25" s="90">
        <v>63.032739999999997</v>
      </c>
      <c r="H25"/>
    </row>
    <row r="26" spans="1:8">
      <c r="A26" s="86">
        <v>23</v>
      </c>
      <c r="B26" s="87">
        <v>3.3315999999999999E-4</v>
      </c>
      <c r="C26" s="88">
        <v>99108.800000000003</v>
      </c>
      <c r="D26" s="89">
        <v>33.019056999999997</v>
      </c>
      <c r="E26" s="8">
        <v>99092.29</v>
      </c>
      <c r="F26" s="89">
        <v>6150049.9000000004</v>
      </c>
      <c r="G26" s="90">
        <v>62.053522000000001</v>
      </c>
      <c r="H26"/>
    </row>
    <row r="27" spans="1:8">
      <c r="A27" s="86">
        <v>24</v>
      </c>
      <c r="B27" s="87">
        <v>3.3409999999999999E-4</v>
      </c>
      <c r="C27" s="88">
        <v>99075.78</v>
      </c>
      <c r="D27" s="89">
        <v>33.100904</v>
      </c>
      <c r="E27" s="8">
        <v>99059.23</v>
      </c>
      <c r="F27" s="89">
        <v>6050957.5999999996</v>
      </c>
      <c r="G27" s="90">
        <v>61.074033999999997</v>
      </c>
      <c r="H27"/>
    </row>
    <row r="28" spans="1:8">
      <c r="A28" s="86">
        <v>25</v>
      </c>
      <c r="B28" s="87">
        <v>3.3280000000000001E-4</v>
      </c>
      <c r="C28" s="88">
        <v>99042.68</v>
      </c>
      <c r="D28" s="89">
        <v>32.961385999999997</v>
      </c>
      <c r="E28" s="8">
        <v>99026.2</v>
      </c>
      <c r="F28" s="89">
        <v>5951898.4000000004</v>
      </c>
      <c r="G28" s="90">
        <v>60.094279</v>
      </c>
      <c r="H28"/>
    </row>
    <row r="29" spans="1:8">
      <c r="A29" s="86">
        <v>26</v>
      </c>
      <c r="B29" s="87">
        <v>3.3426000000000002E-4</v>
      </c>
      <c r="C29" s="88">
        <v>99009.72</v>
      </c>
      <c r="D29" s="89">
        <v>33.095250999999998</v>
      </c>
      <c r="E29" s="8">
        <v>98993.17</v>
      </c>
      <c r="F29" s="89">
        <v>5852872.2000000002</v>
      </c>
      <c r="G29" s="90">
        <v>59.114117999999998</v>
      </c>
      <c r="H29"/>
    </row>
    <row r="30" spans="1:8">
      <c r="A30" s="86">
        <v>27</v>
      </c>
      <c r="B30" s="87">
        <v>3.4686E-4</v>
      </c>
      <c r="C30" s="88">
        <v>98976.63</v>
      </c>
      <c r="D30" s="89">
        <v>34.330553000000002</v>
      </c>
      <c r="E30" s="8">
        <v>98959.46</v>
      </c>
      <c r="F30" s="89">
        <v>5753879</v>
      </c>
      <c r="G30" s="90">
        <v>58.133716</v>
      </c>
      <c r="H30"/>
    </row>
    <row r="31" spans="1:8">
      <c r="A31" s="86">
        <v>28</v>
      </c>
      <c r="B31" s="87">
        <v>3.7420999999999998E-4</v>
      </c>
      <c r="C31" s="88">
        <v>98942.3</v>
      </c>
      <c r="D31" s="89">
        <v>37.025627999999998</v>
      </c>
      <c r="E31" s="8">
        <v>98923.78</v>
      </c>
      <c r="F31" s="89">
        <v>5654919.5999999996</v>
      </c>
      <c r="G31" s="90">
        <v>57.153711999999999</v>
      </c>
      <c r="H31"/>
    </row>
    <row r="32" spans="1:8">
      <c r="A32" s="86">
        <v>29</v>
      </c>
      <c r="B32" s="87">
        <v>4.1240999999999999E-4</v>
      </c>
      <c r="C32" s="88">
        <v>98905.27</v>
      </c>
      <c r="D32" s="89">
        <v>40.789256000000002</v>
      </c>
      <c r="E32" s="8">
        <v>98884.88</v>
      </c>
      <c r="F32" s="89">
        <v>5555995.7999999998</v>
      </c>
      <c r="G32" s="90">
        <v>56.17492</v>
      </c>
      <c r="H32"/>
    </row>
    <row r="33" spans="1:8">
      <c r="A33" s="86">
        <v>30</v>
      </c>
      <c r="B33" s="87">
        <v>4.5793E-4</v>
      </c>
      <c r="C33" s="88">
        <v>98864.48</v>
      </c>
      <c r="D33" s="89">
        <v>45.273291999999998</v>
      </c>
      <c r="E33" s="8">
        <v>98841.85</v>
      </c>
      <c r="F33" s="89">
        <v>5457110.9000000004</v>
      </c>
      <c r="G33" s="90">
        <v>55.197890000000001</v>
      </c>
      <c r="H33"/>
    </row>
    <row r="34" spans="1:8">
      <c r="A34" s="86">
        <v>31</v>
      </c>
      <c r="B34" s="87">
        <v>5.0248000000000003E-4</v>
      </c>
      <c r="C34" s="88">
        <v>98819.21</v>
      </c>
      <c r="D34" s="89">
        <v>49.654885999999998</v>
      </c>
      <c r="E34" s="8">
        <v>98794.38</v>
      </c>
      <c r="F34" s="89">
        <v>5358269.0999999996</v>
      </c>
      <c r="G34" s="90">
        <v>54.222949</v>
      </c>
      <c r="H34"/>
    </row>
    <row r="35" spans="1:8">
      <c r="A35" s="86">
        <v>32</v>
      </c>
      <c r="B35" s="87">
        <v>5.4067000000000004E-4</v>
      </c>
      <c r="C35" s="88">
        <v>98769.55</v>
      </c>
      <c r="D35" s="89">
        <v>53.401935999999999</v>
      </c>
      <c r="E35" s="8">
        <v>98742.85</v>
      </c>
      <c r="F35" s="89">
        <v>5259474.7</v>
      </c>
      <c r="G35" s="90">
        <v>53.249958999999997</v>
      </c>
      <c r="H35"/>
    </row>
    <row r="36" spans="1:8">
      <c r="A36" s="86">
        <v>33</v>
      </c>
      <c r="B36" s="87">
        <v>5.6904999999999998E-4</v>
      </c>
      <c r="C36" s="88">
        <v>98716.160000000003</v>
      </c>
      <c r="D36" s="89">
        <v>56.174284999999998</v>
      </c>
      <c r="E36" s="8">
        <v>98688.07</v>
      </c>
      <c r="F36" s="89">
        <v>5160731.8</v>
      </c>
      <c r="G36" s="90">
        <v>52.278492999999997</v>
      </c>
      <c r="H36"/>
    </row>
    <row r="37" spans="1:8">
      <c r="A37" s="86">
        <v>34</v>
      </c>
      <c r="B37" s="87">
        <v>5.9272000000000003E-4</v>
      </c>
      <c r="C37" s="88">
        <v>98659.98</v>
      </c>
      <c r="D37" s="89">
        <v>58.478107000000001</v>
      </c>
      <c r="E37" s="8">
        <v>98630.74</v>
      </c>
      <c r="F37" s="89">
        <v>5062043.8</v>
      </c>
      <c r="G37" s="90">
        <v>51.307972999999997</v>
      </c>
      <c r="H37"/>
    </row>
    <row r="38" spans="1:8">
      <c r="A38" s="86">
        <v>35</v>
      </c>
      <c r="B38" s="87">
        <v>6.2372999999999997E-4</v>
      </c>
      <c r="C38" s="88">
        <v>98601.51</v>
      </c>
      <c r="D38" s="89">
        <v>61.500847999999998</v>
      </c>
      <c r="E38" s="8">
        <v>98570.76</v>
      </c>
      <c r="F38" s="89">
        <v>4963413</v>
      </c>
      <c r="G38" s="90">
        <v>50.338104999999999</v>
      </c>
      <c r="H38"/>
    </row>
    <row r="39" spans="1:8">
      <c r="A39" s="86">
        <v>36</v>
      </c>
      <c r="B39" s="87">
        <v>6.6774E-4</v>
      </c>
      <c r="C39" s="88">
        <v>98540.01</v>
      </c>
      <c r="D39" s="89">
        <v>65.799280999999993</v>
      </c>
      <c r="E39" s="8">
        <v>98507.11</v>
      </c>
      <c r="F39" s="89">
        <v>4864842.3</v>
      </c>
      <c r="G39" s="90">
        <v>49.369208999999998</v>
      </c>
      <c r="H39"/>
    </row>
    <row r="40" spans="1:8">
      <c r="A40" s="86">
        <v>37</v>
      </c>
      <c r="B40" s="87">
        <v>7.1920999999999997E-4</v>
      </c>
      <c r="C40" s="88">
        <v>98474.21</v>
      </c>
      <c r="D40" s="89">
        <v>70.823611</v>
      </c>
      <c r="E40" s="8">
        <v>98438.8</v>
      </c>
      <c r="F40" s="89">
        <v>4766335.2</v>
      </c>
      <c r="G40" s="90">
        <v>48.401862000000001</v>
      </c>
      <c r="H40"/>
    </row>
    <row r="41" spans="1:8">
      <c r="A41" s="86">
        <v>38</v>
      </c>
      <c r="B41" s="87">
        <v>7.7740999999999997E-4</v>
      </c>
      <c r="C41" s="88">
        <v>98403.39</v>
      </c>
      <c r="D41" s="89">
        <v>76.499827999999994</v>
      </c>
      <c r="E41" s="8">
        <v>98365.14</v>
      </c>
      <c r="F41" s="89">
        <v>4667896.4000000004</v>
      </c>
      <c r="G41" s="90">
        <v>47.436337000000002</v>
      </c>
      <c r="H41"/>
    </row>
    <row r="42" spans="1:8">
      <c r="A42" s="86">
        <v>39</v>
      </c>
      <c r="B42" s="87">
        <v>8.4398999999999997E-4</v>
      </c>
      <c r="C42" s="88">
        <v>98326.89</v>
      </c>
      <c r="D42" s="89">
        <v>82.986766000000003</v>
      </c>
      <c r="E42" s="8">
        <v>98285.4</v>
      </c>
      <c r="F42" s="89">
        <v>4569531.2</v>
      </c>
      <c r="G42" s="90">
        <v>46.472853999999998</v>
      </c>
      <c r="H42"/>
    </row>
    <row r="43" spans="1:8">
      <c r="A43" s="86">
        <v>40</v>
      </c>
      <c r="B43" s="87">
        <v>9.1823999999999996E-4</v>
      </c>
      <c r="C43" s="88">
        <v>98243.91</v>
      </c>
      <c r="D43" s="89">
        <v>90.211280000000002</v>
      </c>
      <c r="E43" s="8">
        <v>98198.8</v>
      </c>
      <c r="F43" s="89">
        <v>4471245.8</v>
      </c>
      <c r="G43" s="90">
        <v>45.511685999999997</v>
      </c>
      <c r="H43"/>
    </row>
    <row r="44" spans="1:8">
      <c r="A44" s="86">
        <v>41</v>
      </c>
      <c r="B44" s="87">
        <v>1.0085599999999999E-3</v>
      </c>
      <c r="C44" s="88">
        <v>98153.7</v>
      </c>
      <c r="D44" s="89">
        <v>98.993830000000003</v>
      </c>
      <c r="E44" s="8">
        <v>98104.2</v>
      </c>
      <c r="F44" s="89">
        <v>4373047</v>
      </c>
      <c r="G44" s="90">
        <v>44.553055000000001</v>
      </c>
      <c r="H44"/>
    </row>
    <row r="45" spans="1:8">
      <c r="A45" s="86">
        <v>42</v>
      </c>
      <c r="B45" s="87">
        <v>1.1251799999999999E-3</v>
      </c>
      <c r="C45" s="88">
        <v>98054.7</v>
      </c>
      <c r="D45" s="89">
        <v>110.32965</v>
      </c>
      <c r="E45" s="8">
        <v>97999.54</v>
      </c>
      <c r="F45" s="89">
        <v>4274942.8</v>
      </c>
      <c r="G45" s="90">
        <v>43.597529999999999</v>
      </c>
      <c r="H45"/>
    </row>
    <row r="46" spans="1:8">
      <c r="A46" s="86">
        <v>43</v>
      </c>
      <c r="B46" s="87">
        <v>1.27446E-3</v>
      </c>
      <c r="C46" s="88">
        <v>97944.38</v>
      </c>
      <c r="D46" s="89">
        <v>124.82661</v>
      </c>
      <c r="E46" s="8">
        <v>97881.96</v>
      </c>
      <c r="F46" s="89">
        <v>4176943.3</v>
      </c>
      <c r="G46" s="90">
        <v>42.646076000000001</v>
      </c>
      <c r="H46"/>
    </row>
    <row r="47" spans="1:8">
      <c r="A47" s="86">
        <v>44</v>
      </c>
      <c r="B47" s="87">
        <v>1.4521499999999999E-3</v>
      </c>
      <c r="C47" s="88">
        <v>97819.55</v>
      </c>
      <c r="D47" s="89">
        <v>142.04908</v>
      </c>
      <c r="E47" s="8">
        <v>97748.52</v>
      </c>
      <c r="F47" s="89">
        <v>4079061.3</v>
      </c>
      <c r="G47" s="90">
        <v>41.699858999999996</v>
      </c>
      <c r="H47"/>
    </row>
    <row r="48" spans="1:8">
      <c r="A48" s="86">
        <v>45</v>
      </c>
      <c r="B48" s="87">
        <v>1.6405E-3</v>
      </c>
      <c r="C48" s="88">
        <v>97677.5</v>
      </c>
      <c r="D48" s="89">
        <v>160.24001999999999</v>
      </c>
      <c r="E48" s="8">
        <v>97597.38</v>
      </c>
      <c r="F48" s="89">
        <v>3981312.8</v>
      </c>
      <c r="G48" s="90">
        <v>40.759774</v>
      </c>
      <c r="H48"/>
    </row>
    <row r="49" spans="1:8">
      <c r="A49" s="86">
        <v>46</v>
      </c>
      <c r="B49" s="87">
        <v>1.8371699999999999E-3</v>
      </c>
      <c r="C49" s="88">
        <v>97517.26</v>
      </c>
      <c r="D49" s="89">
        <v>179.15561</v>
      </c>
      <c r="E49" s="8">
        <v>97427.68</v>
      </c>
      <c r="F49" s="89">
        <v>3883715.4</v>
      </c>
      <c r="G49" s="90">
        <v>39.825929000000002</v>
      </c>
      <c r="H49"/>
    </row>
    <row r="50" spans="1:8">
      <c r="A50" s="86">
        <v>47</v>
      </c>
      <c r="B50" s="87">
        <v>2.0553400000000001E-3</v>
      </c>
      <c r="C50" s="88">
        <v>97338.1</v>
      </c>
      <c r="D50" s="89">
        <v>200.06325000000001</v>
      </c>
      <c r="E50" s="8">
        <v>97238.07</v>
      </c>
      <c r="F50" s="89">
        <v>3786287.7</v>
      </c>
      <c r="G50" s="90">
        <v>38.898311</v>
      </c>
      <c r="H50"/>
    </row>
    <row r="51" spans="1:8">
      <c r="A51" s="86">
        <v>48</v>
      </c>
      <c r="B51" s="87">
        <v>2.29401E-3</v>
      </c>
      <c r="C51" s="88">
        <v>97138.04</v>
      </c>
      <c r="D51" s="89">
        <v>222.83573999999999</v>
      </c>
      <c r="E51" s="8">
        <v>97026.63</v>
      </c>
      <c r="F51" s="89">
        <v>3689049.7</v>
      </c>
      <c r="G51" s="90">
        <v>37.977395000000001</v>
      </c>
      <c r="H51"/>
    </row>
    <row r="52" spans="1:8">
      <c r="A52" s="86">
        <v>49</v>
      </c>
      <c r="B52" s="87">
        <v>2.5434099999999999E-3</v>
      </c>
      <c r="C52" s="88">
        <v>96915.199999999997</v>
      </c>
      <c r="D52" s="89">
        <v>246.49510000000001</v>
      </c>
      <c r="E52" s="8">
        <v>96791.95</v>
      </c>
      <c r="F52" s="89">
        <v>3592023.1</v>
      </c>
      <c r="G52" s="90">
        <v>37.063566000000002</v>
      </c>
      <c r="H52"/>
    </row>
    <row r="53" spans="1:8">
      <c r="A53" s="86">
        <v>50</v>
      </c>
      <c r="B53" s="87">
        <v>2.80357E-3</v>
      </c>
      <c r="C53" s="88">
        <v>96668.71</v>
      </c>
      <c r="D53" s="89">
        <v>271.01745</v>
      </c>
      <c r="E53" s="8">
        <v>96533.2</v>
      </c>
      <c r="F53" s="89">
        <v>3495231.1</v>
      </c>
      <c r="G53" s="90">
        <v>36.156798000000002</v>
      </c>
      <c r="H53"/>
    </row>
    <row r="54" spans="1:8">
      <c r="A54" s="86">
        <v>51</v>
      </c>
      <c r="B54" s="87">
        <v>3.0589100000000002E-3</v>
      </c>
      <c r="C54" s="88">
        <v>96397.7</v>
      </c>
      <c r="D54" s="89">
        <v>294.87182999999999</v>
      </c>
      <c r="E54" s="8">
        <v>96250.26</v>
      </c>
      <c r="F54" s="89">
        <v>3398697.9</v>
      </c>
      <c r="G54" s="90">
        <v>35.257044999999998</v>
      </c>
      <c r="H54"/>
    </row>
    <row r="55" spans="1:8">
      <c r="A55" s="86">
        <v>52</v>
      </c>
      <c r="B55" s="87">
        <v>3.2897500000000001E-3</v>
      </c>
      <c r="C55" s="88">
        <v>96102.82</v>
      </c>
      <c r="D55" s="89">
        <v>316.15454999999997</v>
      </c>
      <c r="E55" s="8">
        <v>95944.74</v>
      </c>
      <c r="F55" s="89">
        <v>3302447.6</v>
      </c>
      <c r="G55" s="90">
        <v>34.363691000000003</v>
      </c>
      <c r="H55"/>
    </row>
    <row r="56" spans="1:8">
      <c r="A56" s="86">
        <v>53</v>
      </c>
      <c r="B56" s="87">
        <v>3.48855E-3</v>
      </c>
      <c r="C56" s="88">
        <v>95786.66</v>
      </c>
      <c r="D56" s="89">
        <v>334.15694000000002</v>
      </c>
      <c r="E56" s="8">
        <v>95619.59</v>
      </c>
      <c r="F56" s="89">
        <v>3206502.9</v>
      </c>
      <c r="G56" s="90">
        <v>33.475462999999998</v>
      </c>
      <c r="H56"/>
    </row>
    <row r="57" spans="1:8">
      <c r="A57" s="86">
        <v>54</v>
      </c>
      <c r="B57" s="87">
        <v>3.6694399999999999E-3</v>
      </c>
      <c r="C57" s="88">
        <v>95452.51</v>
      </c>
      <c r="D57" s="89">
        <v>350.25695000000002</v>
      </c>
      <c r="E57" s="8">
        <v>95277.38</v>
      </c>
      <c r="F57" s="89">
        <v>3110883.3</v>
      </c>
      <c r="G57" s="90">
        <v>32.590902</v>
      </c>
      <c r="H57"/>
    </row>
    <row r="58" spans="1:8">
      <c r="A58" s="86">
        <v>55</v>
      </c>
      <c r="B58" s="87">
        <v>3.8470100000000001E-3</v>
      </c>
      <c r="C58" s="88">
        <v>95102.25</v>
      </c>
      <c r="D58" s="89">
        <v>365.85966000000002</v>
      </c>
      <c r="E58" s="8">
        <v>94919.32</v>
      </c>
      <c r="F58" s="89">
        <v>3015605.9</v>
      </c>
      <c r="G58" s="90">
        <v>31.709091000000001</v>
      </c>
      <c r="H58"/>
    </row>
    <row r="59" spans="1:8">
      <c r="A59" s="86">
        <v>56</v>
      </c>
      <c r="B59" s="87">
        <v>4.0447499999999997E-3</v>
      </c>
      <c r="C59" s="88">
        <v>94736.39</v>
      </c>
      <c r="D59" s="89">
        <v>383.18542000000002</v>
      </c>
      <c r="E59" s="8">
        <v>94544.8</v>
      </c>
      <c r="F59" s="89">
        <v>2920686.6</v>
      </c>
      <c r="G59" s="90">
        <v>30.829616999999999</v>
      </c>
      <c r="H59"/>
    </row>
    <row r="60" spans="1:8">
      <c r="A60" s="86">
        <v>57</v>
      </c>
      <c r="B60" s="87">
        <v>4.2793700000000002E-3</v>
      </c>
      <c r="C60" s="88">
        <v>94353.2</v>
      </c>
      <c r="D60" s="89">
        <v>403.77244999999999</v>
      </c>
      <c r="E60" s="8">
        <v>94151.32</v>
      </c>
      <c r="F60" s="89">
        <v>2826141.8</v>
      </c>
      <c r="G60" s="90">
        <v>29.952791000000001</v>
      </c>
      <c r="H60"/>
    </row>
    <row r="61" spans="1:8">
      <c r="A61" s="86">
        <v>58</v>
      </c>
      <c r="B61" s="87">
        <v>4.5659200000000002E-3</v>
      </c>
      <c r="C61" s="88">
        <v>93949.43</v>
      </c>
      <c r="D61" s="89">
        <v>428.96577000000002</v>
      </c>
      <c r="E61" s="8">
        <v>93734.95</v>
      </c>
      <c r="F61" s="89">
        <v>2731990.5</v>
      </c>
      <c r="G61" s="90">
        <v>29.079373</v>
      </c>
      <c r="H61"/>
    </row>
    <row r="62" spans="1:8">
      <c r="A62" s="86">
        <v>59</v>
      </c>
      <c r="B62" s="87">
        <v>4.8981600000000004E-3</v>
      </c>
      <c r="C62" s="88">
        <v>93520.46</v>
      </c>
      <c r="D62" s="89">
        <v>458.07794000000001</v>
      </c>
      <c r="E62" s="8">
        <v>93291.42</v>
      </c>
      <c r="F62" s="89">
        <v>2638255.5</v>
      </c>
      <c r="G62" s="90">
        <v>28.210463000000001</v>
      </c>
      <c r="H62"/>
    </row>
    <row r="63" spans="1:8">
      <c r="A63" s="86">
        <v>60</v>
      </c>
      <c r="B63" s="87">
        <v>5.2565299999999997E-3</v>
      </c>
      <c r="C63" s="88">
        <v>93062.38</v>
      </c>
      <c r="D63" s="89">
        <v>489.18565000000001</v>
      </c>
      <c r="E63" s="8">
        <v>92817.79</v>
      </c>
      <c r="F63" s="89">
        <v>2544964.1</v>
      </c>
      <c r="G63" s="90">
        <v>27.346862000000002</v>
      </c>
      <c r="H63"/>
    </row>
    <row r="64" spans="1:8">
      <c r="A64" s="86">
        <v>61</v>
      </c>
      <c r="B64" s="87">
        <v>5.6314299999999998E-3</v>
      </c>
      <c r="C64" s="88">
        <v>92573.2</v>
      </c>
      <c r="D64" s="89">
        <v>521.31913999999995</v>
      </c>
      <c r="E64" s="8">
        <v>92312.54</v>
      </c>
      <c r="F64" s="89">
        <v>2452146.2999999998</v>
      </c>
      <c r="G64" s="90">
        <v>26.48873</v>
      </c>
      <c r="H64"/>
    </row>
    <row r="65" spans="1:8">
      <c r="A65" s="86">
        <v>62</v>
      </c>
      <c r="B65" s="87">
        <v>6.0358299999999998E-3</v>
      </c>
      <c r="C65" s="88">
        <v>92051.88</v>
      </c>
      <c r="D65" s="89">
        <v>555.60924999999997</v>
      </c>
      <c r="E65" s="8">
        <v>91774.07</v>
      </c>
      <c r="F65" s="89">
        <v>2359833.7999999998</v>
      </c>
      <c r="G65" s="90">
        <v>25.635912000000001</v>
      </c>
      <c r="H65"/>
    </row>
    <row r="66" spans="1:8">
      <c r="A66" s="86">
        <v>63</v>
      </c>
      <c r="B66" s="87">
        <v>6.4728800000000003E-3</v>
      </c>
      <c r="C66" s="88">
        <v>91496.27</v>
      </c>
      <c r="D66" s="89">
        <v>592.24454000000003</v>
      </c>
      <c r="E66" s="8">
        <v>91200.14</v>
      </c>
      <c r="F66" s="89">
        <v>2268059.7000000002</v>
      </c>
      <c r="G66" s="90">
        <v>24.788550000000001</v>
      </c>
      <c r="H66"/>
    </row>
    <row r="67" spans="1:8">
      <c r="A67" s="86">
        <v>64</v>
      </c>
      <c r="B67" s="87">
        <v>6.9494099999999996E-3</v>
      </c>
      <c r="C67" s="88">
        <v>90904.02</v>
      </c>
      <c r="D67" s="89">
        <v>631.72968000000003</v>
      </c>
      <c r="E67" s="8">
        <v>90588.160000000003</v>
      </c>
      <c r="F67" s="89">
        <v>2176859.6</v>
      </c>
      <c r="G67" s="90">
        <v>23.94679</v>
      </c>
      <c r="H67"/>
    </row>
    <row r="68" spans="1:8">
      <c r="A68" s="86">
        <v>65</v>
      </c>
      <c r="B68" s="87">
        <v>7.4722E-3</v>
      </c>
      <c r="C68" s="88">
        <v>90272.3</v>
      </c>
      <c r="D68" s="89">
        <v>674.53254000000004</v>
      </c>
      <c r="E68" s="8">
        <v>89935.03</v>
      </c>
      <c r="F68" s="89">
        <v>2086271.4</v>
      </c>
      <c r="G68" s="90">
        <v>23.110870999999999</v>
      </c>
      <c r="H68"/>
    </row>
    <row r="69" spans="1:8">
      <c r="A69" s="86">
        <v>66</v>
      </c>
      <c r="B69" s="87">
        <v>8.0503799999999993E-3</v>
      </c>
      <c r="C69" s="88">
        <v>89597.77</v>
      </c>
      <c r="D69" s="89">
        <v>721.29589999999996</v>
      </c>
      <c r="E69" s="8">
        <v>89237.119999999995</v>
      </c>
      <c r="F69" s="89">
        <v>1996336.4</v>
      </c>
      <c r="G69" s="90">
        <v>22.281096000000002</v>
      </c>
      <c r="H69"/>
    </row>
    <row r="70" spans="1:8">
      <c r="A70" s="86">
        <v>67</v>
      </c>
      <c r="B70" s="87">
        <v>8.7048899999999999E-3</v>
      </c>
      <c r="C70" s="88">
        <v>88876.47</v>
      </c>
      <c r="D70" s="89">
        <v>773.65947000000006</v>
      </c>
      <c r="E70" s="8">
        <v>88489.64</v>
      </c>
      <c r="F70" s="89">
        <v>1907099.3</v>
      </c>
      <c r="G70" s="90">
        <v>21.457865000000002</v>
      </c>
      <c r="H70"/>
    </row>
    <row r="71" spans="1:8">
      <c r="A71" s="86">
        <v>68</v>
      </c>
      <c r="B71" s="87">
        <v>9.4682599999999992E-3</v>
      </c>
      <c r="C71" s="88">
        <v>88102.81</v>
      </c>
      <c r="D71" s="89">
        <v>834.18038000000001</v>
      </c>
      <c r="E71" s="8">
        <v>87685.72</v>
      </c>
      <c r="F71" s="89">
        <v>1818609.6</v>
      </c>
      <c r="G71" s="90">
        <v>20.641902000000002</v>
      </c>
      <c r="H71"/>
    </row>
    <row r="72" spans="1:8">
      <c r="A72" s="86">
        <v>69</v>
      </c>
      <c r="B72" s="87">
        <v>1.037049E-2</v>
      </c>
      <c r="C72" s="88">
        <v>87268.63</v>
      </c>
      <c r="D72" s="89">
        <v>905.01835000000005</v>
      </c>
      <c r="E72" s="8">
        <v>86816.13</v>
      </c>
      <c r="F72" s="89">
        <v>1730923.9</v>
      </c>
      <c r="G72" s="90">
        <v>19.834434000000002</v>
      </c>
      <c r="H72"/>
    </row>
    <row r="73" spans="1:8">
      <c r="A73" s="86">
        <v>70</v>
      </c>
      <c r="B73" s="87">
        <v>1.1473830000000001E-2</v>
      </c>
      <c r="C73" s="88">
        <v>86363.62</v>
      </c>
      <c r="D73" s="89">
        <v>990.92147999999997</v>
      </c>
      <c r="E73" s="8">
        <v>85868.160000000003</v>
      </c>
      <c r="F73" s="89">
        <v>1644107.8</v>
      </c>
      <c r="G73" s="90">
        <v>19.037042</v>
      </c>
      <c r="H73"/>
    </row>
    <row r="74" spans="1:8">
      <c r="A74" s="86">
        <v>71</v>
      </c>
      <c r="B74" s="87">
        <v>1.276191E-2</v>
      </c>
      <c r="C74" s="88">
        <v>85372.7</v>
      </c>
      <c r="D74" s="89">
        <v>1089.5184999999999</v>
      </c>
      <c r="E74" s="8">
        <v>84827.94</v>
      </c>
      <c r="F74" s="89">
        <v>1558239.6</v>
      </c>
      <c r="G74" s="90">
        <v>18.252200999999999</v>
      </c>
      <c r="H74"/>
    </row>
    <row r="75" spans="1:8">
      <c r="A75" s="86">
        <v>72</v>
      </c>
      <c r="B75" s="87">
        <v>1.415453E-2</v>
      </c>
      <c r="C75" s="88">
        <v>84283.18</v>
      </c>
      <c r="D75" s="89">
        <v>1192.9889000000001</v>
      </c>
      <c r="E75" s="8">
        <v>83686.69</v>
      </c>
      <c r="F75" s="89">
        <v>1473411.7</v>
      </c>
      <c r="G75" s="90">
        <v>17.481680999999998</v>
      </c>
      <c r="H75"/>
    </row>
    <row r="76" spans="1:8">
      <c r="A76" s="86">
        <v>73</v>
      </c>
      <c r="B76" s="87">
        <v>1.556546E-2</v>
      </c>
      <c r="C76" s="88">
        <v>83090.19</v>
      </c>
      <c r="D76" s="89">
        <v>1293.337</v>
      </c>
      <c r="E76" s="8">
        <v>82443.520000000004</v>
      </c>
      <c r="F76" s="89">
        <v>1389725</v>
      </c>
      <c r="G76" s="90">
        <v>16.725501000000001</v>
      </c>
      <c r="H76"/>
    </row>
    <row r="77" spans="1:8">
      <c r="A77" s="86">
        <v>74</v>
      </c>
      <c r="B77" s="87">
        <v>1.701314E-2</v>
      </c>
      <c r="C77" s="88">
        <v>81796.850000000006</v>
      </c>
      <c r="D77" s="89">
        <v>1391.6212</v>
      </c>
      <c r="E77" s="8">
        <v>81101.039999999994</v>
      </c>
      <c r="F77" s="89">
        <v>1307281.5</v>
      </c>
      <c r="G77" s="90">
        <v>15.982051</v>
      </c>
      <c r="H77"/>
    </row>
    <row r="78" spans="1:8">
      <c r="A78" s="86">
        <v>75</v>
      </c>
      <c r="B78" s="87">
        <v>1.8680760000000001E-2</v>
      </c>
      <c r="C78" s="88">
        <v>80405.23</v>
      </c>
      <c r="D78" s="89">
        <v>1502.0310999999999</v>
      </c>
      <c r="E78" s="8">
        <v>79654.210000000006</v>
      </c>
      <c r="F78" s="89">
        <v>1226180.5</v>
      </c>
      <c r="G78" s="90">
        <v>15.250009</v>
      </c>
      <c r="H78"/>
    </row>
    <row r="79" spans="1:8">
      <c r="A79" s="86">
        <v>76</v>
      </c>
      <c r="B79" s="87">
        <v>2.068045E-2</v>
      </c>
      <c r="C79" s="88">
        <v>78903.199999999997</v>
      </c>
      <c r="D79" s="89">
        <v>1631.7535</v>
      </c>
      <c r="E79" s="8">
        <v>78087.320000000007</v>
      </c>
      <c r="F79" s="89">
        <v>1146526.2</v>
      </c>
      <c r="G79" s="90">
        <v>14.530796</v>
      </c>
      <c r="H79"/>
    </row>
    <row r="80" spans="1:8">
      <c r="A80" s="86">
        <v>77</v>
      </c>
      <c r="B80" s="87">
        <v>2.2845890000000001E-2</v>
      </c>
      <c r="C80" s="88">
        <v>77271.45</v>
      </c>
      <c r="D80" s="89">
        <v>1765.3347000000001</v>
      </c>
      <c r="E80" s="8">
        <v>76388.78</v>
      </c>
      <c r="F80" s="89">
        <v>1068438.8999999999</v>
      </c>
      <c r="G80" s="90">
        <v>13.827086</v>
      </c>
      <c r="H80"/>
    </row>
    <row r="81" spans="1:8">
      <c r="A81" s="86">
        <v>78</v>
      </c>
      <c r="B81" s="87">
        <v>2.5063640000000002E-2</v>
      </c>
      <c r="C81" s="88">
        <v>75506.11</v>
      </c>
      <c r="D81" s="89">
        <v>1892.4580000000001</v>
      </c>
      <c r="E81" s="8">
        <v>74559.88</v>
      </c>
      <c r="F81" s="89">
        <v>992050.15</v>
      </c>
      <c r="G81" s="90">
        <v>13.138674</v>
      </c>
      <c r="H81"/>
    </row>
    <row r="82" spans="1:8">
      <c r="A82" s="86">
        <v>79</v>
      </c>
      <c r="B82" s="87">
        <v>2.730689E-2</v>
      </c>
      <c r="C82" s="88">
        <v>73613.649999999994</v>
      </c>
      <c r="D82" s="89">
        <v>2010.1595</v>
      </c>
      <c r="E82" s="8">
        <v>72608.570000000007</v>
      </c>
      <c r="F82" s="89">
        <v>917490.27</v>
      </c>
      <c r="G82" s="90">
        <v>12.463589000000001</v>
      </c>
      <c r="H82"/>
    </row>
    <row r="83" spans="1:8">
      <c r="A83" s="86">
        <v>80</v>
      </c>
      <c r="B83" s="87">
        <v>2.9392109999999999E-2</v>
      </c>
      <c r="C83" s="88">
        <v>71603.490000000005</v>
      </c>
      <c r="D83" s="89">
        <v>2104.5781000000002</v>
      </c>
      <c r="E83" s="8">
        <v>70551.199999999997</v>
      </c>
      <c r="F83" s="89">
        <v>844881.7</v>
      </c>
      <c r="G83" s="90">
        <v>11.799448</v>
      </c>
      <c r="H83"/>
    </row>
    <row r="84" spans="1:8">
      <c r="A84" s="86">
        <v>81</v>
      </c>
      <c r="B84" s="87">
        <v>3.1681109999999998E-2</v>
      </c>
      <c r="C84" s="88">
        <v>69498.91</v>
      </c>
      <c r="D84" s="89">
        <v>2201.8024</v>
      </c>
      <c r="E84" s="8">
        <v>68398.02</v>
      </c>
      <c r="F84" s="89">
        <v>774330.49</v>
      </c>
      <c r="G84" s="90">
        <v>11.14162</v>
      </c>
      <c r="H84"/>
    </row>
    <row r="85" spans="1:8">
      <c r="A85" s="86">
        <v>82</v>
      </c>
      <c r="B85" s="87">
        <v>3.4721519999999999E-2</v>
      </c>
      <c r="C85" s="88">
        <v>67297.11</v>
      </c>
      <c r="D85" s="89">
        <v>2336.6583000000001</v>
      </c>
      <c r="E85" s="8">
        <v>66128.78</v>
      </c>
      <c r="F85" s="89">
        <v>705932.48</v>
      </c>
      <c r="G85" s="90">
        <v>10.489789</v>
      </c>
      <c r="H85"/>
    </row>
    <row r="86" spans="1:8">
      <c r="A86" s="86">
        <v>83</v>
      </c>
      <c r="B86" s="87">
        <v>3.8794839999999997E-2</v>
      </c>
      <c r="C86" s="88">
        <v>64960.45</v>
      </c>
      <c r="D86" s="89">
        <v>2520.1302000000001</v>
      </c>
      <c r="E86" s="8">
        <v>63700.38</v>
      </c>
      <c r="F86" s="89">
        <v>639803.69999999995</v>
      </c>
      <c r="G86" s="90">
        <v>9.8491268000000005</v>
      </c>
      <c r="H86"/>
    </row>
    <row r="87" spans="1:8">
      <c r="A87" s="86">
        <v>84</v>
      </c>
      <c r="B87" s="87">
        <v>4.3631360000000001E-2</v>
      </c>
      <c r="C87" s="88">
        <v>62440.32</v>
      </c>
      <c r="D87" s="89">
        <v>2724.3562000000002</v>
      </c>
      <c r="E87" s="8">
        <v>61078.14</v>
      </c>
      <c r="F87" s="89">
        <v>576103.31999999995</v>
      </c>
      <c r="G87" s="90">
        <v>9.2264631999999995</v>
      </c>
      <c r="H87"/>
    </row>
    <row r="88" spans="1:8">
      <c r="A88" s="86">
        <v>85</v>
      </c>
      <c r="B88" s="87">
        <v>4.8297229999999997E-2</v>
      </c>
      <c r="C88" s="88">
        <v>59715.96</v>
      </c>
      <c r="D88" s="89">
        <v>2884.1156999999998</v>
      </c>
      <c r="E88" s="8">
        <v>58273.91</v>
      </c>
      <c r="F88" s="89">
        <v>515025.17</v>
      </c>
      <c r="G88" s="90">
        <v>8.6245809999999992</v>
      </c>
      <c r="H88"/>
    </row>
    <row r="89" spans="1:8">
      <c r="A89" s="86">
        <v>86</v>
      </c>
      <c r="B89" s="87">
        <v>5.2731470000000003E-2</v>
      </c>
      <c r="C89" s="88">
        <v>56831.85</v>
      </c>
      <c r="D89" s="89">
        <v>2996.8265999999999</v>
      </c>
      <c r="E89" s="8">
        <v>55333.43</v>
      </c>
      <c r="F89" s="89">
        <v>456751.27</v>
      </c>
      <c r="G89" s="90">
        <v>8.0368893000000003</v>
      </c>
      <c r="H89"/>
    </row>
    <row r="90" spans="1:8">
      <c r="A90" s="86">
        <v>87</v>
      </c>
      <c r="B90" s="87">
        <v>5.819278E-2</v>
      </c>
      <c r="C90" s="88">
        <v>53835.02</v>
      </c>
      <c r="D90" s="89">
        <v>3132.8092999999999</v>
      </c>
      <c r="E90" s="8">
        <v>52268.61</v>
      </c>
      <c r="F90" s="89">
        <v>401417.83</v>
      </c>
      <c r="G90" s="90">
        <v>7.4564443999999996</v>
      </c>
      <c r="H90"/>
    </row>
    <row r="91" spans="1:8">
      <c r="A91" s="86">
        <v>88</v>
      </c>
      <c r="B91" s="87">
        <v>6.5859929999999997E-2</v>
      </c>
      <c r="C91" s="88">
        <v>50702.21</v>
      </c>
      <c r="D91" s="89">
        <v>3339.2440999999999</v>
      </c>
      <c r="E91" s="8">
        <v>49032.59</v>
      </c>
      <c r="F91" s="89">
        <v>349149.22</v>
      </c>
      <c r="G91" s="90">
        <v>6.8862719999999999</v>
      </c>
      <c r="H91"/>
    </row>
    <row r="92" spans="1:8">
      <c r="A92" s="86">
        <v>89</v>
      </c>
      <c r="B92" s="87">
        <v>7.6738260000000003E-2</v>
      </c>
      <c r="C92" s="88">
        <v>47362.97</v>
      </c>
      <c r="D92" s="89">
        <v>3634.5515999999998</v>
      </c>
      <c r="E92" s="8">
        <v>45545.69</v>
      </c>
      <c r="F92" s="89">
        <v>300116.63</v>
      </c>
      <c r="G92" s="90">
        <v>6.3365248999999997</v>
      </c>
      <c r="H92"/>
    </row>
    <row r="93" spans="1:8">
      <c r="A93" s="86">
        <v>90</v>
      </c>
      <c r="B93" s="87">
        <v>9.2908379999999999E-2</v>
      </c>
      <c r="C93" s="88">
        <v>43728.42</v>
      </c>
      <c r="D93" s="89">
        <v>4062.7365</v>
      </c>
      <c r="E93" s="8">
        <v>41697.050000000003</v>
      </c>
      <c r="F93" s="89">
        <v>254570.94</v>
      </c>
      <c r="G93" s="90">
        <v>5.8216361000000001</v>
      </c>
      <c r="H93"/>
    </row>
    <row r="94" spans="1:8">
      <c r="A94" s="86">
        <v>91</v>
      </c>
      <c r="B94" s="87">
        <v>0.10808274</v>
      </c>
      <c r="C94" s="88">
        <v>39665.68</v>
      </c>
      <c r="D94" s="89">
        <v>4287.1751999999997</v>
      </c>
      <c r="E94" s="8">
        <v>37522.089999999997</v>
      </c>
      <c r="F94" s="89">
        <v>212873.89</v>
      </c>
      <c r="G94" s="90">
        <v>5.3667021000000004</v>
      </c>
      <c r="H94"/>
    </row>
    <row r="95" spans="1:8">
      <c r="A95" s="86">
        <v>92</v>
      </c>
      <c r="B95" s="87">
        <v>0.12433949</v>
      </c>
      <c r="C95" s="88">
        <v>35378.5</v>
      </c>
      <c r="D95" s="89">
        <v>4398.9450999999999</v>
      </c>
      <c r="E95" s="8">
        <v>33179.03</v>
      </c>
      <c r="F95" s="89">
        <v>175351.79</v>
      </c>
      <c r="G95" s="90">
        <v>4.9564501999999999</v>
      </c>
      <c r="H95"/>
    </row>
    <row r="96" spans="1:8">
      <c r="A96" s="86">
        <v>93</v>
      </c>
      <c r="B96" s="87">
        <v>0.14143548</v>
      </c>
      <c r="C96" s="88">
        <v>30979.56</v>
      </c>
      <c r="D96" s="89">
        <v>4381.6089000000002</v>
      </c>
      <c r="E96" s="8">
        <v>28788.75</v>
      </c>
      <c r="F96" s="89">
        <v>142172.76</v>
      </c>
      <c r="G96" s="90">
        <v>4.5892442999999998</v>
      </c>
      <c r="H96"/>
    </row>
    <row r="97" spans="1:8">
      <c r="A97" s="86">
        <v>94</v>
      </c>
      <c r="B97" s="87">
        <v>0.15905533999999999</v>
      </c>
      <c r="C97" s="88">
        <v>26597.95</v>
      </c>
      <c r="D97" s="89">
        <v>4230.5459000000001</v>
      </c>
      <c r="E97" s="8">
        <v>24482.68</v>
      </c>
      <c r="F97" s="89">
        <v>113384.01</v>
      </c>
      <c r="G97" s="90">
        <v>4.2628854</v>
      </c>
      <c r="H97"/>
    </row>
    <row r="98" spans="1:8">
      <c r="A98" s="86">
        <v>95</v>
      </c>
      <c r="B98" s="87">
        <v>0.17681594</v>
      </c>
      <c r="C98" s="88">
        <v>22367.4</v>
      </c>
      <c r="D98" s="89">
        <v>3954.9135999999999</v>
      </c>
      <c r="E98" s="8">
        <v>20389.95</v>
      </c>
      <c r="F98" s="89">
        <v>88901.331999999995</v>
      </c>
      <c r="G98" s="90">
        <v>3.9745932000000002</v>
      </c>
      <c r="H98"/>
    </row>
    <row r="99" spans="1:8">
      <c r="A99" s="86">
        <v>96</v>
      </c>
      <c r="B99" s="87">
        <v>0.19427602999999999</v>
      </c>
      <c r="C99" s="88">
        <v>18412.490000000002</v>
      </c>
      <c r="D99" s="89">
        <v>3577.1053999999999</v>
      </c>
      <c r="E99" s="8">
        <v>16623.939999999999</v>
      </c>
      <c r="F99" s="89">
        <v>68511.384999999995</v>
      </c>
      <c r="G99" s="90">
        <v>3.7209189999999999</v>
      </c>
      <c r="H99"/>
    </row>
    <row r="100" spans="1:8">
      <c r="A100" s="86">
        <v>97</v>
      </c>
      <c r="B100" s="87">
        <v>0.21095103000000001</v>
      </c>
      <c r="C100" s="88">
        <v>14835.38</v>
      </c>
      <c r="D100" s="89">
        <v>3129.5396999999998</v>
      </c>
      <c r="E100" s="8">
        <v>13270.62</v>
      </c>
      <c r="F100" s="89">
        <v>51887.447</v>
      </c>
      <c r="G100" s="90">
        <v>3.4975464000000001</v>
      </c>
      <c r="H100"/>
    </row>
    <row r="101" spans="1:8">
      <c r="A101" s="86">
        <v>98</v>
      </c>
      <c r="B101" s="87">
        <v>0.22633268000000001</v>
      </c>
      <c r="C101" s="88">
        <v>11705.84</v>
      </c>
      <c r="D101" s="89">
        <v>2649.4151999999999</v>
      </c>
      <c r="E101" s="8">
        <v>10381.14</v>
      </c>
      <c r="F101" s="89">
        <v>38616.832000000002</v>
      </c>
      <c r="G101" s="90">
        <v>3.2989359999999999</v>
      </c>
      <c r="H101"/>
    </row>
    <row r="102" spans="1:8">
      <c r="A102" s="86">
        <v>99</v>
      </c>
      <c r="B102" s="87">
        <v>0.23991264000000001</v>
      </c>
      <c r="C102" s="88">
        <v>9056.43</v>
      </c>
      <c r="D102" s="89">
        <v>2172.752</v>
      </c>
      <c r="E102" s="8">
        <v>7970.0540000000001</v>
      </c>
      <c r="F102" s="89">
        <v>28235.695</v>
      </c>
      <c r="G102" s="90">
        <v>3.1177513000000001</v>
      </c>
      <c r="H102"/>
    </row>
    <row r="103" spans="1:8" ht="16.5" thickBot="1">
      <c r="A103" s="91">
        <v>100</v>
      </c>
      <c r="B103" s="92">
        <v>1</v>
      </c>
      <c r="C103" s="93">
        <v>6883.6779999999999</v>
      </c>
      <c r="D103" s="94">
        <v>6883.6777000000002</v>
      </c>
      <c r="E103" s="10">
        <v>20265.64</v>
      </c>
      <c r="F103" s="94">
        <v>20265.641</v>
      </c>
      <c r="G103" s="95">
        <v>2.9440135999999999</v>
      </c>
      <c r="H103"/>
    </row>
    <row r="104" spans="1:8" ht="12.75" customHeight="1">
      <c r="A104" s="294" t="s">
        <v>163</v>
      </c>
      <c r="B104" s="294"/>
      <c r="C104" s="294"/>
      <c r="D104" s="294"/>
      <c r="E104" s="294"/>
      <c r="F104" s="294"/>
      <c r="G104" s="294"/>
      <c r="H104" s="152"/>
    </row>
    <row r="105" spans="1:8">
      <c r="A105" s="296" t="s">
        <v>382</v>
      </c>
      <c r="B105" s="296"/>
      <c r="C105" s="296"/>
      <c r="D105" s="296"/>
      <c r="E105" s="296"/>
      <c r="F105" s="296"/>
      <c r="G105" s="296"/>
    </row>
  </sheetData>
  <mergeCells count="3">
    <mergeCell ref="A1:G1"/>
    <mergeCell ref="A104:G104"/>
    <mergeCell ref="A105:G105"/>
  </mergeCells>
  <phoneticPr fontId="18" type="noConversion"/>
  <pageMargins left="0.63" right="0.28999999999999998" top="0.91" bottom="0.45" header="0.62" footer="0.42"/>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05"/>
  <sheetViews>
    <sheetView zoomScale="75" workbookViewId="0">
      <selection activeCell="U14" sqref="U14"/>
    </sheetView>
  </sheetViews>
  <sheetFormatPr defaultRowHeight="15.75"/>
  <cols>
    <col min="1" max="1" width="6.28515625" style="13" customWidth="1"/>
    <col min="2" max="2" width="12.85546875" style="5" customWidth="1"/>
    <col min="3" max="3" width="12.85546875" style="96" customWidth="1"/>
    <col min="4" max="7" width="12.85546875" style="1" customWidth="1"/>
    <col min="8" max="8" width="12.85546875" style="5" customWidth="1"/>
  </cols>
  <sheetData>
    <row r="1" spans="1:8" ht="30" customHeight="1" thickBot="1">
      <c r="A1" s="295" t="s">
        <v>383</v>
      </c>
      <c r="B1" s="295"/>
      <c r="C1" s="295"/>
      <c r="D1" s="295"/>
      <c r="E1" s="295"/>
      <c r="F1" s="295"/>
      <c r="G1" s="295"/>
      <c r="H1" s="104"/>
    </row>
    <row r="2" spans="1:8" s="50" customFormat="1" ht="113.25" customHeight="1">
      <c r="A2" s="80" t="s">
        <v>110</v>
      </c>
      <c r="B2" s="81" t="s">
        <v>111</v>
      </c>
      <c r="C2" s="82" t="s">
        <v>112</v>
      </c>
      <c r="D2" s="83" t="s">
        <v>113</v>
      </c>
      <c r="E2" s="84" t="s">
        <v>114</v>
      </c>
      <c r="F2" s="83" t="s">
        <v>115</v>
      </c>
      <c r="G2" s="97" t="s">
        <v>116</v>
      </c>
    </row>
    <row r="3" spans="1:8">
      <c r="A3" s="86">
        <v>0</v>
      </c>
      <c r="B3" s="87">
        <v>5.6307800000000002E-3</v>
      </c>
      <c r="C3" s="88">
        <v>100000</v>
      </c>
      <c r="D3" s="89">
        <v>563.07785000000001</v>
      </c>
      <c r="E3" s="8">
        <v>99492.04</v>
      </c>
      <c r="F3" s="89">
        <v>7873114.7999999998</v>
      </c>
      <c r="G3" s="98">
        <v>78.731148000000005</v>
      </c>
      <c r="H3"/>
    </row>
    <row r="4" spans="1:8">
      <c r="A4" s="86">
        <v>1</v>
      </c>
      <c r="B4" s="87">
        <v>2.9051000000000001E-4</v>
      </c>
      <c r="C4" s="88">
        <v>99436.92</v>
      </c>
      <c r="D4" s="89">
        <v>28.887415000000001</v>
      </c>
      <c r="E4" s="8">
        <v>99422.48</v>
      </c>
      <c r="F4" s="89">
        <v>7773622.7999999998</v>
      </c>
      <c r="G4" s="98">
        <v>78.176422000000002</v>
      </c>
      <c r="H4"/>
    </row>
    <row r="5" spans="1:8">
      <c r="A5" s="86">
        <v>2</v>
      </c>
      <c r="B5" s="87">
        <v>2.0840999999999999E-4</v>
      </c>
      <c r="C5" s="88">
        <v>99408.03</v>
      </c>
      <c r="D5" s="89">
        <v>20.717838</v>
      </c>
      <c r="E5" s="8">
        <v>99397.67</v>
      </c>
      <c r="F5" s="89">
        <v>7674200.2999999998</v>
      </c>
      <c r="G5" s="98">
        <v>77.198997000000006</v>
      </c>
      <c r="H5"/>
    </row>
    <row r="6" spans="1:8">
      <c r="A6" s="86">
        <v>3</v>
      </c>
      <c r="B6" s="87">
        <v>1.7472000000000001E-4</v>
      </c>
      <c r="C6" s="88">
        <v>99387.31</v>
      </c>
      <c r="D6" s="89">
        <v>17.365195</v>
      </c>
      <c r="E6" s="8">
        <v>99378.63</v>
      </c>
      <c r="F6" s="89">
        <v>7574802.5999999996</v>
      </c>
      <c r="G6" s="98">
        <v>76.214985999999996</v>
      </c>
      <c r="H6"/>
    </row>
    <row r="7" spans="1:8">
      <c r="A7" s="86">
        <v>4</v>
      </c>
      <c r="B7" s="87">
        <v>1.4186E-4</v>
      </c>
      <c r="C7" s="88">
        <v>99369.95</v>
      </c>
      <c r="D7" s="89">
        <v>14.096568</v>
      </c>
      <c r="E7" s="8">
        <v>99362.9</v>
      </c>
      <c r="F7" s="89">
        <v>7475424</v>
      </c>
      <c r="G7" s="98">
        <v>75.228218999999996</v>
      </c>
      <c r="H7"/>
    </row>
    <row r="8" spans="1:8">
      <c r="A8" s="86">
        <v>5</v>
      </c>
      <c r="B8" s="87">
        <v>1.4231000000000001E-4</v>
      </c>
      <c r="C8" s="88">
        <v>99355.85</v>
      </c>
      <c r="D8" s="89">
        <v>14.139189999999999</v>
      </c>
      <c r="E8" s="8">
        <v>99348.78</v>
      </c>
      <c r="F8" s="89">
        <v>7376061.0999999996</v>
      </c>
      <c r="G8" s="98">
        <v>74.238819000000007</v>
      </c>
      <c r="H8"/>
    </row>
    <row r="9" spans="1:8">
      <c r="A9" s="86">
        <v>6</v>
      </c>
      <c r="B9" s="87">
        <v>1.295E-4</v>
      </c>
      <c r="C9" s="88">
        <v>99341.71</v>
      </c>
      <c r="D9" s="89">
        <v>12.865168000000001</v>
      </c>
      <c r="E9" s="8">
        <v>99335.28</v>
      </c>
      <c r="F9" s="89">
        <v>7276712.2999999998</v>
      </c>
      <c r="G9" s="98">
        <v>73.249315999999993</v>
      </c>
      <c r="H9"/>
    </row>
    <row r="10" spans="1:8">
      <c r="A10" s="86">
        <v>7</v>
      </c>
      <c r="B10" s="87">
        <v>1.1655E-4</v>
      </c>
      <c r="C10" s="88">
        <v>99328.84</v>
      </c>
      <c r="D10" s="89">
        <v>11.576974999999999</v>
      </c>
      <c r="E10" s="8">
        <v>99323.05</v>
      </c>
      <c r="F10" s="89">
        <v>7177377.0999999996</v>
      </c>
      <c r="G10" s="98">
        <v>72.258740000000003</v>
      </c>
      <c r="H10"/>
    </row>
    <row r="11" spans="1:8">
      <c r="A11" s="86">
        <v>8</v>
      </c>
      <c r="B11" s="87">
        <v>1.0293000000000001E-4</v>
      </c>
      <c r="C11" s="88">
        <v>99317.27</v>
      </c>
      <c r="D11" s="89">
        <v>10.222934</v>
      </c>
      <c r="E11" s="8">
        <v>99312.16</v>
      </c>
      <c r="F11" s="89">
        <v>7078054</v>
      </c>
      <c r="G11" s="98">
        <v>71.267105000000001</v>
      </c>
      <c r="H11"/>
    </row>
    <row r="12" spans="1:8">
      <c r="A12" s="86">
        <v>9</v>
      </c>
      <c r="B12" s="87">
        <v>9.0420000000000005E-5</v>
      </c>
      <c r="C12" s="88">
        <v>99307.04</v>
      </c>
      <c r="D12" s="89">
        <v>8.9795511000000001</v>
      </c>
      <c r="E12" s="8">
        <v>99302.55</v>
      </c>
      <c r="F12" s="89">
        <v>6978741.7999999998</v>
      </c>
      <c r="G12" s="98">
        <v>70.274393000000003</v>
      </c>
      <c r="H12"/>
    </row>
    <row r="13" spans="1:8">
      <c r="A13" s="86">
        <v>10</v>
      </c>
      <c r="B13" s="87">
        <v>8.3139999999999993E-5</v>
      </c>
      <c r="C13" s="88">
        <v>99298.06</v>
      </c>
      <c r="D13" s="89">
        <v>8.2552754000000004</v>
      </c>
      <c r="E13" s="8">
        <v>99293.94</v>
      </c>
      <c r="F13" s="89">
        <v>6879439.2999999998</v>
      </c>
      <c r="G13" s="98">
        <v>69.280699999999996</v>
      </c>
      <c r="H13"/>
    </row>
    <row r="14" spans="1:8">
      <c r="A14" s="86">
        <v>11</v>
      </c>
      <c r="B14" s="87">
        <v>8.7100000000000003E-5</v>
      </c>
      <c r="C14" s="88">
        <v>99289.8</v>
      </c>
      <c r="D14" s="89">
        <v>8.6478564000000002</v>
      </c>
      <c r="E14" s="8">
        <v>99285.48</v>
      </c>
      <c r="F14" s="89">
        <v>6780145.4000000004</v>
      </c>
      <c r="G14" s="98">
        <v>68.286421000000004</v>
      </c>
      <c r="H14"/>
    </row>
    <row r="15" spans="1:8">
      <c r="A15" s="86">
        <v>12</v>
      </c>
      <c r="B15" s="87">
        <v>1.0937E-4</v>
      </c>
      <c r="C15" s="88">
        <v>99281.16</v>
      </c>
      <c r="D15" s="89">
        <v>10.858644999999999</v>
      </c>
      <c r="E15" s="8">
        <v>99275.73</v>
      </c>
      <c r="F15" s="89">
        <v>6680859.9000000004</v>
      </c>
      <c r="G15" s="98">
        <v>67.292325000000005</v>
      </c>
      <c r="H15"/>
    </row>
    <row r="16" spans="1:8">
      <c r="A16" s="86">
        <v>13</v>
      </c>
      <c r="B16" s="87">
        <v>1.5557E-4</v>
      </c>
      <c r="C16" s="88">
        <v>99270.3</v>
      </c>
      <c r="D16" s="89">
        <v>15.443925</v>
      </c>
      <c r="E16" s="8">
        <v>99262.58</v>
      </c>
      <c r="F16" s="89">
        <v>6581584.0999999996</v>
      </c>
      <c r="G16" s="98">
        <v>66.299632000000003</v>
      </c>
      <c r="H16"/>
    </row>
    <row r="17" spans="1:8">
      <c r="A17" s="86">
        <v>14</v>
      </c>
      <c r="B17" s="87">
        <v>2.2455000000000001E-4</v>
      </c>
      <c r="C17" s="88">
        <v>99254.85</v>
      </c>
      <c r="D17" s="89">
        <v>22.287680000000002</v>
      </c>
      <c r="E17" s="8">
        <v>99243.71</v>
      </c>
      <c r="F17" s="89">
        <v>6482321.5999999996</v>
      </c>
      <c r="G17" s="98">
        <v>65.309871000000001</v>
      </c>
      <c r="H17"/>
    </row>
    <row r="18" spans="1:8">
      <c r="A18" s="86">
        <v>15</v>
      </c>
      <c r="B18" s="87">
        <v>2.9951000000000001E-4</v>
      </c>
      <c r="C18" s="88">
        <v>99232.56</v>
      </c>
      <c r="D18" s="89">
        <v>29.720991999999999</v>
      </c>
      <c r="E18" s="8">
        <v>99217.7</v>
      </c>
      <c r="F18" s="89">
        <v>6383077.9000000004</v>
      </c>
      <c r="G18" s="98">
        <v>64.324427999999997</v>
      </c>
      <c r="H18"/>
    </row>
    <row r="19" spans="1:8">
      <c r="A19" s="86">
        <v>16</v>
      </c>
      <c r="B19" s="87">
        <v>3.8272000000000002E-4</v>
      </c>
      <c r="C19" s="88">
        <v>99202.84</v>
      </c>
      <c r="D19" s="89">
        <v>37.96707</v>
      </c>
      <c r="E19" s="8">
        <v>99183.86</v>
      </c>
      <c r="F19" s="89">
        <v>6283860.2000000002</v>
      </c>
      <c r="G19" s="98">
        <v>63.343549000000003</v>
      </c>
      <c r="H19"/>
    </row>
    <row r="20" spans="1:8">
      <c r="A20" s="86">
        <v>17</v>
      </c>
      <c r="B20" s="87">
        <v>4.8663999999999999E-4</v>
      </c>
      <c r="C20" s="88">
        <v>99164.88</v>
      </c>
      <c r="D20" s="89">
        <v>48.25752</v>
      </c>
      <c r="E20" s="8">
        <v>99140.75</v>
      </c>
      <c r="F20" s="89">
        <v>6184676.2999999998</v>
      </c>
      <c r="G20" s="98">
        <v>62.367610999999997</v>
      </c>
      <c r="H20"/>
    </row>
    <row r="21" spans="1:8">
      <c r="A21" s="86">
        <v>18</v>
      </c>
      <c r="B21" s="87">
        <v>5.9880000000000003E-4</v>
      </c>
      <c r="C21" s="88">
        <v>99116.62</v>
      </c>
      <c r="D21" s="89">
        <v>59.351073</v>
      </c>
      <c r="E21" s="8">
        <v>99086.95</v>
      </c>
      <c r="F21" s="89">
        <v>6085535.5999999996</v>
      </c>
      <c r="G21" s="98">
        <v>61.397733000000002</v>
      </c>
      <c r="H21"/>
    </row>
    <row r="22" spans="1:8">
      <c r="A22" s="86">
        <v>19</v>
      </c>
      <c r="B22" s="87">
        <v>6.9888999999999997E-4</v>
      </c>
      <c r="C22" s="88">
        <v>99057.27</v>
      </c>
      <c r="D22" s="89">
        <v>69.230059999999995</v>
      </c>
      <c r="E22" s="8">
        <v>99022.65</v>
      </c>
      <c r="F22" s="89">
        <v>5986448.5999999996</v>
      </c>
      <c r="G22" s="98">
        <v>60.434220000000003</v>
      </c>
      <c r="H22"/>
    </row>
    <row r="23" spans="1:8">
      <c r="A23" s="86">
        <v>20</v>
      </c>
      <c r="B23" s="87">
        <v>7.8770000000000001E-4</v>
      </c>
      <c r="C23" s="88">
        <v>98988.04</v>
      </c>
      <c r="D23" s="89">
        <v>77.973354</v>
      </c>
      <c r="E23" s="8">
        <v>98949.05</v>
      </c>
      <c r="F23" s="89">
        <v>5887426</v>
      </c>
      <c r="G23" s="98">
        <v>59.476134999999999</v>
      </c>
      <c r="H23"/>
    </row>
    <row r="24" spans="1:8">
      <c r="A24" s="86">
        <v>21</v>
      </c>
      <c r="B24" s="87">
        <v>8.5811000000000004E-4</v>
      </c>
      <c r="C24" s="88">
        <v>98910.06</v>
      </c>
      <c r="D24" s="89">
        <v>84.875309999999999</v>
      </c>
      <c r="E24" s="8">
        <v>98867.63</v>
      </c>
      <c r="F24" s="89">
        <v>5788476.9000000004</v>
      </c>
      <c r="G24" s="98">
        <v>58.522629000000002</v>
      </c>
      <c r="H24"/>
    </row>
    <row r="25" spans="1:8">
      <c r="A25" s="86">
        <v>22</v>
      </c>
      <c r="B25" s="87">
        <v>9.0202999999999995E-4</v>
      </c>
      <c r="C25" s="88">
        <v>98825.19</v>
      </c>
      <c r="D25" s="89">
        <v>89.143770000000004</v>
      </c>
      <c r="E25" s="8">
        <v>98780.62</v>
      </c>
      <c r="F25" s="89">
        <v>5689609.2999999998</v>
      </c>
      <c r="G25" s="98">
        <v>57.572460999999997</v>
      </c>
      <c r="H25"/>
    </row>
    <row r="26" spans="1:8">
      <c r="A26" s="86">
        <v>23</v>
      </c>
      <c r="B26" s="87">
        <v>9.2104000000000003E-4</v>
      </c>
      <c r="C26" s="88">
        <v>98736.05</v>
      </c>
      <c r="D26" s="89">
        <v>90.939830000000001</v>
      </c>
      <c r="E26" s="8">
        <v>98690.58</v>
      </c>
      <c r="F26" s="89">
        <v>5590828.7000000002</v>
      </c>
      <c r="G26" s="98">
        <v>56.623987</v>
      </c>
      <c r="H26"/>
    </row>
    <row r="27" spans="1:8">
      <c r="A27" s="86">
        <v>24</v>
      </c>
      <c r="B27" s="87">
        <v>9.2469000000000004E-4</v>
      </c>
      <c r="C27" s="88">
        <v>98645.11</v>
      </c>
      <c r="D27" s="89">
        <v>91.215714000000006</v>
      </c>
      <c r="E27" s="8">
        <v>98599.5</v>
      </c>
      <c r="F27" s="89">
        <v>5492138.0999999996</v>
      </c>
      <c r="G27" s="98">
        <v>55.675725999999997</v>
      </c>
      <c r="H27"/>
    </row>
    <row r="28" spans="1:8">
      <c r="A28" s="86">
        <v>25</v>
      </c>
      <c r="B28" s="87">
        <v>9.2341000000000005E-4</v>
      </c>
      <c r="C28" s="88">
        <v>98553.89</v>
      </c>
      <c r="D28" s="89">
        <v>91.005179999999996</v>
      </c>
      <c r="E28" s="8">
        <v>98508.39</v>
      </c>
      <c r="F28" s="89">
        <v>5393538.5999999996</v>
      </c>
      <c r="G28" s="98">
        <v>54.726795000000003</v>
      </c>
      <c r="H28"/>
    </row>
    <row r="29" spans="1:8">
      <c r="A29" s="86">
        <v>26</v>
      </c>
      <c r="B29" s="87">
        <v>9.2792000000000005E-4</v>
      </c>
      <c r="C29" s="88">
        <v>98462.88</v>
      </c>
      <c r="D29" s="89">
        <v>91.365357000000003</v>
      </c>
      <c r="E29" s="8">
        <v>98417.2</v>
      </c>
      <c r="F29" s="89">
        <v>5295030.2</v>
      </c>
      <c r="G29" s="98">
        <v>53.776916</v>
      </c>
      <c r="H29"/>
    </row>
    <row r="30" spans="1:8">
      <c r="A30" s="86">
        <v>27</v>
      </c>
      <c r="B30" s="87">
        <v>9.4174999999999999E-4</v>
      </c>
      <c r="C30" s="88">
        <v>98371.520000000004</v>
      </c>
      <c r="D30" s="89">
        <v>92.641703000000007</v>
      </c>
      <c r="E30" s="8">
        <v>98325.2</v>
      </c>
      <c r="F30" s="89">
        <v>5196613</v>
      </c>
      <c r="G30" s="98">
        <v>52.8264</v>
      </c>
      <c r="H30"/>
    </row>
    <row r="31" spans="1:8">
      <c r="A31" s="86">
        <v>28</v>
      </c>
      <c r="B31" s="87">
        <v>9.7046000000000003E-4</v>
      </c>
      <c r="C31" s="88">
        <v>98278.88</v>
      </c>
      <c r="D31" s="89">
        <v>95.375300999999993</v>
      </c>
      <c r="E31" s="8">
        <v>98231.19</v>
      </c>
      <c r="F31" s="89">
        <v>5098287.8</v>
      </c>
      <c r="G31" s="98">
        <v>51.875723999999998</v>
      </c>
      <c r="H31"/>
    </row>
    <row r="32" spans="1:8">
      <c r="A32" s="86">
        <v>29</v>
      </c>
      <c r="B32" s="87">
        <v>1.0117100000000001E-3</v>
      </c>
      <c r="C32" s="88">
        <v>98183.5</v>
      </c>
      <c r="D32" s="89">
        <v>99.333622000000005</v>
      </c>
      <c r="E32" s="8">
        <v>98133.84</v>
      </c>
      <c r="F32" s="89">
        <v>5000056.5999999996</v>
      </c>
      <c r="G32" s="98">
        <v>50.925629999999998</v>
      </c>
      <c r="H32"/>
    </row>
    <row r="33" spans="1:8">
      <c r="A33" s="86">
        <v>30</v>
      </c>
      <c r="B33" s="87">
        <v>1.05481E-3</v>
      </c>
      <c r="C33" s="88">
        <v>98084.160000000003</v>
      </c>
      <c r="D33" s="89">
        <v>103.46064</v>
      </c>
      <c r="E33" s="8">
        <v>98032.44</v>
      </c>
      <c r="F33" s="89">
        <v>4901922.8</v>
      </c>
      <c r="G33" s="98">
        <v>49.976699000000004</v>
      </c>
      <c r="H33"/>
    </row>
    <row r="34" spans="1:8">
      <c r="A34" s="86">
        <v>31</v>
      </c>
      <c r="B34" s="87">
        <v>1.1004999999999999E-3</v>
      </c>
      <c r="C34" s="88">
        <v>97980.7</v>
      </c>
      <c r="D34" s="89">
        <v>107.82792000000001</v>
      </c>
      <c r="E34" s="8">
        <v>97926.79</v>
      </c>
      <c r="F34" s="89">
        <v>4803890.4000000004</v>
      </c>
      <c r="G34" s="98">
        <v>49.028944000000003</v>
      </c>
      <c r="H34"/>
    </row>
    <row r="35" spans="1:8">
      <c r="A35" s="86">
        <v>32</v>
      </c>
      <c r="B35" s="87">
        <v>1.1609599999999999E-3</v>
      </c>
      <c r="C35" s="88">
        <v>97872.88</v>
      </c>
      <c r="D35" s="89">
        <v>113.62683</v>
      </c>
      <c r="E35" s="8">
        <v>97816.06</v>
      </c>
      <c r="F35" s="89">
        <v>4705963.5999999996</v>
      </c>
      <c r="G35" s="98">
        <v>48.082408999999998</v>
      </c>
      <c r="H35"/>
    </row>
    <row r="36" spans="1:8">
      <c r="A36" s="86">
        <v>33</v>
      </c>
      <c r="B36" s="87">
        <v>1.2409999999999999E-3</v>
      </c>
      <c r="C36" s="88">
        <v>97759.25</v>
      </c>
      <c r="D36" s="89">
        <v>121.31901999999999</v>
      </c>
      <c r="E36" s="8">
        <v>97698.59</v>
      </c>
      <c r="F36" s="89">
        <v>4608147.5</v>
      </c>
      <c r="G36" s="98">
        <v>47.137712999999998</v>
      </c>
      <c r="H36"/>
    </row>
    <row r="37" spans="1:8">
      <c r="A37" s="86">
        <v>34</v>
      </c>
      <c r="B37" s="87">
        <v>1.3379500000000001E-3</v>
      </c>
      <c r="C37" s="88">
        <v>97637.93</v>
      </c>
      <c r="D37" s="89">
        <v>130.63503</v>
      </c>
      <c r="E37" s="8">
        <v>97572.61</v>
      </c>
      <c r="F37" s="89">
        <v>4510448.9000000004</v>
      </c>
      <c r="G37" s="98">
        <v>46.195663000000003</v>
      </c>
      <c r="H37"/>
    </row>
    <row r="38" spans="1:8">
      <c r="A38" s="86">
        <v>35</v>
      </c>
      <c r="B38" s="87">
        <v>1.4654100000000001E-3</v>
      </c>
      <c r="C38" s="88">
        <v>97507.3</v>
      </c>
      <c r="D38" s="89">
        <v>142.88798</v>
      </c>
      <c r="E38" s="8">
        <v>97435.85</v>
      </c>
      <c r="F38" s="89">
        <v>4412876.3</v>
      </c>
      <c r="G38" s="98">
        <v>45.256883000000002</v>
      </c>
      <c r="H38"/>
    </row>
    <row r="39" spans="1:8">
      <c r="A39" s="86">
        <v>36</v>
      </c>
      <c r="B39" s="87">
        <v>1.60059E-3</v>
      </c>
      <c r="C39" s="88">
        <v>97364.41</v>
      </c>
      <c r="D39" s="89">
        <v>155.8409</v>
      </c>
      <c r="E39" s="8">
        <v>97286.48</v>
      </c>
      <c r="F39" s="89">
        <v>4315440.5</v>
      </c>
      <c r="G39" s="98">
        <v>44.322566999999999</v>
      </c>
      <c r="H39"/>
    </row>
    <row r="40" spans="1:8">
      <c r="A40" s="86">
        <v>37</v>
      </c>
      <c r="B40" s="87">
        <v>1.6997399999999999E-3</v>
      </c>
      <c r="C40" s="88">
        <v>97208.56</v>
      </c>
      <c r="D40" s="89">
        <v>165.22963999999999</v>
      </c>
      <c r="E40" s="8">
        <v>97125.95</v>
      </c>
      <c r="F40" s="89">
        <v>4218154</v>
      </c>
      <c r="G40" s="98">
        <v>43.392823</v>
      </c>
      <c r="H40"/>
    </row>
    <row r="41" spans="1:8">
      <c r="A41" s="86">
        <v>38</v>
      </c>
      <c r="B41" s="87">
        <v>1.73843E-3</v>
      </c>
      <c r="C41" s="88">
        <v>97043.34</v>
      </c>
      <c r="D41" s="89">
        <v>168.70256000000001</v>
      </c>
      <c r="E41" s="8">
        <v>96958.98</v>
      </c>
      <c r="F41" s="89">
        <v>4121028</v>
      </c>
      <c r="G41" s="98">
        <v>42.465853000000003</v>
      </c>
      <c r="H41"/>
    </row>
    <row r="42" spans="1:8">
      <c r="A42" s="86">
        <v>39</v>
      </c>
      <c r="B42" s="87">
        <v>1.74125E-3</v>
      </c>
      <c r="C42" s="88">
        <v>96874.63</v>
      </c>
      <c r="D42" s="89">
        <v>168.68254999999999</v>
      </c>
      <c r="E42" s="8">
        <v>96790.29</v>
      </c>
      <c r="F42" s="89">
        <v>4024069</v>
      </c>
      <c r="G42" s="98">
        <v>41.538935000000002</v>
      </c>
      <c r="H42"/>
    </row>
    <row r="43" spans="1:8">
      <c r="A43" s="86">
        <v>40</v>
      </c>
      <c r="B43" s="87">
        <v>1.7385E-3</v>
      </c>
      <c r="C43" s="88">
        <v>96705.95</v>
      </c>
      <c r="D43" s="89">
        <v>168.12309999999999</v>
      </c>
      <c r="E43" s="8">
        <v>96621.89</v>
      </c>
      <c r="F43" s="89">
        <v>3927278.7</v>
      </c>
      <c r="G43" s="98">
        <v>40.610517000000002</v>
      </c>
      <c r="H43"/>
    </row>
    <row r="44" spans="1:8">
      <c r="A44" s="86">
        <v>41</v>
      </c>
      <c r="B44" s="87">
        <v>1.7834999999999999E-3</v>
      </c>
      <c r="C44" s="88">
        <v>96537.83</v>
      </c>
      <c r="D44" s="89">
        <v>172.17558</v>
      </c>
      <c r="E44" s="8">
        <v>96451.74</v>
      </c>
      <c r="F44" s="89">
        <v>3830656.9</v>
      </c>
      <c r="G44" s="98">
        <v>39.680371000000001</v>
      </c>
      <c r="H44"/>
    </row>
    <row r="45" spans="1:8">
      <c r="A45" s="86">
        <v>42</v>
      </c>
      <c r="B45" s="87">
        <v>1.9127E-3</v>
      </c>
      <c r="C45" s="88">
        <v>96365.66</v>
      </c>
      <c r="D45" s="89">
        <v>184.31897000000001</v>
      </c>
      <c r="E45" s="8">
        <v>96273.5</v>
      </c>
      <c r="F45" s="89">
        <v>3734205.1</v>
      </c>
      <c r="G45" s="98">
        <v>38.750373000000003</v>
      </c>
      <c r="H45"/>
    </row>
    <row r="46" spans="1:8">
      <c r="A46" s="86">
        <v>43</v>
      </c>
      <c r="B46" s="87">
        <v>2.1567299999999999E-3</v>
      </c>
      <c r="C46" s="88">
        <v>96181.34</v>
      </c>
      <c r="D46" s="89">
        <v>207.43736000000001</v>
      </c>
      <c r="E46" s="8">
        <v>96077.62</v>
      </c>
      <c r="F46" s="89">
        <v>3637931.6</v>
      </c>
      <c r="G46" s="98">
        <v>37.823675000000001</v>
      </c>
      <c r="H46"/>
    </row>
    <row r="47" spans="1:8">
      <c r="A47" s="86">
        <v>44</v>
      </c>
      <c r="B47" s="87">
        <v>2.4956499999999999E-3</v>
      </c>
      <c r="C47" s="88">
        <v>95973.9</v>
      </c>
      <c r="D47" s="89">
        <v>239.51747</v>
      </c>
      <c r="E47" s="8">
        <v>95854.14</v>
      </c>
      <c r="F47" s="89">
        <v>3541854</v>
      </c>
      <c r="G47" s="98">
        <v>36.904345999999997</v>
      </c>
      <c r="H47"/>
    </row>
    <row r="48" spans="1:8">
      <c r="A48" s="86">
        <v>45</v>
      </c>
      <c r="B48" s="87">
        <v>2.8726300000000001E-3</v>
      </c>
      <c r="C48" s="88">
        <v>95734.38</v>
      </c>
      <c r="D48" s="89">
        <v>275.00936999999999</v>
      </c>
      <c r="E48" s="8">
        <v>95596.88</v>
      </c>
      <c r="F48" s="89">
        <v>3445999.9</v>
      </c>
      <c r="G48" s="98">
        <v>35.995426000000002</v>
      </c>
      <c r="H48"/>
    </row>
    <row r="49" spans="1:8">
      <c r="A49" s="86">
        <v>46</v>
      </c>
      <c r="B49" s="87">
        <v>3.2590000000000002E-3</v>
      </c>
      <c r="C49" s="88">
        <v>95459.38</v>
      </c>
      <c r="D49" s="89">
        <v>311.10201999999998</v>
      </c>
      <c r="E49" s="8">
        <v>95303.82</v>
      </c>
      <c r="F49" s="89">
        <v>3350403</v>
      </c>
      <c r="G49" s="98">
        <v>35.097684000000001</v>
      </c>
      <c r="H49"/>
    </row>
    <row r="50" spans="1:8">
      <c r="A50" s="86">
        <v>47</v>
      </c>
      <c r="B50" s="87">
        <v>3.6738700000000001E-3</v>
      </c>
      <c r="C50" s="88">
        <v>95148.27</v>
      </c>
      <c r="D50" s="89">
        <v>349.56227000000001</v>
      </c>
      <c r="E50" s="8">
        <v>94973.49</v>
      </c>
      <c r="F50" s="89">
        <v>3255099.2</v>
      </c>
      <c r="G50" s="98">
        <v>34.210805999999998</v>
      </c>
      <c r="H50"/>
    </row>
    <row r="51" spans="1:8">
      <c r="A51" s="86">
        <v>48</v>
      </c>
      <c r="B51" s="87">
        <v>4.1017400000000004E-3</v>
      </c>
      <c r="C51" s="88">
        <v>94798.71</v>
      </c>
      <c r="D51" s="89">
        <v>388.84003999999999</v>
      </c>
      <c r="E51" s="8">
        <v>94604.29</v>
      </c>
      <c r="F51" s="89">
        <v>3160125.7</v>
      </c>
      <c r="G51" s="98">
        <v>33.335112000000002</v>
      </c>
      <c r="H51"/>
    </row>
    <row r="52" spans="1:8">
      <c r="A52" s="86">
        <v>49</v>
      </c>
      <c r="B52" s="87">
        <v>4.5310200000000002E-3</v>
      </c>
      <c r="C52" s="88">
        <v>94409.87</v>
      </c>
      <c r="D52" s="89">
        <v>427.77334000000002</v>
      </c>
      <c r="E52" s="8">
        <v>94195.98</v>
      </c>
      <c r="F52" s="89">
        <v>3065521.4</v>
      </c>
      <c r="G52" s="98">
        <v>32.470348999999999</v>
      </c>
      <c r="H52"/>
    </row>
    <row r="53" spans="1:8">
      <c r="A53" s="86">
        <v>50</v>
      </c>
      <c r="B53" s="87">
        <v>4.9762199999999999E-3</v>
      </c>
      <c r="C53" s="88">
        <v>93982.09</v>
      </c>
      <c r="D53" s="89">
        <v>467.67599000000001</v>
      </c>
      <c r="E53" s="8">
        <v>93748.26</v>
      </c>
      <c r="F53" s="89">
        <v>2971325.4</v>
      </c>
      <c r="G53" s="98">
        <v>31.615867000000001</v>
      </c>
      <c r="H53"/>
    </row>
    <row r="54" spans="1:8">
      <c r="A54" s="86">
        <v>51</v>
      </c>
      <c r="B54" s="87">
        <v>5.4254799999999999E-3</v>
      </c>
      <c r="C54" s="88">
        <v>93514.41</v>
      </c>
      <c r="D54" s="89">
        <v>507.36036999999999</v>
      </c>
      <c r="E54" s="8">
        <v>93260.73</v>
      </c>
      <c r="F54" s="89">
        <v>2877577.1</v>
      </c>
      <c r="G54" s="98">
        <v>30.771481999999999</v>
      </c>
      <c r="H54"/>
    </row>
    <row r="55" spans="1:8">
      <c r="A55" s="86">
        <v>52</v>
      </c>
      <c r="B55" s="87">
        <v>5.8493299999999998E-3</v>
      </c>
      <c r="C55" s="88">
        <v>93007.05</v>
      </c>
      <c r="D55" s="89">
        <v>544.02856999999995</v>
      </c>
      <c r="E55" s="8">
        <v>92735.039999999994</v>
      </c>
      <c r="F55" s="89">
        <v>2784316.4</v>
      </c>
      <c r="G55" s="98">
        <v>29.936615</v>
      </c>
      <c r="H55"/>
    </row>
    <row r="56" spans="1:8">
      <c r="A56" s="86">
        <v>53</v>
      </c>
      <c r="B56" s="87">
        <v>6.2451199999999998E-3</v>
      </c>
      <c r="C56" s="88">
        <v>92463.02</v>
      </c>
      <c r="D56" s="89">
        <v>577.44242999999994</v>
      </c>
      <c r="E56" s="8">
        <v>92174.3</v>
      </c>
      <c r="F56" s="89">
        <v>2691581.4</v>
      </c>
      <c r="G56" s="98">
        <v>29.109812999999999</v>
      </c>
      <c r="H56"/>
    </row>
    <row r="57" spans="1:8">
      <c r="A57" s="86">
        <v>54</v>
      </c>
      <c r="B57" s="87">
        <v>6.6348800000000001E-3</v>
      </c>
      <c r="C57" s="88">
        <v>91885.58</v>
      </c>
      <c r="D57" s="89">
        <v>609.64975000000004</v>
      </c>
      <c r="E57" s="8">
        <v>91580.75</v>
      </c>
      <c r="F57" s="89">
        <v>2599407.1</v>
      </c>
      <c r="G57" s="98">
        <v>28.289608999999999</v>
      </c>
      <c r="H57"/>
    </row>
    <row r="58" spans="1:8">
      <c r="A58" s="86">
        <v>55</v>
      </c>
      <c r="B58" s="87">
        <v>7.0092699999999997E-3</v>
      </c>
      <c r="C58" s="88">
        <v>91275.93</v>
      </c>
      <c r="D58" s="89">
        <v>639.77741000000003</v>
      </c>
      <c r="E58" s="8">
        <v>90956.04</v>
      </c>
      <c r="F58" s="89">
        <v>2507826.2999999998</v>
      </c>
      <c r="G58" s="98">
        <v>27.475221000000001</v>
      </c>
      <c r="H58"/>
    </row>
    <row r="59" spans="1:8">
      <c r="A59" s="86">
        <v>56</v>
      </c>
      <c r="B59" s="87">
        <v>7.4185800000000001E-3</v>
      </c>
      <c r="C59" s="88">
        <v>90636.15</v>
      </c>
      <c r="D59" s="89">
        <v>672.39116000000001</v>
      </c>
      <c r="E59" s="8">
        <v>90299.95</v>
      </c>
      <c r="F59" s="89">
        <v>2416870.2999999998</v>
      </c>
      <c r="G59" s="98">
        <v>26.665633</v>
      </c>
      <c r="H59"/>
    </row>
    <row r="60" spans="1:8">
      <c r="A60" s="86">
        <v>57</v>
      </c>
      <c r="B60" s="87">
        <v>7.9383500000000003E-3</v>
      </c>
      <c r="C60" s="88">
        <v>89963.76</v>
      </c>
      <c r="D60" s="89">
        <v>714.16391999999996</v>
      </c>
      <c r="E60" s="8">
        <v>89606.68</v>
      </c>
      <c r="F60" s="89">
        <v>2326570.2999999998</v>
      </c>
      <c r="G60" s="98">
        <v>25.861194999999999</v>
      </c>
      <c r="H60"/>
    </row>
    <row r="61" spans="1:8">
      <c r="A61" s="86">
        <v>58</v>
      </c>
      <c r="B61" s="87">
        <v>8.6078999999999999E-3</v>
      </c>
      <c r="C61" s="88">
        <v>89249.59</v>
      </c>
      <c r="D61" s="89">
        <v>768.25175000000002</v>
      </c>
      <c r="E61" s="8">
        <v>88865.47</v>
      </c>
      <c r="F61" s="89">
        <v>2236963.6</v>
      </c>
      <c r="G61" s="98">
        <v>25.064132000000001</v>
      </c>
      <c r="H61"/>
    </row>
    <row r="62" spans="1:8">
      <c r="A62" s="86">
        <v>59</v>
      </c>
      <c r="B62" s="87">
        <v>9.3892400000000001E-3</v>
      </c>
      <c r="C62" s="88">
        <v>88481.34</v>
      </c>
      <c r="D62" s="89">
        <v>830.77224000000001</v>
      </c>
      <c r="E62" s="8">
        <v>88065.96</v>
      </c>
      <c r="F62" s="89">
        <v>2148098.2000000002</v>
      </c>
      <c r="G62" s="98">
        <v>24.277412999999999</v>
      </c>
      <c r="H62"/>
    </row>
    <row r="63" spans="1:8">
      <c r="A63" s="86">
        <v>60</v>
      </c>
      <c r="B63" s="87">
        <v>1.023934E-2</v>
      </c>
      <c r="C63" s="88">
        <v>87650.57</v>
      </c>
      <c r="D63" s="89">
        <v>897.48398999999995</v>
      </c>
      <c r="E63" s="8">
        <v>87201.83</v>
      </c>
      <c r="F63" s="89">
        <v>2060032.2</v>
      </c>
      <c r="G63" s="98">
        <v>23.502782</v>
      </c>
      <c r="H63"/>
    </row>
    <row r="64" spans="1:8">
      <c r="A64" s="86">
        <v>61</v>
      </c>
      <c r="B64" s="87">
        <v>1.107846E-2</v>
      </c>
      <c r="C64" s="88">
        <v>86753.09</v>
      </c>
      <c r="D64" s="89">
        <v>961.09051999999997</v>
      </c>
      <c r="E64" s="8">
        <v>86272.54</v>
      </c>
      <c r="F64" s="89">
        <v>1972830.4</v>
      </c>
      <c r="G64" s="98">
        <v>22.740752000000001</v>
      </c>
      <c r="H64"/>
    </row>
    <row r="65" spans="1:8">
      <c r="A65" s="86">
        <v>62</v>
      </c>
      <c r="B65" s="87">
        <v>1.1850660000000001E-2</v>
      </c>
      <c r="C65" s="88">
        <v>85791.99</v>
      </c>
      <c r="D65" s="89">
        <v>1016.692</v>
      </c>
      <c r="E65" s="8">
        <v>85283.65</v>
      </c>
      <c r="F65" s="89">
        <v>1886557.8</v>
      </c>
      <c r="G65" s="98">
        <v>21.989906000000001</v>
      </c>
      <c r="H65"/>
    </row>
    <row r="66" spans="1:8">
      <c r="A66" s="86">
        <v>63</v>
      </c>
      <c r="B66" s="87">
        <v>1.2504960000000001E-2</v>
      </c>
      <c r="C66" s="88">
        <v>84775.3</v>
      </c>
      <c r="D66" s="89">
        <v>1060.1117999999999</v>
      </c>
      <c r="E66" s="8">
        <v>84245.24</v>
      </c>
      <c r="F66" s="89">
        <v>1801274.2</v>
      </c>
      <c r="G66" s="98">
        <v>21.247630999999998</v>
      </c>
      <c r="H66"/>
    </row>
    <row r="67" spans="1:8">
      <c r="A67" s="86">
        <v>64</v>
      </c>
      <c r="B67" s="87">
        <v>1.3079810000000001E-2</v>
      </c>
      <c r="C67" s="88">
        <v>83715.19</v>
      </c>
      <c r="D67" s="89">
        <v>1094.9783</v>
      </c>
      <c r="E67" s="8">
        <v>83167.7</v>
      </c>
      <c r="F67" s="89">
        <v>1717029</v>
      </c>
      <c r="G67" s="98">
        <v>20.510363999999999</v>
      </c>
      <c r="H67"/>
    </row>
    <row r="68" spans="1:8">
      <c r="A68" s="86">
        <v>65</v>
      </c>
      <c r="B68" s="87">
        <v>1.365252E-2</v>
      </c>
      <c r="C68" s="88">
        <v>82620.210000000006</v>
      </c>
      <c r="D68" s="89">
        <v>1127.9739999999999</v>
      </c>
      <c r="E68" s="8">
        <v>82056.23</v>
      </c>
      <c r="F68" s="89">
        <v>1633861.3</v>
      </c>
      <c r="G68" s="98">
        <v>19.775563999999999</v>
      </c>
      <c r="H68"/>
    </row>
    <row r="69" spans="1:8">
      <c r="A69" s="86">
        <v>66</v>
      </c>
      <c r="B69" s="87">
        <v>1.4303959999999999E-2</v>
      </c>
      <c r="C69" s="88">
        <v>81492.23</v>
      </c>
      <c r="D69" s="89">
        <v>1165.662</v>
      </c>
      <c r="E69" s="8">
        <v>80909.41</v>
      </c>
      <c r="F69" s="89">
        <v>1551805</v>
      </c>
      <c r="G69" s="98">
        <v>19.042366999999999</v>
      </c>
      <c r="H69"/>
    </row>
    <row r="70" spans="1:8">
      <c r="A70" s="86">
        <v>67</v>
      </c>
      <c r="B70" s="87">
        <v>1.5072159999999999E-2</v>
      </c>
      <c r="C70" s="88">
        <v>80326.570000000007</v>
      </c>
      <c r="D70" s="89">
        <v>1210.6949</v>
      </c>
      <c r="E70" s="8">
        <v>79721.23</v>
      </c>
      <c r="F70" s="89">
        <v>1470895.6</v>
      </c>
      <c r="G70" s="98">
        <v>18.311446</v>
      </c>
      <c r="H70"/>
    </row>
    <row r="71" spans="1:8">
      <c r="A71" s="86">
        <v>68</v>
      </c>
      <c r="B71" s="87">
        <v>1.6043930000000001E-2</v>
      </c>
      <c r="C71" s="88">
        <v>79115.88</v>
      </c>
      <c r="D71" s="89">
        <v>1269.3298</v>
      </c>
      <c r="E71" s="8">
        <v>78481.210000000006</v>
      </c>
      <c r="F71" s="89">
        <v>1391174.4</v>
      </c>
      <c r="G71" s="98">
        <v>17.584011</v>
      </c>
      <c r="H71"/>
    </row>
    <row r="72" spans="1:8">
      <c r="A72" s="86">
        <v>69</v>
      </c>
      <c r="B72" s="87">
        <v>1.7261740000000001E-2</v>
      </c>
      <c r="C72" s="88">
        <v>77846.55</v>
      </c>
      <c r="D72" s="89">
        <v>1343.7669000000001</v>
      </c>
      <c r="E72" s="8">
        <v>77174.66</v>
      </c>
      <c r="F72" s="89">
        <v>1312693.2</v>
      </c>
      <c r="G72" s="98">
        <v>16.862573999999999</v>
      </c>
      <c r="H72"/>
    </row>
    <row r="73" spans="1:8">
      <c r="A73" s="86">
        <v>70</v>
      </c>
      <c r="B73" s="87">
        <v>1.8751400000000001E-2</v>
      </c>
      <c r="C73" s="88">
        <v>76502.78</v>
      </c>
      <c r="D73" s="89">
        <v>1434.5338999999999</v>
      </c>
      <c r="E73" s="8">
        <v>75785.52</v>
      </c>
      <c r="F73" s="89">
        <v>1235518.5</v>
      </c>
      <c r="G73" s="98">
        <v>16.149982000000001</v>
      </c>
      <c r="H73"/>
    </row>
    <row r="74" spans="1:8">
      <c r="A74" s="86">
        <v>71</v>
      </c>
      <c r="B74" s="87">
        <v>2.047978E-2</v>
      </c>
      <c r="C74" s="88">
        <v>75068.25</v>
      </c>
      <c r="D74" s="89">
        <v>1537.3811000000001</v>
      </c>
      <c r="E74" s="8">
        <v>74299.56</v>
      </c>
      <c r="F74" s="89">
        <v>1159733</v>
      </c>
      <c r="G74" s="98">
        <v>15.449047999999999</v>
      </c>
      <c r="H74"/>
    </row>
    <row r="75" spans="1:8">
      <c r="A75" s="86">
        <v>72</v>
      </c>
      <c r="B75" s="87">
        <v>2.2420120000000002E-2</v>
      </c>
      <c r="C75" s="88">
        <v>73530.87</v>
      </c>
      <c r="D75" s="89">
        <v>1648.5710999999999</v>
      </c>
      <c r="E75" s="8">
        <v>72706.58</v>
      </c>
      <c r="F75" s="89">
        <v>1085433.5</v>
      </c>
      <c r="G75" s="98">
        <v>14.761602999999999</v>
      </c>
      <c r="H75"/>
    </row>
    <row r="76" spans="1:8">
      <c r="A76" s="86">
        <v>73</v>
      </c>
      <c r="B76" s="87">
        <v>2.4472029999999999E-2</v>
      </c>
      <c r="C76" s="88">
        <v>71882.3</v>
      </c>
      <c r="D76" s="89">
        <v>1759.1057000000001</v>
      </c>
      <c r="E76" s="8">
        <v>71002.740000000005</v>
      </c>
      <c r="F76" s="89">
        <v>1012726.9</v>
      </c>
      <c r="G76" s="98">
        <v>14.088683</v>
      </c>
      <c r="H76"/>
    </row>
    <row r="77" spans="1:8">
      <c r="A77" s="86">
        <v>74</v>
      </c>
      <c r="B77" s="87">
        <v>2.664072E-2</v>
      </c>
      <c r="C77" s="88">
        <v>70123.19</v>
      </c>
      <c r="D77" s="89">
        <v>1868.1322</v>
      </c>
      <c r="E77" s="8">
        <v>69189.13</v>
      </c>
      <c r="F77" s="89">
        <v>941724.13</v>
      </c>
      <c r="G77" s="98">
        <v>13.429568</v>
      </c>
      <c r="H77"/>
    </row>
    <row r="78" spans="1:8">
      <c r="A78" s="86">
        <v>75</v>
      </c>
      <c r="B78" s="87">
        <v>2.9114290000000001E-2</v>
      </c>
      <c r="C78" s="88">
        <v>68255.05</v>
      </c>
      <c r="D78" s="89">
        <v>1987.1974</v>
      </c>
      <c r="E78" s="8">
        <v>67261.45</v>
      </c>
      <c r="F78" s="89">
        <v>872535.01</v>
      </c>
      <c r="G78" s="98">
        <v>12.783448999999999</v>
      </c>
      <c r="H78"/>
    </row>
    <row r="79" spans="1:8">
      <c r="A79" s="86">
        <v>76</v>
      </c>
      <c r="B79" s="87">
        <v>3.2084710000000002E-2</v>
      </c>
      <c r="C79" s="88">
        <v>66267.86</v>
      </c>
      <c r="D79" s="89">
        <v>2126.1849000000002</v>
      </c>
      <c r="E79" s="8">
        <v>65204.77</v>
      </c>
      <c r="F79" s="89">
        <v>805273.55</v>
      </c>
      <c r="G79" s="98">
        <v>12.151797</v>
      </c>
      <c r="H79"/>
    </row>
    <row r="80" spans="1:8">
      <c r="A80" s="86">
        <v>77</v>
      </c>
      <c r="B80" s="87">
        <v>3.5426409999999998E-2</v>
      </c>
      <c r="C80" s="88">
        <v>64141.68</v>
      </c>
      <c r="D80" s="89">
        <v>2272.3094999999998</v>
      </c>
      <c r="E80" s="8">
        <v>63005.52</v>
      </c>
      <c r="F80" s="89">
        <v>740068.79</v>
      </c>
      <c r="G80" s="98">
        <v>11.538033</v>
      </c>
      <c r="H80"/>
    </row>
    <row r="81" spans="1:8">
      <c r="A81" s="86">
        <v>78</v>
      </c>
      <c r="B81" s="87">
        <v>3.9031740000000002E-2</v>
      </c>
      <c r="C81" s="88">
        <v>61869.37</v>
      </c>
      <c r="D81" s="89">
        <v>2414.8688999999999</v>
      </c>
      <c r="E81" s="8">
        <v>60661.93</v>
      </c>
      <c r="F81" s="89">
        <v>677063.27</v>
      </c>
      <c r="G81" s="98">
        <v>10.943433000000001</v>
      </c>
      <c r="H81"/>
    </row>
    <row r="82" spans="1:8">
      <c r="A82" s="86">
        <v>79</v>
      </c>
      <c r="B82" s="87">
        <v>4.2785999999999998E-2</v>
      </c>
      <c r="C82" s="88">
        <v>59454.5</v>
      </c>
      <c r="D82" s="89">
        <v>2543.8200000000002</v>
      </c>
      <c r="E82" s="8">
        <v>58182.59</v>
      </c>
      <c r="F82" s="89">
        <v>616401.32999999996</v>
      </c>
      <c r="G82" s="98">
        <v>10.367614</v>
      </c>
      <c r="H82"/>
    </row>
    <row r="83" spans="1:8">
      <c r="A83" s="86">
        <v>80</v>
      </c>
      <c r="B83" s="87">
        <v>4.656213E-2</v>
      </c>
      <c r="C83" s="88">
        <v>56910.68</v>
      </c>
      <c r="D83" s="89">
        <v>2649.8827000000001</v>
      </c>
      <c r="E83" s="8">
        <v>55585.74</v>
      </c>
      <c r="F83" s="89">
        <v>558218.74</v>
      </c>
      <c r="G83" s="98">
        <v>9.8086816999999993</v>
      </c>
      <c r="H83"/>
    </row>
    <row r="84" spans="1:8">
      <c r="A84" s="86">
        <v>81</v>
      </c>
      <c r="B84" s="87">
        <v>5.0517850000000003E-2</v>
      </c>
      <c r="C84" s="88">
        <v>54260.800000000003</v>
      </c>
      <c r="D84" s="89">
        <v>2741.1388999999999</v>
      </c>
      <c r="E84" s="8">
        <v>52890.23</v>
      </c>
      <c r="F84" s="89">
        <v>502633.01</v>
      </c>
      <c r="G84" s="98">
        <v>9.2632808999999998</v>
      </c>
      <c r="H84"/>
    </row>
    <row r="85" spans="1:8">
      <c r="A85" s="86">
        <v>82</v>
      </c>
      <c r="B85" s="87">
        <v>5.4816690000000001E-2</v>
      </c>
      <c r="C85" s="88">
        <v>51519.66</v>
      </c>
      <c r="D85" s="89">
        <v>2824.1370000000002</v>
      </c>
      <c r="E85" s="8">
        <v>50107.59</v>
      </c>
      <c r="F85" s="89">
        <v>449742.78</v>
      </c>
      <c r="G85" s="98">
        <v>8.7295376000000005</v>
      </c>
      <c r="H85"/>
    </row>
    <row r="86" spans="1:8">
      <c r="A86" s="86">
        <v>83</v>
      </c>
      <c r="B86" s="87">
        <v>5.9541499999999997E-2</v>
      </c>
      <c r="C86" s="88">
        <v>48695.519999999997</v>
      </c>
      <c r="D86" s="89">
        <v>2899.4041000000002</v>
      </c>
      <c r="E86" s="8">
        <v>47245.82</v>
      </c>
      <c r="F86" s="89">
        <v>399635.19</v>
      </c>
      <c r="G86" s="98">
        <v>8.2068163999999992</v>
      </c>
      <c r="H86"/>
    </row>
    <row r="87" spans="1:8">
      <c r="A87" s="86">
        <v>84</v>
      </c>
      <c r="B87" s="87">
        <v>6.4559850000000002E-2</v>
      </c>
      <c r="C87" s="88">
        <v>45796.12</v>
      </c>
      <c r="D87" s="89">
        <v>2956.5904</v>
      </c>
      <c r="E87" s="8">
        <v>44317.82</v>
      </c>
      <c r="F87" s="89">
        <v>352389.37</v>
      </c>
      <c r="G87" s="98">
        <v>7.6947435000000004</v>
      </c>
      <c r="H87"/>
    </row>
    <row r="88" spans="1:8">
      <c r="A88" s="86">
        <v>85</v>
      </c>
      <c r="B88" s="87">
        <v>6.9037139999999997E-2</v>
      </c>
      <c r="C88" s="88">
        <v>42839.53</v>
      </c>
      <c r="D88" s="89">
        <v>2957.5183000000002</v>
      </c>
      <c r="E88" s="8">
        <v>41360.769999999997</v>
      </c>
      <c r="F88" s="89">
        <v>308071.55</v>
      </c>
      <c r="G88" s="98">
        <v>7.1912919999999998</v>
      </c>
      <c r="H88"/>
    </row>
    <row r="89" spans="1:8">
      <c r="A89" s="86">
        <v>86</v>
      </c>
      <c r="B89" s="87">
        <v>7.3280929999999994E-2</v>
      </c>
      <c r="C89" s="88">
        <v>39882.01</v>
      </c>
      <c r="D89" s="89">
        <v>2922.5907999999999</v>
      </c>
      <c r="E89" s="8">
        <v>38420.71</v>
      </c>
      <c r="F89" s="89">
        <v>266710.78000000003</v>
      </c>
      <c r="G89" s="98">
        <v>6.6874963999999997</v>
      </c>
      <c r="H89"/>
    </row>
    <row r="90" spans="1:8">
      <c r="A90" s="86">
        <v>87</v>
      </c>
      <c r="B90" s="87">
        <v>7.8982849999999993E-2</v>
      </c>
      <c r="C90" s="88">
        <v>36959.42</v>
      </c>
      <c r="D90" s="89">
        <v>2919.1601999999998</v>
      </c>
      <c r="E90" s="8">
        <v>35499.839999999997</v>
      </c>
      <c r="F90" s="89">
        <v>228290.07</v>
      </c>
      <c r="G90" s="98">
        <v>6.1767766999999996</v>
      </c>
      <c r="H90"/>
    </row>
    <row r="91" spans="1:8">
      <c r="A91" s="86">
        <v>88</v>
      </c>
      <c r="B91" s="87">
        <v>8.7930900000000006E-2</v>
      </c>
      <c r="C91" s="88">
        <v>34040.26</v>
      </c>
      <c r="D91" s="89">
        <v>2993.1905000000002</v>
      </c>
      <c r="E91" s="8">
        <v>32543.66</v>
      </c>
      <c r="F91" s="89">
        <v>192790.23</v>
      </c>
      <c r="G91" s="98">
        <v>5.6635949999999999</v>
      </c>
      <c r="H91"/>
    </row>
    <row r="92" spans="1:8">
      <c r="A92" s="86">
        <v>89</v>
      </c>
      <c r="B92" s="87">
        <v>0.10167683</v>
      </c>
      <c r="C92" s="88">
        <v>31047.07</v>
      </c>
      <c r="D92" s="89">
        <v>3156.7671999999998</v>
      </c>
      <c r="E92" s="8">
        <v>29468.68</v>
      </c>
      <c r="F92" s="89">
        <v>160246.57</v>
      </c>
      <c r="G92" s="98">
        <v>5.1614078000000001</v>
      </c>
      <c r="H92"/>
    </row>
    <row r="93" spans="1:8">
      <c r="A93" s="86">
        <v>90</v>
      </c>
      <c r="B93" s="87">
        <v>0.12379863000000001</v>
      </c>
      <c r="C93" s="88">
        <v>27890.3</v>
      </c>
      <c r="D93" s="89">
        <v>3452.7809000000002</v>
      </c>
      <c r="E93" s="8">
        <v>26163.91</v>
      </c>
      <c r="F93" s="89">
        <v>130777.89</v>
      </c>
      <c r="G93" s="98">
        <v>4.6890099000000003</v>
      </c>
      <c r="H93"/>
    </row>
    <row r="94" spans="1:8">
      <c r="A94" s="86">
        <v>91</v>
      </c>
      <c r="B94" s="87">
        <v>0.14444133000000001</v>
      </c>
      <c r="C94" s="88">
        <v>24437.52</v>
      </c>
      <c r="D94" s="89">
        <v>3529.7874000000002</v>
      </c>
      <c r="E94" s="8">
        <v>22672.62</v>
      </c>
      <c r="F94" s="89">
        <v>104613.98</v>
      </c>
      <c r="G94" s="98">
        <v>4.2808757999999996</v>
      </c>
      <c r="H94"/>
    </row>
    <row r="95" spans="1:8">
      <c r="A95" s="86">
        <v>92</v>
      </c>
      <c r="B95" s="87">
        <v>0.16641823</v>
      </c>
      <c r="C95" s="88">
        <v>20907.73</v>
      </c>
      <c r="D95" s="89">
        <v>3479.4274999999998</v>
      </c>
      <c r="E95" s="8">
        <v>19168.02</v>
      </c>
      <c r="F95" s="89">
        <v>81941.354999999996</v>
      </c>
      <c r="G95" s="98">
        <v>3.9191894</v>
      </c>
      <c r="H95"/>
    </row>
    <row r="96" spans="1:8">
      <c r="A96" s="86">
        <v>93</v>
      </c>
      <c r="B96" s="87">
        <v>0.18931039999999999</v>
      </c>
      <c r="C96" s="88">
        <v>17428.3</v>
      </c>
      <c r="D96" s="89">
        <v>3299.3589999999999</v>
      </c>
      <c r="E96" s="8">
        <v>15778.62</v>
      </c>
      <c r="F96" s="89">
        <v>62773.338000000003</v>
      </c>
      <c r="G96" s="98">
        <v>3.6018043999999998</v>
      </c>
      <c r="H96"/>
    </row>
    <row r="97" spans="1:8">
      <c r="A97" s="86">
        <v>94</v>
      </c>
      <c r="B97" s="87">
        <v>0.21258896999999999</v>
      </c>
      <c r="C97" s="88">
        <v>14128.94</v>
      </c>
      <c r="D97" s="89">
        <v>3003.6574999999998</v>
      </c>
      <c r="E97" s="8">
        <v>12627.11</v>
      </c>
      <c r="F97" s="89">
        <v>46994.714999999997</v>
      </c>
      <c r="G97" s="98">
        <v>3.3261308999999999</v>
      </c>
      <c r="H97"/>
    </row>
    <row r="98" spans="1:8">
      <c r="A98" s="86">
        <v>95</v>
      </c>
      <c r="B98" s="87">
        <v>0.23562767000000001</v>
      </c>
      <c r="C98" s="88">
        <v>11125.29</v>
      </c>
      <c r="D98" s="89">
        <v>2621.4252999999999</v>
      </c>
      <c r="E98" s="8">
        <v>9814.5730000000003</v>
      </c>
      <c r="F98" s="89">
        <v>34367.599999999999</v>
      </c>
      <c r="G98" s="98">
        <v>3.089143</v>
      </c>
      <c r="H98"/>
    </row>
    <row r="99" spans="1:8">
      <c r="A99" s="86">
        <v>96</v>
      </c>
      <c r="B99" s="87">
        <v>0.25772461000000002</v>
      </c>
      <c r="C99" s="88">
        <v>8503.8610000000008</v>
      </c>
      <c r="D99" s="89">
        <v>2191.6543000000001</v>
      </c>
      <c r="E99" s="8">
        <v>7408.0339999999997</v>
      </c>
      <c r="F99" s="89">
        <v>24553.026999999998</v>
      </c>
      <c r="G99" s="98">
        <v>2.8872798</v>
      </c>
      <c r="H99"/>
    </row>
    <row r="100" spans="1:8">
      <c r="A100" s="86">
        <v>97</v>
      </c>
      <c r="B100" s="87">
        <v>0.27813280000000001</v>
      </c>
      <c r="C100" s="88">
        <v>6312.2070000000003</v>
      </c>
      <c r="D100" s="89">
        <v>1755.6318000000001</v>
      </c>
      <c r="E100" s="8">
        <v>5434.3909999999996</v>
      </c>
      <c r="F100" s="89">
        <v>17144.991999999998</v>
      </c>
      <c r="G100" s="98">
        <v>2.7161645000000001</v>
      </c>
      <c r="H100"/>
    </row>
    <row r="101" spans="1:8">
      <c r="A101" s="86">
        <v>98</v>
      </c>
      <c r="B101" s="87">
        <v>0.29609823000000002</v>
      </c>
      <c r="C101" s="88">
        <v>4556.5749999999998</v>
      </c>
      <c r="D101" s="89">
        <v>1349.1939</v>
      </c>
      <c r="E101" s="8">
        <v>3881.9780000000001</v>
      </c>
      <c r="F101" s="89">
        <v>11710.601000000001</v>
      </c>
      <c r="G101" s="98">
        <v>2.5700446000000001</v>
      </c>
      <c r="H101"/>
    </row>
    <row r="102" spans="1:8">
      <c r="A102" s="86">
        <v>99</v>
      </c>
      <c r="B102" s="87">
        <v>0.31090314000000002</v>
      </c>
      <c r="C102" s="88">
        <v>3207.3809999999999</v>
      </c>
      <c r="D102" s="89">
        <v>997.18493999999998</v>
      </c>
      <c r="E102" s="8">
        <v>2708.7890000000002</v>
      </c>
      <c r="F102" s="89">
        <v>7828.6230999999998</v>
      </c>
      <c r="G102" s="98">
        <v>2.4408145000000001</v>
      </c>
      <c r="H102"/>
    </row>
    <row r="103" spans="1:8" ht="16.5" thickBot="1">
      <c r="A103" s="91">
        <v>100</v>
      </c>
      <c r="B103" s="92">
        <v>1</v>
      </c>
      <c r="C103" s="93">
        <v>1851.474365234375</v>
      </c>
      <c r="D103" s="94">
        <v>1851.474365234375</v>
      </c>
      <c r="E103" s="10">
        <v>4103.30322265625</v>
      </c>
      <c r="F103" s="94">
        <v>4103.30322265625</v>
      </c>
      <c r="G103" s="99">
        <v>2.2162355038260655</v>
      </c>
      <c r="H103"/>
    </row>
    <row r="104" spans="1:8" ht="15" customHeight="1">
      <c r="A104" s="294" t="s">
        <v>163</v>
      </c>
      <c r="B104" s="294"/>
      <c r="C104" s="294"/>
      <c r="D104" s="294"/>
      <c r="E104" s="294"/>
      <c r="F104" s="294"/>
      <c r="G104" s="294"/>
      <c r="H104" s="152"/>
    </row>
    <row r="105" spans="1:8">
      <c r="A105" s="296" t="s">
        <v>382</v>
      </c>
      <c r="B105" s="296"/>
      <c r="C105" s="296"/>
      <c r="D105" s="296"/>
      <c r="E105" s="296"/>
      <c r="F105" s="296"/>
      <c r="G105" s="296"/>
    </row>
  </sheetData>
  <mergeCells count="3">
    <mergeCell ref="A1:G1"/>
    <mergeCell ref="A104:G104"/>
    <mergeCell ref="A105:G105"/>
  </mergeCells>
  <phoneticPr fontId="18" type="noConversion"/>
  <pageMargins left="0.63" right="0.35" top="0.91" bottom="0.45" header="0.62" footer="0.42"/>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59999389629810485"/>
    <pageSetUpPr fitToPage="1"/>
  </sheetPr>
  <dimension ref="A1:L40"/>
  <sheetViews>
    <sheetView zoomScale="75" workbookViewId="0">
      <selection activeCell="P29" sqref="P29"/>
    </sheetView>
  </sheetViews>
  <sheetFormatPr defaultRowHeight="15.75"/>
  <cols>
    <col min="1" max="1" width="40" style="1" customWidth="1"/>
    <col min="2" max="9" width="12.28515625" style="1" customWidth="1"/>
    <col min="10" max="16384" width="9.140625" style="1"/>
  </cols>
  <sheetData>
    <row r="1" spans="1:12" ht="30" customHeight="1" thickBot="1">
      <c r="A1" s="281" t="s">
        <v>221</v>
      </c>
      <c r="B1" s="281"/>
      <c r="C1" s="281"/>
      <c r="D1" s="281"/>
      <c r="E1" s="281"/>
      <c r="F1" s="281"/>
      <c r="G1" s="281"/>
      <c r="H1" s="281"/>
      <c r="I1" s="104"/>
    </row>
    <row r="2" spans="1:12" ht="20.25" thickTop="1" thickBot="1">
      <c r="A2" s="9"/>
      <c r="B2" s="27" t="s">
        <v>370</v>
      </c>
      <c r="C2" s="27" t="s">
        <v>371</v>
      </c>
      <c r="D2" s="27">
        <v>2020</v>
      </c>
      <c r="E2" s="27">
        <v>2025</v>
      </c>
      <c r="F2" s="27">
        <v>2030</v>
      </c>
      <c r="G2" s="27">
        <v>2035</v>
      </c>
      <c r="H2" s="27">
        <v>2040</v>
      </c>
      <c r="I2" s="27">
        <v>2045</v>
      </c>
    </row>
    <row r="3" spans="1:12">
      <c r="A3" s="6"/>
      <c r="B3" s="17"/>
      <c r="C3" s="17"/>
      <c r="D3" s="17"/>
      <c r="E3" s="17"/>
      <c r="F3" s="17"/>
      <c r="G3" s="17"/>
      <c r="H3" s="17"/>
      <c r="I3" s="17"/>
    </row>
    <row r="4" spans="1:12">
      <c r="A4" s="2" t="s">
        <v>12</v>
      </c>
      <c r="B4" s="79">
        <v>1363945</v>
      </c>
      <c r="C4" s="79">
        <v>1428557</v>
      </c>
      <c r="D4" s="79">
        <v>1466631.75</v>
      </c>
      <c r="E4" s="79">
        <v>1514723</v>
      </c>
      <c r="F4" s="79">
        <v>1556843</v>
      </c>
      <c r="G4" s="79">
        <v>1592684.25</v>
      </c>
      <c r="H4" s="79">
        <v>1622480.375</v>
      </c>
      <c r="I4" s="79">
        <v>1648609.25</v>
      </c>
      <c r="L4" s="4"/>
    </row>
    <row r="5" spans="1:12">
      <c r="A5" s="1" t="s">
        <v>169</v>
      </c>
      <c r="B5" s="79"/>
      <c r="C5" s="79"/>
      <c r="D5" s="79"/>
      <c r="E5" s="79"/>
      <c r="F5" s="79"/>
      <c r="G5" s="79"/>
      <c r="H5" s="79"/>
      <c r="I5" s="79"/>
    </row>
    <row r="6" spans="1:12">
      <c r="A6" s="1" t="s">
        <v>212</v>
      </c>
      <c r="B6" s="200">
        <v>39380</v>
      </c>
      <c r="C6" s="200">
        <v>47733</v>
      </c>
      <c r="D6" s="200">
        <v>46455</v>
      </c>
      <c r="E6" s="200">
        <v>46455</v>
      </c>
      <c r="F6" s="200">
        <v>46455</v>
      </c>
      <c r="G6" s="200">
        <v>46455</v>
      </c>
      <c r="H6" s="200">
        <v>46455</v>
      </c>
      <c r="I6" s="200">
        <v>46455</v>
      </c>
    </row>
    <row r="7" spans="1:12">
      <c r="A7" s="1" t="s">
        <v>213</v>
      </c>
      <c r="B7" s="200">
        <f>B6*1.3</f>
        <v>51194</v>
      </c>
      <c r="C7" s="200">
        <f>C6*1.3</f>
        <v>62052.9</v>
      </c>
      <c r="D7" s="200">
        <f t="shared" ref="D7:I7" si="0">D6*1.3</f>
        <v>60391.5</v>
      </c>
      <c r="E7" s="200">
        <f t="shared" si="0"/>
        <v>60391.5</v>
      </c>
      <c r="F7" s="200">
        <f t="shared" si="0"/>
        <v>60391.5</v>
      </c>
      <c r="G7" s="200">
        <f t="shared" si="0"/>
        <v>60391.5</v>
      </c>
      <c r="H7" s="200">
        <f t="shared" si="0"/>
        <v>60391.5</v>
      </c>
      <c r="I7" s="200">
        <f t="shared" si="0"/>
        <v>60391.5</v>
      </c>
    </row>
    <row r="8" spans="1:12">
      <c r="A8" s="1" t="s">
        <v>170</v>
      </c>
      <c r="B8" s="200">
        <f>B4-B6-B7</f>
        <v>1273371</v>
      </c>
      <c r="C8" s="200">
        <v>1318771.1000000001</v>
      </c>
      <c r="D8" s="200">
        <v>1359785.25</v>
      </c>
      <c r="E8" s="200">
        <v>1407876.5</v>
      </c>
      <c r="F8" s="200">
        <v>1449996.5</v>
      </c>
      <c r="G8" s="200">
        <v>1485837.75</v>
      </c>
      <c r="H8" s="200">
        <v>1515633.875</v>
      </c>
      <c r="I8" s="200">
        <v>1541762.75</v>
      </c>
    </row>
    <row r="9" spans="1:12">
      <c r="A9" s="1" t="s">
        <v>175</v>
      </c>
      <c r="B9" s="138"/>
      <c r="C9" s="138"/>
      <c r="D9" s="138"/>
      <c r="E9" s="138"/>
      <c r="F9" s="138"/>
      <c r="G9" s="138"/>
      <c r="H9" s="138"/>
      <c r="I9" s="138"/>
    </row>
    <row r="10" spans="1:12">
      <c r="A10" s="1" t="s">
        <v>171</v>
      </c>
      <c r="B10" s="4">
        <v>87762</v>
      </c>
      <c r="C10" s="4">
        <v>91535</v>
      </c>
      <c r="D10" s="4">
        <v>95648.296875</v>
      </c>
      <c r="E10" s="4">
        <v>99254.171875</v>
      </c>
      <c r="F10" s="4">
        <v>97892.03125</v>
      </c>
      <c r="G10" s="4">
        <v>96487.171875</v>
      </c>
      <c r="H10" s="4">
        <v>96331.921875</v>
      </c>
      <c r="I10" s="4">
        <v>98364.7734375</v>
      </c>
    </row>
    <row r="11" spans="1:12">
      <c r="A11" s="1" t="s">
        <v>172</v>
      </c>
      <c r="B11" s="4">
        <v>115980</v>
      </c>
      <c r="C11" s="4">
        <v>120226</v>
      </c>
      <c r="D11" s="4">
        <v>123530.8828125</v>
      </c>
      <c r="E11" s="4">
        <v>126979.59375</v>
      </c>
      <c r="F11" s="4">
        <v>134411.578125</v>
      </c>
      <c r="G11" s="4">
        <v>132917.828125</v>
      </c>
      <c r="H11" s="4">
        <v>130907.5625</v>
      </c>
      <c r="I11" s="4">
        <v>130258.4140625</v>
      </c>
    </row>
    <row r="12" spans="1:12">
      <c r="A12" s="1" t="s">
        <v>173</v>
      </c>
      <c r="B12" s="4">
        <v>32273</v>
      </c>
      <c r="C12" s="4">
        <v>32936</v>
      </c>
      <c r="D12" s="4">
        <v>33422.75</v>
      </c>
      <c r="E12" s="4">
        <v>35548.3203125</v>
      </c>
      <c r="F12" s="4">
        <v>36262.984375</v>
      </c>
      <c r="G12" s="4">
        <v>37698.328125</v>
      </c>
      <c r="H12" s="4">
        <v>37166.04296875</v>
      </c>
      <c r="I12" s="4">
        <v>36585.828125</v>
      </c>
    </row>
    <row r="13" spans="1:12">
      <c r="A13" s="1" t="s">
        <v>174</v>
      </c>
      <c r="B13" s="4">
        <v>67854</v>
      </c>
      <c r="C13" s="4">
        <v>63319</v>
      </c>
      <c r="D13" s="4">
        <v>60535.9375</v>
      </c>
      <c r="E13" s="4">
        <v>63863.39453125</v>
      </c>
      <c r="F13" s="4">
        <v>63684.96875</v>
      </c>
      <c r="G13" s="4">
        <v>70227.4609375</v>
      </c>
      <c r="H13" s="4">
        <v>70386.5859375</v>
      </c>
      <c r="I13" s="4">
        <v>69180.953125</v>
      </c>
      <c r="L13" s="4"/>
    </row>
    <row r="14" spans="1:12">
      <c r="A14" s="1" t="s">
        <v>214</v>
      </c>
      <c r="B14" s="4">
        <v>493749</v>
      </c>
      <c r="C14" s="4">
        <v>513902</v>
      </c>
      <c r="D14" s="4">
        <v>522766.375</v>
      </c>
      <c r="E14" s="4">
        <v>527705.5</v>
      </c>
      <c r="F14" s="4">
        <v>530141.375</v>
      </c>
      <c r="G14" s="4">
        <v>530225.75</v>
      </c>
      <c r="H14" s="4">
        <v>530752.0625</v>
      </c>
      <c r="I14" s="4">
        <v>538601.1875</v>
      </c>
    </row>
    <row r="15" spans="1:12">
      <c r="A15" s="1" t="s">
        <v>215</v>
      </c>
      <c r="B15" s="4">
        <v>369759</v>
      </c>
      <c r="C15" s="4">
        <v>362677</v>
      </c>
      <c r="D15" s="4">
        <v>351041.0625</v>
      </c>
      <c r="E15" s="4">
        <v>341463.75</v>
      </c>
      <c r="F15" s="4">
        <v>342209.8125</v>
      </c>
      <c r="G15" s="4">
        <v>352056.0625</v>
      </c>
      <c r="H15" s="4">
        <v>373201.1875</v>
      </c>
      <c r="I15" s="4">
        <v>382934.59375</v>
      </c>
    </row>
    <row r="16" spans="1:12">
      <c r="A16" s="6" t="s">
        <v>216</v>
      </c>
      <c r="B16" s="8">
        <v>165909</v>
      </c>
      <c r="C16" s="8">
        <v>205010</v>
      </c>
      <c r="D16" s="8">
        <v>237732.453125</v>
      </c>
      <c r="E16" s="8">
        <v>274581.4375</v>
      </c>
      <c r="F16" s="8">
        <v>295536.28125</v>
      </c>
      <c r="G16" s="8">
        <v>296109.3125</v>
      </c>
      <c r="H16" s="8">
        <v>288912.15625</v>
      </c>
      <c r="I16" s="8">
        <v>285035.78125</v>
      </c>
    </row>
    <row r="17" spans="1:9">
      <c r="A17" s="6" t="s">
        <v>217</v>
      </c>
      <c r="B17" s="8">
        <v>30659</v>
      </c>
      <c r="C17" s="8">
        <v>38952</v>
      </c>
      <c r="D17" s="8">
        <v>41953.921875</v>
      </c>
      <c r="E17" s="8">
        <v>45326.8828125</v>
      </c>
      <c r="F17" s="8">
        <v>56703.8828125</v>
      </c>
      <c r="G17" s="8">
        <v>76962.328125</v>
      </c>
      <c r="H17" s="8">
        <v>94822.8671875</v>
      </c>
      <c r="I17" s="8">
        <v>107647.625</v>
      </c>
    </row>
    <row r="18" spans="1:9">
      <c r="A18" s="16"/>
      <c r="B18" s="16"/>
      <c r="C18" s="16"/>
      <c r="D18" s="16"/>
      <c r="E18" s="16"/>
      <c r="F18" s="16"/>
      <c r="G18" s="16"/>
      <c r="H18" s="16"/>
      <c r="I18" s="16"/>
    </row>
    <row r="19" spans="1:9" ht="16.5" thickBot="1">
      <c r="A19" s="3" t="s">
        <v>182</v>
      </c>
      <c r="B19" s="273">
        <v>1468677</v>
      </c>
      <c r="C19" s="273">
        <v>1583139</v>
      </c>
      <c r="D19" s="273">
        <v>1638616.6106308857</v>
      </c>
      <c r="E19" s="273">
        <v>1695166.5886225058</v>
      </c>
      <c r="F19" s="273">
        <v>1746730.8635685209</v>
      </c>
      <c r="G19" s="273">
        <v>1792079.9208464047</v>
      </c>
      <c r="H19" s="273">
        <v>1829980.9876553903</v>
      </c>
      <c r="I19" s="273">
        <v>1866457.025534403</v>
      </c>
    </row>
    <row r="20" spans="1:9">
      <c r="B20" s="274"/>
      <c r="C20" s="274"/>
      <c r="D20" s="274"/>
      <c r="E20" s="274"/>
      <c r="F20" s="274"/>
      <c r="G20" s="274"/>
      <c r="H20" s="274"/>
      <c r="I20" s="274"/>
    </row>
    <row r="21" spans="1:9" ht="16.5" thickBot="1">
      <c r="A21" s="2" t="s">
        <v>2</v>
      </c>
      <c r="B21" s="4"/>
      <c r="C21" s="173"/>
      <c r="D21" s="173"/>
      <c r="E21" s="173"/>
      <c r="F21" s="173"/>
      <c r="G21" s="4"/>
      <c r="H21" s="4"/>
      <c r="I21" s="4"/>
    </row>
    <row r="22" spans="1:9" ht="17.25" thickTop="1" thickBot="1">
      <c r="A22" s="9"/>
      <c r="B22" s="9"/>
      <c r="C22" s="27" t="s">
        <v>194</v>
      </c>
      <c r="D22" s="27" t="s">
        <v>195</v>
      </c>
      <c r="E22" s="27" t="s">
        <v>0</v>
      </c>
      <c r="F22" s="27" t="s">
        <v>1</v>
      </c>
      <c r="G22" s="27" t="s">
        <v>106</v>
      </c>
      <c r="H22" s="27" t="s">
        <v>176</v>
      </c>
      <c r="I22" s="27" t="s">
        <v>196</v>
      </c>
    </row>
    <row r="23" spans="1:9">
      <c r="A23" s="6"/>
      <c r="B23" s="6"/>
      <c r="C23" s="17"/>
      <c r="D23" s="17"/>
      <c r="E23" s="17"/>
      <c r="F23" s="17"/>
      <c r="G23" s="17"/>
      <c r="H23" s="17"/>
      <c r="I23" s="17"/>
    </row>
    <row r="24" spans="1:9">
      <c r="A24" s="2" t="s">
        <v>12</v>
      </c>
      <c r="C24" s="5">
        <f>((C4/B4)^(1/6)-1)*100</f>
        <v>0.77437636876234173</v>
      </c>
      <c r="D24" s="5">
        <f>((D4/C4)^(1/4)-1)*100</f>
        <v>0.65975690202288995</v>
      </c>
      <c r="E24" s="5">
        <f t="shared" ref="E24:I24" si="1">((E4/D4)^(1/5)-1)*100</f>
        <v>0.64736921081294252</v>
      </c>
      <c r="F24" s="5">
        <f t="shared" si="1"/>
        <v>0.55005666427057065</v>
      </c>
      <c r="G24" s="5">
        <f t="shared" si="1"/>
        <v>0.45625262781372466</v>
      </c>
      <c r="H24" s="5">
        <f t="shared" si="1"/>
        <v>0.37139343523209245</v>
      </c>
      <c r="I24" s="5">
        <f t="shared" si="1"/>
        <v>0.32003060219103485</v>
      </c>
    </row>
    <row r="25" spans="1:9">
      <c r="A25" s="1" t="s">
        <v>169</v>
      </c>
      <c r="C25" s="5"/>
      <c r="D25" s="5"/>
      <c r="E25" s="5"/>
      <c r="F25" s="5"/>
      <c r="G25" s="5"/>
      <c r="H25" s="5"/>
      <c r="I25" s="5"/>
    </row>
    <row r="26" spans="1:9">
      <c r="A26" s="1" t="s">
        <v>212</v>
      </c>
      <c r="C26" s="5">
        <f>((C6/B6)^(1/6)-1)*100</f>
        <v>3.2580303102331509</v>
      </c>
      <c r="D26" s="5">
        <f>((D6/C6)^(1/4)-1)*100</f>
        <v>-0.67617558762346208</v>
      </c>
      <c r="E26" s="5">
        <f>((E6/D6)^(1/5)-1)*100</f>
        <v>0</v>
      </c>
      <c r="F26" s="5">
        <f>((F6/E6)^(1/5)-1)*100</f>
        <v>0</v>
      </c>
      <c r="G26" s="5">
        <f>((G6/F6)^(1/5)-1)*100</f>
        <v>0</v>
      </c>
      <c r="H26" s="5">
        <f>((H6/G6)^(1/5)-1)*100</f>
        <v>0</v>
      </c>
      <c r="I26" s="5">
        <f>((I6/H6)^(1/5)-1)*100</f>
        <v>0</v>
      </c>
    </row>
    <row r="27" spans="1:9">
      <c r="A27" s="1" t="s">
        <v>213</v>
      </c>
      <c r="C27" s="5">
        <f t="shared" ref="C27:C39" si="2">((C7/B7)^(1/6)-1)*100</f>
        <v>3.2580303102331509</v>
      </c>
      <c r="D27" s="5">
        <f t="shared" ref="D27:D39" si="3">((D7/C7)^(1/4)-1)*100</f>
        <v>-0.67617558762346208</v>
      </c>
      <c r="E27" s="5">
        <f t="shared" ref="E27:I27" si="4">((E7/D7)^(1/5)-1)*100</f>
        <v>0</v>
      </c>
      <c r="F27" s="5">
        <f t="shared" si="4"/>
        <v>0</v>
      </c>
      <c r="G27" s="5">
        <f t="shared" si="4"/>
        <v>0</v>
      </c>
      <c r="H27" s="5">
        <f t="shared" si="4"/>
        <v>0</v>
      </c>
      <c r="I27" s="5">
        <f t="shared" si="4"/>
        <v>0</v>
      </c>
    </row>
    <row r="28" spans="1:9">
      <c r="A28" s="1" t="s">
        <v>170</v>
      </c>
      <c r="C28" s="5">
        <f t="shared" si="2"/>
        <v>0.58558460666238155</v>
      </c>
      <c r="D28" s="5">
        <f t="shared" si="3"/>
        <v>0.76860030275338609</v>
      </c>
      <c r="E28" s="5">
        <f t="shared" ref="E28:I28" si="5">((E8/D8)^(1/5)-1)*100</f>
        <v>0.69753669203778124</v>
      </c>
      <c r="F28" s="5">
        <f t="shared" si="5"/>
        <v>0.59131343282654569</v>
      </c>
      <c r="G28" s="5">
        <f t="shared" si="5"/>
        <v>0.48954662230984436</v>
      </c>
      <c r="H28" s="5">
        <f t="shared" si="5"/>
        <v>0.3978894103348507</v>
      </c>
      <c r="I28" s="5">
        <f t="shared" si="5"/>
        <v>0.34243806167588708</v>
      </c>
    </row>
    <row r="29" spans="1:9">
      <c r="A29" s="1" t="s">
        <v>175</v>
      </c>
      <c r="C29" s="5"/>
      <c r="D29" s="5"/>
      <c r="E29" s="5"/>
      <c r="F29" s="5"/>
      <c r="G29" s="5"/>
      <c r="H29" s="5"/>
      <c r="I29" s="5"/>
    </row>
    <row r="30" spans="1:9">
      <c r="A30" s="1" t="s">
        <v>171</v>
      </c>
      <c r="C30" s="5">
        <f t="shared" si="2"/>
        <v>0.70401339877788072</v>
      </c>
      <c r="D30" s="5">
        <f t="shared" si="3"/>
        <v>1.104972143654015</v>
      </c>
      <c r="E30" s="5">
        <f t="shared" ref="E30:I30" si="6">((E10/D10)^(1/5)-1)*100</f>
        <v>0.74286692220952855</v>
      </c>
      <c r="F30" s="5">
        <f t="shared" si="6"/>
        <v>-0.27599449892921069</v>
      </c>
      <c r="G30" s="5">
        <f t="shared" si="6"/>
        <v>-0.28868417991905204</v>
      </c>
      <c r="H30" s="5">
        <f t="shared" si="6"/>
        <v>-3.2201175313129049E-2</v>
      </c>
      <c r="I30" s="5">
        <f t="shared" si="6"/>
        <v>0.41853339326292094</v>
      </c>
    </row>
    <row r="31" spans="1:9">
      <c r="A31" s="1" t="s">
        <v>172</v>
      </c>
      <c r="C31" s="5">
        <f t="shared" si="2"/>
        <v>0.60105818935287658</v>
      </c>
      <c r="D31" s="5">
        <f t="shared" si="3"/>
        <v>0.680250343238753</v>
      </c>
      <c r="E31" s="5">
        <f t="shared" ref="E31:I31" si="7">((E11/D11)^(1/5)-1)*100</f>
        <v>0.55222328955246702</v>
      </c>
      <c r="F31" s="5">
        <f t="shared" si="7"/>
        <v>1.1440988505077465</v>
      </c>
      <c r="G31" s="5">
        <f t="shared" si="7"/>
        <v>-0.22325975393848729</v>
      </c>
      <c r="H31" s="5">
        <f t="shared" si="7"/>
        <v>-0.30432916274610866</v>
      </c>
      <c r="I31" s="5">
        <f t="shared" si="7"/>
        <v>-9.9373921004586308E-2</v>
      </c>
    </row>
    <row r="32" spans="1:9">
      <c r="A32" s="1" t="s">
        <v>173</v>
      </c>
      <c r="C32" s="5">
        <f t="shared" si="2"/>
        <v>0.33949694188728508</v>
      </c>
      <c r="D32" s="5">
        <f t="shared" si="3"/>
        <v>0.3674364328885682</v>
      </c>
      <c r="E32" s="5">
        <f t="shared" ref="E32:I32" si="8">((E12/D12)^(1/5)-1)*100</f>
        <v>1.2407563113271625</v>
      </c>
      <c r="F32" s="5">
        <f t="shared" si="8"/>
        <v>0.39888544438317908</v>
      </c>
      <c r="G32" s="5">
        <f t="shared" si="8"/>
        <v>0.77938632242768868</v>
      </c>
      <c r="H32" s="5">
        <f t="shared" si="8"/>
        <v>-0.28400046694150305</v>
      </c>
      <c r="I32" s="5">
        <f t="shared" si="8"/>
        <v>-0.31419667107631666</v>
      </c>
    </row>
    <row r="33" spans="1:9">
      <c r="A33" s="1" t="s">
        <v>174</v>
      </c>
      <c r="C33" s="5">
        <f t="shared" si="2"/>
        <v>-1.1462613860383275</v>
      </c>
      <c r="D33" s="5">
        <f t="shared" si="3"/>
        <v>-1.1174161336180544</v>
      </c>
      <c r="E33" s="5">
        <f t="shared" ref="E33:I33" si="9">((E13/D13)^(1/5)-1)*100</f>
        <v>1.0759298348685942</v>
      </c>
      <c r="F33" s="5">
        <f t="shared" si="9"/>
        <v>-5.5939874971788761E-2</v>
      </c>
      <c r="G33" s="5">
        <f t="shared" si="9"/>
        <v>1.9750684163406307</v>
      </c>
      <c r="H33" s="5">
        <f t="shared" si="9"/>
        <v>4.5276013738160259E-2</v>
      </c>
      <c r="I33" s="5">
        <f t="shared" si="9"/>
        <v>-0.34494615843498888</v>
      </c>
    </row>
    <row r="34" spans="1:9">
      <c r="A34" s="1" t="s">
        <v>214</v>
      </c>
      <c r="B34" s="6"/>
      <c r="C34" s="20">
        <f t="shared" si="2"/>
        <v>0.66898267408781464</v>
      </c>
      <c r="D34" s="20">
        <f t="shared" si="3"/>
        <v>0.42846722584162222</v>
      </c>
      <c r="E34" s="20">
        <f t="shared" ref="E34:I34" si="10">((E14/D14)^(1/5)-1)*100</f>
        <v>0.18825097814512137</v>
      </c>
      <c r="F34" s="20">
        <f t="shared" si="10"/>
        <v>9.2149497846549799E-2</v>
      </c>
      <c r="G34" s="20">
        <f t="shared" si="10"/>
        <v>3.182910558874319E-3</v>
      </c>
      <c r="H34" s="20">
        <f t="shared" si="10"/>
        <v>1.9844515401912233E-2</v>
      </c>
      <c r="I34" s="20">
        <f t="shared" si="10"/>
        <v>0.29403942194083932</v>
      </c>
    </row>
    <row r="35" spans="1:9">
      <c r="A35" s="1" t="s">
        <v>215</v>
      </c>
      <c r="B35" s="6"/>
      <c r="C35" s="20">
        <f t="shared" si="2"/>
        <v>-0.32179464553807602</v>
      </c>
      <c r="D35" s="20">
        <f t="shared" si="3"/>
        <v>-0.81192164542882583</v>
      </c>
      <c r="E35" s="20">
        <f t="shared" ref="E35:I35" si="11">((E15/D15)^(1/5)-1)*100</f>
        <v>-0.55170607650736336</v>
      </c>
      <c r="F35" s="20">
        <f t="shared" si="11"/>
        <v>4.3659763363979032E-2</v>
      </c>
      <c r="G35" s="20">
        <f t="shared" si="11"/>
        <v>0.56894026413409904</v>
      </c>
      <c r="H35" s="20">
        <f t="shared" si="11"/>
        <v>1.1733750546640831</v>
      </c>
      <c r="I35" s="20">
        <f t="shared" si="11"/>
        <v>0.51625905203345201</v>
      </c>
    </row>
    <row r="36" spans="1:9">
      <c r="A36" s="6" t="s">
        <v>216</v>
      </c>
      <c r="B36" s="6"/>
      <c r="C36" s="20">
        <f t="shared" si="2"/>
        <v>3.589924529051336</v>
      </c>
      <c r="D36" s="20">
        <f t="shared" si="3"/>
        <v>3.7715626286356274</v>
      </c>
      <c r="E36" s="20">
        <f t="shared" ref="E36:I36" si="12">((E16/D16)^(1/5)-1)*100</f>
        <v>2.9239725989995913</v>
      </c>
      <c r="F36" s="20">
        <f t="shared" si="12"/>
        <v>1.4817449038926345</v>
      </c>
      <c r="G36" s="20">
        <f t="shared" si="12"/>
        <v>3.8749038285779136E-2</v>
      </c>
      <c r="H36" s="20">
        <f t="shared" si="12"/>
        <v>-0.49091109020078516</v>
      </c>
      <c r="I36" s="20">
        <f t="shared" si="12"/>
        <v>-0.26979467147956182</v>
      </c>
    </row>
    <row r="37" spans="1:9">
      <c r="A37" s="6" t="s">
        <v>217</v>
      </c>
      <c r="B37" s="6"/>
      <c r="C37" s="20">
        <f t="shared" si="2"/>
        <v>4.0707368144725198</v>
      </c>
      <c r="D37" s="20">
        <f t="shared" si="3"/>
        <v>1.8733765493417209</v>
      </c>
      <c r="E37" s="20">
        <f t="shared" ref="E37:I37" si="13">((E17/D17)^(1/5)-1)*100</f>
        <v>1.5585888129806991</v>
      </c>
      <c r="F37" s="20">
        <f t="shared" si="13"/>
        <v>4.5806625880356888</v>
      </c>
      <c r="G37" s="20">
        <f t="shared" si="13"/>
        <v>6.2999547561354285</v>
      </c>
      <c r="H37" s="20">
        <f t="shared" si="13"/>
        <v>4.262222251925385</v>
      </c>
      <c r="I37" s="20">
        <f t="shared" si="13"/>
        <v>2.5695083716968048</v>
      </c>
    </row>
    <row r="38" spans="1:9">
      <c r="A38" s="6"/>
      <c r="B38" s="6"/>
      <c r="C38" s="20"/>
      <c r="D38" s="20"/>
      <c r="E38" s="20"/>
      <c r="F38" s="20"/>
      <c r="G38" s="20"/>
      <c r="H38" s="20"/>
      <c r="I38" s="20"/>
    </row>
    <row r="39" spans="1:9" ht="16.5" thickBot="1">
      <c r="A39" s="3" t="s">
        <v>182</v>
      </c>
      <c r="B39" s="6"/>
      <c r="C39" s="20">
        <f t="shared" si="2"/>
        <v>1.2586482915441399</v>
      </c>
      <c r="D39" s="20">
        <f t="shared" si="3"/>
        <v>0.8647871338418156</v>
      </c>
      <c r="E39" s="20">
        <f t="shared" ref="E39:I39" si="14">((E19/D19)^(1/5)-1)*100</f>
        <v>0.68088077705417138</v>
      </c>
      <c r="F39" s="20">
        <f t="shared" si="14"/>
        <v>0.60109827987551157</v>
      </c>
      <c r="G39" s="20">
        <f t="shared" si="14"/>
        <v>0.51393512516935136</v>
      </c>
      <c r="H39" s="11">
        <f t="shared" si="14"/>
        <v>0.41945054750449629</v>
      </c>
      <c r="I39" s="11">
        <f t="shared" si="14"/>
        <v>0.39550842794013885</v>
      </c>
    </row>
    <row r="40" spans="1:9" ht="20.25" customHeight="1">
      <c r="A40" s="282" t="s">
        <v>369</v>
      </c>
      <c r="B40" s="282"/>
      <c r="C40" s="282"/>
      <c r="D40" s="282"/>
      <c r="E40" s="282"/>
      <c r="F40" s="282"/>
      <c r="G40" s="282"/>
      <c r="H40" s="283"/>
      <c r="I40" s="137"/>
    </row>
  </sheetData>
  <mergeCells count="2">
    <mergeCell ref="A1:H1"/>
    <mergeCell ref="A40:H40"/>
  </mergeCells>
  <phoneticPr fontId="0" type="noConversion"/>
  <printOptions horizontalCentered="1"/>
  <pageMargins left="0.75" right="0.75" top="1" bottom="1" header="0.5" footer="0.5"/>
  <pageSetup scale="65"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K48"/>
  <sheetViews>
    <sheetView zoomScale="75" zoomScaleNormal="75" workbookViewId="0">
      <selection activeCell="S35" sqref="S35"/>
    </sheetView>
  </sheetViews>
  <sheetFormatPr defaultRowHeight="15"/>
  <cols>
    <col min="1" max="5" width="14.7109375" style="208" customWidth="1"/>
    <col min="6" max="6" width="17.85546875" style="208" customWidth="1"/>
    <col min="7" max="16384" width="9.140625" style="208"/>
  </cols>
  <sheetData>
    <row r="1" spans="1:9" ht="30" customHeight="1" thickBot="1">
      <c r="A1" s="297" t="s">
        <v>283</v>
      </c>
      <c r="B1" s="297"/>
      <c r="C1" s="297"/>
      <c r="D1" s="297"/>
      <c r="E1" s="297"/>
      <c r="F1" s="297"/>
    </row>
    <row r="2" spans="1:9" ht="50.1" customHeight="1" thickTop="1" thickBot="1">
      <c r="A2" s="240" t="s">
        <v>4</v>
      </c>
      <c r="B2" s="239" t="s">
        <v>328</v>
      </c>
      <c r="C2" s="239" t="s">
        <v>5</v>
      </c>
      <c r="D2" s="239" t="s">
        <v>6</v>
      </c>
      <c r="E2" s="239" t="s">
        <v>7</v>
      </c>
      <c r="F2" s="239" t="s">
        <v>8</v>
      </c>
    </row>
    <row r="3" spans="1:9" ht="15.75">
      <c r="A3" s="213">
        <v>1980</v>
      </c>
      <c r="B3" s="209">
        <v>432298</v>
      </c>
      <c r="C3" s="209">
        <v>75800</v>
      </c>
      <c r="D3" s="209">
        <v>418000</v>
      </c>
      <c r="E3" s="209">
        <v>440000</v>
      </c>
      <c r="F3" s="214">
        <v>5</v>
      </c>
    </row>
    <row r="4" spans="1:9" ht="15.75">
      <c r="A4" s="213">
        <v>1981</v>
      </c>
      <c r="B4" s="209">
        <v>433591</v>
      </c>
      <c r="C4" s="209">
        <v>71227</v>
      </c>
      <c r="D4" s="209">
        <v>427000</v>
      </c>
      <c r="E4" s="209">
        <v>451000</v>
      </c>
      <c r="F4" s="214">
        <v>5.3</v>
      </c>
    </row>
    <row r="5" spans="1:9" ht="15.75">
      <c r="A5" s="213">
        <v>1982</v>
      </c>
      <c r="B5" s="209">
        <v>429215</v>
      </c>
      <c r="C5" s="209">
        <v>74667</v>
      </c>
      <c r="D5" s="209">
        <v>430000</v>
      </c>
      <c r="E5" s="209">
        <v>461000</v>
      </c>
      <c r="F5" s="214">
        <v>6.7</v>
      </c>
    </row>
    <row r="6" spans="1:9" ht="15.75">
      <c r="A6" s="213">
        <v>1983</v>
      </c>
      <c r="B6" s="209">
        <v>435994</v>
      </c>
      <c r="C6" s="209">
        <v>74973</v>
      </c>
      <c r="D6" s="209">
        <v>442000</v>
      </c>
      <c r="E6" s="209">
        <v>472000</v>
      </c>
      <c r="F6" s="214">
        <v>6.4</v>
      </c>
    </row>
    <row r="7" spans="1:9" ht="15.75">
      <c r="A7" s="213">
        <v>1984</v>
      </c>
      <c r="B7" s="209">
        <v>440333</v>
      </c>
      <c r="C7" s="209">
        <v>73663</v>
      </c>
      <c r="D7" s="209">
        <v>445000</v>
      </c>
      <c r="E7" s="209">
        <v>472000</v>
      </c>
      <c r="F7" s="214">
        <v>5.7</v>
      </c>
    </row>
    <row r="8" spans="1:9" ht="15.75">
      <c r="A8" s="213">
        <v>1985</v>
      </c>
      <c r="B8" s="209">
        <v>452701</v>
      </c>
      <c r="C8" s="209">
        <v>76341</v>
      </c>
      <c r="D8" s="209">
        <v>452000</v>
      </c>
      <c r="E8" s="209">
        <v>479000</v>
      </c>
      <c r="F8" s="214">
        <v>5.6</v>
      </c>
      <c r="H8" s="238"/>
      <c r="I8" s="238"/>
    </row>
    <row r="9" spans="1:9" ht="15.75">
      <c r="A9" s="213">
        <v>1986</v>
      </c>
      <c r="B9" s="209">
        <v>463598</v>
      </c>
      <c r="C9" s="209">
        <v>80573</v>
      </c>
      <c r="D9" s="209">
        <v>468000</v>
      </c>
      <c r="E9" s="209">
        <v>492000</v>
      </c>
      <c r="F9" s="214">
        <v>4.9000000000000004</v>
      </c>
      <c r="H9" s="238"/>
      <c r="I9" s="238"/>
    </row>
    <row r="10" spans="1:9" ht="15.75">
      <c r="A10" s="213">
        <v>1987</v>
      </c>
      <c r="B10" s="209">
        <v>485471</v>
      </c>
      <c r="C10" s="209">
        <v>88153</v>
      </c>
      <c r="D10" s="209">
        <v>494000</v>
      </c>
      <c r="E10" s="209">
        <v>514000</v>
      </c>
      <c r="F10" s="214">
        <v>3.9</v>
      </c>
      <c r="H10" s="238"/>
      <c r="I10" s="238"/>
    </row>
    <row r="11" spans="1:9" ht="15.75">
      <c r="A11" s="213">
        <v>1988</v>
      </c>
      <c r="B11" s="209">
        <v>501564</v>
      </c>
      <c r="C11" s="209">
        <v>98314</v>
      </c>
      <c r="D11" s="209">
        <v>502000</v>
      </c>
      <c r="E11" s="209">
        <v>518000</v>
      </c>
      <c r="F11" s="214">
        <v>3.1</v>
      </c>
      <c r="H11" s="238"/>
      <c r="I11" s="238"/>
    </row>
    <row r="12" spans="1:9" ht="15.75">
      <c r="A12" s="213">
        <v>1989</v>
      </c>
      <c r="B12" s="209">
        <v>528643</v>
      </c>
      <c r="C12" s="209">
        <v>99249</v>
      </c>
      <c r="D12" s="209">
        <v>511000</v>
      </c>
      <c r="E12" s="209">
        <v>525000</v>
      </c>
      <c r="F12" s="214">
        <v>2.7</v>
      </c>
      <c r="H12" s="238"/>
      <c r="I12" s="238"/>
    </row>
    <row r="13" spans="1:9" ht="15.75">
      <c r="A13" s="213">
        <v>1990</v>
      </c>
      <c r="B13" s="209">
        <v>551608</v>
      </c>
      <c r="C13" s="209">
        <v>105429</v>
      </c>
      <c r="D13" s="209">
        <v>536200</v>
      </c>
      <c r="E13" s="209">
        <v>550900</v>
      </c>
      <c r="F13" s="214">
        <v>2.7</v>
      </c>
      <c r="H13" s="238"/>
      <c r="I13" s="238"/>
    </row>
    <row r="14" spans="1:9" ht="15.75">
      <c r="A14" s="213">
        <v>1991</v>
      </c>
      <c r="B14" s="209">
        <v>561959</v>
      </c>
      <c r="C14" s="209">
        <v>116004</v>
      </c>
      <c r="D14" s="209">
        <v>555200</v>
      </c>
      <c r="E14" s="209">
        <v>571600</v>
      </c>
      <c r="F14" s="214">
        <v>2.9</v>
      </c>
      <c r="H14" s="238"/>
      <c r="I14" s="238"/>
    </row>
    <row r="15" spans="1:9" ht="15.75">
      <c r="A15" s="213">
        <v>1992</v>
      </c>
      <c r="B15" s="209">
        <v>568284</v>
      </c>
      <c r="C15" s="209">
        <v>112136</v>
      </c>
      <c r="D15" s="209">
        <v>558950</v>
      </c>
      <c r="E15" s="209">
        <v>584250</v>
      </c>
      <c r="F15" s="214">
        <v>4.3</v>
      </c>
      <c r="H15" s="238"/>
      <c r="I15" s="238"/>
    </row>
    <row r="16" spans="1:9" ht="15.75">
      <c r="A16" s="213">
        <v>1993</v>
      </c>
      <c r="B16" s="209">
        <v>562510</v>
      </c>
      <c r="C16" s="209">
        <v>116200</v>
      </c>
      <c r="D16" s="209">
        <v>560100</v>
      </c>
      <c r="E16" s="209">
        <v>586400</v>
      </c>
      <c r="F16" s="214">
        <v>4.5</v>
      </c>
      <c r="H16" s="238"/>
      <c r="I16" s="238"/>
    </row>
    <row r="17" spans="1:9" ht="15.75">
      <c r="A17" s="213">
        <v>1994</v>
      </c>
      <c r="B17" s="209">
        <v>557723</v>
      </c>
      <c r="C17" s="209">
        <v>117830</v>
      </c>
      <c r="D17" s="209">
        <v>552900</v>
      </c>
      <c r="E17" s="209">
        <v>585200</v>
      </c>
      <c r="F17" s="214">
        <v>5.5</v>
      </c>
      <c r="H17" s="238"/>
      <c r="I17" s="238"/>
    </row>
    <row r="18" spans="1:9" ht="15.75">
      <c r="A18" s="213">
        <v>1995</v>
      </c>
      <c r="B18" s="209">
        <v>553046</v>
      </c>
      <c r="C18" s="209">
        <v>122355</v>
      </c>
      <c r="D18" s="209">
        <v>552000</v>
      </c>
      <c r="E18" s="209">
        <v>586500</v>
      </c>
      <c r="F18" s="214">
        <v>5.9</v>
      </c>
      <c r="H18" s="238"/>
      <c r="I18" s="238"/>
    </row>
    <row r="19" spans="1:9" ht="15.75">
      <c r="A19" s="213">
        <v>1996</v>
      </c>
      <c r="B19" s="209">
        <v>551409</v>
      </c>
      <c r="C19" s="209">
        <v>125546</v>
      </c>
      <c r="D19" s="209">
        <v>558150</v>
      </c>
      <c r="E19" s="209">
        <v>595600</v>
      </c>
      <c r="F19" s="214">
        <v>6.3</v>
      </c>
      <c r="H19" s="238"/>
      <c r="I19" s="238"/>
    </row>
    <row r="20" spans="1:9" ht="15.75">
      <c r="A20" s="213">
        <v>1997</v>
      </c>
      <c r="B20" s="209">
        <v>551618</v>
      </c>
      <c r="C20" s="209">
        <v>126691</v>
      </c>
      <c r="D20" s="209">
        <v>563600</v>
      </c>
      <c r="E20" s="209">
        <v>600950</v>
      </c>
      <c r="F20" s="214">
        <v>6.2</v>
      </c>
      <c r="H20" s="238"/>
      <c r="I20" s="238"/>
    </row>
    <row r="21" spans="1:9" ht="15.75">
      <c r="A21" s="213">
        <v>1998</v>
      </c>
      <c r="B21" s="209">
        <v>551570</v>
      </c>
      <c r="C21" s="209">
        <v>131095</v>
      </c>
      <c r="D21" s="209">
        <v>564950</v>
      </c>
      <c r="E21" s="209">
        <v>601600</v>
      </c>
      <c r="F21" s="214">
        <v>6.1</v>
      </c>
      <c r="H21" s="238"/>
      <c r="I21" s="238"/>
    </row>
    <row r="22" spans="1:9" ht="15.75">
      <c r="A22" s="213">
        <v>1999</v>
      </c>
      <c r="B22" s="209">
        <v>554800</v>
      </c>
      <c r="C22" s="209">
        <v>129168</v>
      </c>
      <c r="D22" s="209">
        <v>570400</v>
      </c>
      <c r="E22" s="209">
        <v>602900</v>
      </c>
      <c r="F22" s="214">
        <v>5.4</v>
      </c>
      <c r="H22" s="238"/>
      <c r="I22" s="238"/>
    </row>
    <row r="23" spans="1:9" ht="15.75">
      <c r="A23" s="213">
        <v>2000</v>
      </c>
      <c r="B23" s="209">
        <v>571673</v>
      </c>
      <c r="C23" s="209">
        <v>125914</v>
      </c>
      <c r="D23" s="209">
        <v>580200</v>
      </c>
      <c r="E23" s="209">
        <v>605950</v>
      </c>
      <c r="F23" s="214">
        <v>4.2</v>
      </c>
      <c r="H23" s="238"/>
      <c r="I23" s="238"/>
    </row>
    <row r="24" spans="1:9" ht="15.75">
      <c r="A24" s="213">
        <v>2001</v>
      </c>
      <c r="B24" s="209">
        <v>574369</v>
      </c>
      <c r="C24" s="209">
        <v>124520</v>
      </c>
      <c r="D24" s="209">
        <v>583200</v>
      </c>
      <c r="E24" s="209">
        <v>610650</v>
      </c>
      <c r="F24" s="214">
        <v>4.5</v>
      </c>
      <c r="H24" s="238"/>
      <c r="I24" s="238"/>
    </row>
    <row r="25" spans="1:9" ht="15.75">
      <c r="A25" s="213">
        <v>2002</v>
      </c>
      <c r="B25" s="209">
        <v>578322</v>
      </c>
      <c r="C25" s="209">
        <v>126683</v>
      </c>
      <c r="D25" s="209">
        <v>575600</v>
      </c>
      <c r="E25" s="209">
        <v>600950</v>
      </c>
      <c r="F25" s="214">
        <v>4.2</v>
      </c>
      <c r="H25" s="238"/>
      <c r="I25" s="238"/>
    </row>
    <row r="26" spans="1:9" ht="15.75">
      <c r="A26" s="213">
        <v>2003</v>
      </c>
      <c r="B26" s="209">
        <v>589952</v>
      </c>
      <c r="C26" s="209">
        <v>131282</v>
      </c>
      <c r="D26" s="209">
        <v>578300</v>
      </c>
      <c r="E26" s="209">
        <v>603150</v>
      </c>
      <c r="F26" s="214">
        <v>4.0999999999999996</v>
      </c>
      <c r="H26" s="238"/>
      <c r="I26" s="238"/>
    </row>
    <row r="27" spans="1:9" ht="15.75">
      <c r="A27" s="213">
        <v>2004</v>
      </c>
      <c r="B27" s="209">
        <v>605024</v>
      </c>
      <c r="C27" s="209">
        <v>139325</v>
      </c>
      <c r="D27" s="209">
        <v>590150</v>
      </c>
      <c r="E27" s="209">
        <v>610900</v>
      </c>
      <c r="F27" s="214">
        <v>3.4</v>
      </c>
      <c r="H27" s="238"/>
      <c r="I27" s="238"/>
    </row>
    <row r="28" spans="1:9" ht="15.75">
      <c r="A28" s="213">
        <v>2005</v>
      </c>
      <c r="B28" s="209">
        <v>622148</v>
      </c>
      <c r="C28" s="209">
        <v>145854</v>
      </c>
      <c r="D28" s="209">
        <v>608950</v>
      </c>
      <c r="E28" s="209">
        <v>626900</v>
      </c>
      <c r="F28" s="214">
        <v>2.9</v>
      </c>
      <c r="H28" s="238"/>
      <c r="I28" s="238"/>
    </row>
    <row r="29" spans="1:9" ht="15.75">
      <c r="A29" s="213">
        <v>2006</v>
      </c>
      <c r="B29" s="209">
        <v>637275</v>
      </c>
      <c r="C29" s="209">
        <v>152059</v>
      </c>
      <c r="D29" s="209">
        <v>621600</v>
      </c>
      <c r="E29" s="209">
        <v>638250</v>
      </c>
      <c r="F29" s="214">
        <v>2.6</v>
      </c>
      <c r="H29" s="238"/>
      <c r="I29" s="238"/>
    </row>
    <row r="30" spans="1:9" ht="15.75">
      <c r="A30" s="213">
        <v>2007</v>
      </c>
      <c r="B30" s="209">
        <v>645520</v>
      </c>
      <c r="C30" s="209">
        <v>166324</v>
      </c>
      <c r="D30" s="209">
        <v>620550</v>
      </c>
      <c r="E30" s="209">
        <v>638400</v>
      </c>
      <c r="F30" s="214">
        <v>2.8</v>
      </c>
      <c r="H30" s="238"/>
      <c r="I30" s="238"/>
    </row>
    <row r="31" spans="1:9" ht="15.75">
      <c r="A31" s="213">
        <v>2008</v>
      </c>
      <c r="B31" s="209">
        <v>639100</v>
      </c>
      <c r="C31" s="209">
        <v>165413</v>
      </c>
      <c r="D31" s="209">
        <v>612100</v>
      </c>
      <c r="E31" s="209">
        <v>639700</v>
      </c>
      <c r="F31" s="214">
        <v>4.3</v>
      </c>
      <c r="H31" s="238"/>
      <c r="I31" s="238"/>
    </row>
    <row r="32" spans="1:9" ht="15.75">
      <c r="A32" s="213">
        <v>2009</v>
      </c>
      <c r="B32" s="209">
        <v>612100</v>
      </c>
      <c r="C32" s="209">
        <v>165192</v>
      </c>
      <c r="D32" s="209">
        <v>586550</v>
      </c>
      <c r="E32" s="209">
        <v>631700</v>
      </c>
      <c r="F32" s="214">
        <v>7.1</v>
      </c>
      <c r="H32" s="238"/>
      <c r="I32" s="238"/>
    </row>
    <row r="33" spans="1:11" ht="15.75">
      <c r="A33" s="213">
        <v>2010</v>
      </c>
      <c r="B33" s="209">
        <v>605593</v>
      </c>
      <c r="C33" s="209">
        <v>163283</v>
      </c>
      <c r="D33" s="209">
        <v>602300</v>
      </c>
      <c r="E33" s="209">
        <v>647250</v>
      </c>
      <c r="F33" s="214">
        <v>6.9</v>
      </c>
      <c r="H33" s="238"/>
      <c r="I33" s="238"/>
    </row>
    <row r="34" spans="1:11" ht="15.75">
      <c r="A34" s="213">
        <v>2011</v>
      </c>
      <c r="B34" s="209">
        <v>612824</v>
      </c>
      <c r="C34" s="209">
        <v>166023</v>
      </c>
      <c r="D34" s="209">
        <v>615350</v>
      </c>
      <c r="E34" s="209">
        <v>660250</v>
      </c>
      <c r="F34" s="214">
        <v>6.8</v>
      </c>
      <c r="H34" s="238"/>
      <c r="I34" s="238"/>
    </row>
    <row r="35" spans="1:11" ht="15.75">
      <c r="A35" s="213">
        <v>2012</v>
      </c>
      <c r="B35" s="209">
        <v>623791</v>
      </c>
      <c r="C35" s="209">
        <v>168338</v>
      </c>
      <c r="D35" s="209">
        <v>608300</v>
      </c>
      <c r="E35" s="209">
        <v>647200</v>
      </c>
      <c r="F35" s="214">
        <v>6</v>
      </c>
      <c r="H35" s="238"/>
      <c r="I35" s="238"/>
    </row>
    <row r="36" spans="1:11" ht="15.75">
      <c r="A36" s="213">
        <v>2013</v>
      </c>
      <c r="B36" s="209">
        <v>636537</v>
      </c>
      <c r="C36" s="209">
        <v>174580</v>
      </c>
      <c r="D36" s="209">
        <v>619700</v>
      </c>
      <c r="E36" s="209">
        <v>651550</v>
      </c>
      <c r="F36" s="214">
        <v>4.9000000000000004</v>
      </c>
      <c r="H36" s="238"/>
      <c r="I36" s="238"/>
    </row>
    <row r="37" spans="1:11" ht="15.75">
      <c r="A37" s="213">
        <v>2014</v>
      </c>
      <c r="B37" s="209">
        <v>646205</v>
      </c>
      <c r="C37" s="209">
        <v>179835</v>
      </c>
      <c r="D37" s="209">
        <v>637650</v>
      </c>
      <c r="E37" s="209">
        <v>666700</v>
      </c>
      <c r="F37" s="214">
        <v>4.4000000000000004</v>
      </c>
      <c r="H37" s="238"/>
      <c r="I37" s="238"/>
    </row>
    <row r="38" spans="1:11" ht="15.75">
      <c r="A38" s="213">
        <v>2015</v>
      </c>
      <c r="B38" s="209">
        <v>657443</v>
      </c>
      <c r="C38" s="209">
        <v>185964</v>
      </c>
      <c r="D38" s="209">
        <v>651450</v>
      </c>
      <c r="E38" s="209">
        <v>675500</v>
      </c>
      <c r="F38" s="214">
        <v>3.6</v>
      </c>
      <c r="H38" s="238"/>
      <c r="I38" s="238"/>
    </row>
    <row r="39" spans="1:11" ht="16.5" thickBot="1">
      <c r="A39" s="219">
        <v>2016</v>
      </c>
      <c r="B39" s="215">
        <v>666998</v>
      </c>
      <c r="C39" s="215">
        <v>190953</v>
      </c>
      <c r="D39" s="215">
        <v>664050</v>
      </c>
      <c r="E39" s="215">
        <v>684150</v>
      </c>
      <c r="F39" s="216">
        <v>3</v>
      </c>
      <c r="H39" s="270"/>
      <c r="I39" s="270"/>
    </row>
    <row r="40" spans="1:11" ht="30" customHeight="1" thickBot="1">
      <c r="A40" s="217" t="s">
        <v>237</v>
      </c>
      <c r="B40" s="218"/>
      <c r="C40" s="218"/>
      <c r="D40" s="218"/>
      <c r="E40" s="218"/>
      <c r="F40" s="218"/>
    </row>
    <row r="41" spans="1:11" ht="15.75">
      <c r="A41" s="213" t="s">
        <v>32</v>
      </c>
      <c r="B41" s="214">
        <v>0.9</v>
      </c>
      <c r="C41" s="214">
        <v>0.1</v>
      </c>
      <c r="D41" s="214">
        <v>1.6</v>
      </c>
      <c r="E41" s="214">
        <v>1.7</v>
      </c>
      <c r="F41" s="210"/>
      <c r="H41" s="238"/>
      <c r="I41" s="238"/>
      <c r="J41" s="238"/>
      <c r="K41" s="238"/>
    </row>
    <row r="42" spans="1:11" ht="15.75">
      <c r="A42" s="213" t="s">
        <v>33</v>
      </c>
      <c r="B42" s="214">
        <v>4</v>
      </c>
      <c r="C42" s="214">
        <v>6.7</v>
      </c>
      <c r="D42" s="214">
        <v>3.5</v>
      </c>
      <c r="E42" s="214">
        <v>2.8</v>
      </c>
      <c r="F42" s="210"/>
      <c r="H42" s="238"/>
      <c r="I42" s="238"/>
      <c r="J42" s="238"/>
      <c r="K42" s="238"/>
    </row>
    <row r="43" spans="1:11" ht="15.75">
      <c r="A43" s="213" t="s">
        <v>34</v>
      </c>
      <c r="B43" s="214">
        <v>0.1</v>
      </c>
      <c r="C43" s="214">
        <v>3</v>
      </c>
      <c r="D43" s="214">
        <v>0.6</v>
      </c>
      <c r="E43" s="214">
        <v>1.3</v>
      </c>
      <c r="F43" s="210"/>
      <c r="H43" s="238"/>
      <c r="I43" s="238"/>
      <c r="J43" s="238"/>
      <c r="K43" s="238"/>
    </row>
    <row r="44" spans="1:11" ht="15.75">
      <c r="A44" s="213" t="s">
        <v>35</v>
      </c>
      <c r="B44" s="214">
        <v>0.7</v>
      </c>
      <c r="C44" s="214">
        <v>0.6</v>
      </c>
      <c r="D44" s="214">
        <v>1</v>
      </c>
      <c r="E44" s="214">
        <v>0.7</v>
      </c>
      <c r="F44" s="210"/>
      <c r="H44" s="238"/>
      <c r="I44" s="238"/>
      <c r="J44" s="238"/>
      <c r="K44" s="238"/>
    </row>
    <row r="45" spans="1:11" ht="15.75">
      <c r="A45" s="213" t="s">
        <v>178</v>
      </c>
      <c r="B45" s="214">
        <v>1.7</v>
      </c>
      <c r="C45" s="214">
        <v>3</v>
      </c>
      <c r="D45" s="214">
        <v>1</v>
      </c>
      <c r="E45" s="214">
        <v>0.7</v>
      </c>
      <c r="F45" s="210"/>
      <c r="H45" s="238"/>
      <c r="I45" s="238"/>
      <c r="J45" s="238"/>
      <c r="K45" s="238"/>
    </row>
    <row r="46" spans="1:11" ht="15.75">
      <c r="A46" s="213" t="s">
        <v>179</v>
      </c>
      <c r="B46" s="214">
        <v>-0.5</v>
      </c>
      <c r="C46" s="214">
        <v>2.2999999999999998</v>
      </c>
      <c r="D46" s="214">
        <v>-0.2</v>
      </c>
      <c r="E46" s="214">
        <v>0.6</v>
      </c>
      <c r="F46" s="210"/>
      <c r="H46" s="238"/>
      <c r="I46" s="238"/>
      <c r="J46" s="238"/>
      <c r="K46" s="238"/>
    </row>
    <row r="47" spans="1:11" ht="16.5" thickBot="1">
      <c r="A47" s="219" t="s">
        <v>194</v>
      </c>
      <c r="B47" s="220">
        <v>1.6</v>
      </c>
      <c r="C47" s="220">
        <v>2.6</v>
      </c>
      <c r="D47" s="220">
        <v>1.6</v>
      </c>
      <c r="E47" s="220">
        <v>0.9</v>
      </c>
      <c r="F47" s="218"/>
      <c r="H47" s="238"/>
      <c r="I47" s="238"/>
      <c r="J47" s="238"/>
      <c r="K47" s="238"/>
    </row>
    <row r="48" spans="1:11" ht="50.1" customHeight="1">
      <c r="A48" s="298" t="s">
        <v>329</v>
      </c>
      <c r="B48" s="299"/>
      <c r="C48" s="299"/>
      <c r="D48" s="299"/>
      <c r="E48" s="299"/>
      <c r="F48" s="299"/>
    </row>
  </sheetData>
  <mergeCells count="2">
    <mergeCell ref="A1:F1"/>
    <mergeCell ref="A48:F48"/>
  </mergeCells>
  <pageMargins left="0.7" right="0.7" top="0.75" bottom="0.75" header="0.3" footer="0.3"/>
  <pageSetup scale="82" orientation="portrait" horizontalDpi="4294967295" verticalDpi="4294967295"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48"/>
  <sheetViews>
    <sheetView zoomScale="75" zoomScaleNormal="75" workbookViewId="0">
      <selection activeCell="Z11" sqref="Z11"/>
    </sheetView>
  </sheetViews>
  <sheetFormatPr defaultRowHeight="15"/>
  <cols>
    <col min="1" max="3" width="14.7109375" style="208" customWidth="1"/>
    <col min="4" max="4" width="15.28515625" style="208" customWidth="1"/>
    <col min="5" max="5" width="16.85546875" style="208" customWidth="1"/>
    <col min="6" max="6" width="17.7109375" style="208" customWidth="1"/>
    <col min="7" max="16384" width="9.140625" style="208"/>
  </cols>
  <sheetData>
    <row r="1" spans="1:6" ht="30" customHeight="1" thickBot="1">
      <c r="A1" s="297" t="s">
        <v>284</v>
      </c>
      <c r="B1" s="297"/>
      <c r="C1" s="297"/>
      <c r="D1" s="297"/>
      <c r="E1" s="297"/>
      <c r="F1" s="297"/>
    </row>
    <row r="2" spans="1:6" ht="50.1" customHeight="1" thickTop="1" thickBot="1">
      <c r="A2" s="240" t="s">
        <v>4</v>
      </c>
      <c r="B2" s="212" t="s">
        <v>328</v>
      </c>
      <c r="C2" s="212" t="s">
        <v>5</v>
      </c>
      <c r="D2" s="212" t="s">
        <v>6</v>
      </c>
      <c r="E2" s="212" t="s">
        <v>7</v>
      </c>
      <c r="F2" s="212" t="s">
        <v>8</v>
      </c>
    </row>
    <row r="3" spans="1:6" ht="15.75">
      <c r="A3" s="213">
        <v>1980</v>
      </c>
      <c r="B3" s="209">
        <v>34057</v>
      </c>
      <c r="C3" s="209">
        <v>11101</v>
      </c>
      <c r="D3" s="209">
        <v>40850</v>
      </c>
      <c r="E3" s="209">
        <v>43550</v>
      </c>
      <c r="F3" s="214">
        <v>6.2</v>
      </c>
    </row>
    <row r="4" spans="1:6" ht="15.75">
      <c r="A4" s="213">
        <v>1981</v>
      </c>
      <c r="B4" s="209">
        <v>34603</v>
      </c>
      <c r="C4" s="209">
        <v>10689</v>
      </c>
      <c r="D4" s="209">
        <v>42150</v>
      </c>
      <c r="E4" s="209">
        <v>45450</v>
      </c>
      <c r="F4" s="214">
        <v>7.3</v>
      </c>
    </row>
    <row r="5" spans="1:6" ht="15.75">
      <c r="A5" s="213">
        <v>1982</v>
      </c>
      <c r="B5" s="209">
        <v>34457</v>
      </c>
      <c r="C5" s="209">
        <v>10995</v>
      </c>
      <c r="D5" s="209">
        <v>42700</v>
      </c>
      <c r="E5" s="209">
        <v>47200</v>
      </c>
      <c r="F5" s="214">
        <v>9.5</v>
      </c>
    </row>
    <row r="6" spans="1:6" ht="15.75">
      <c r="A6" s="213">
        <v>1983</v>
      </c>
      <c r="B6" s="209">
        <v>35153</v>
      </c>
      <c r="C6" s="209">
        <v>11676</v>
      </c>
      <c r="D6" s="209">
        <v>44050</v>
      </c>
      <c r="E6" s="209">
        <v>48350</v>
      </c>
      <c r="F6" s="214">
        <v>8.9</v>
      </c>
    </row>
    <row r="7" spans="1:6" ht="15.75">
      <c r="A7" s="213">
        <v>1984</v>
      </c>
      <c r="B7" s="209">
        <v>35775</v>
      </c>
      <c r="C7" s="209">
        <v>11191</v>
      </c>
      <c r="D7" s="209">
        <v>44900</v>
      </c>
      <c r="E7" s="209">
        <v>48650</v>
      </c>
      <c r="F7" s="214">
        <v>7.7</v>
      </c>
    </row>
    <row r="8" spans="1:6" ht="15.75">
      <c r="A8" s="213">
        <v>1985</v>
      </c>
      <c r="B8" s="209">
        <v>37082</v>
      </c>
      <c r="C8" s="209">
        <v>11146</v>
      </c>
      <c r="D8" s="209">
        <v>46150</v>
      </c>
      <c r="E8" s="209">
        <v>50400</v>
      </c>
      <c r="F8" s="214">
        <v>8.4</v>
      </c>
    </row>
    <row r="9" spans="1:6" ht="15.75">
      <c r="A9" s="213">
        <v>1986</v>
      </c>
      <c r="B9" s="209">
        <v>37918</v>
      </c>
      <c r="C9" s="209">
        <v>11163</v>
      </c>
      <c r="D9" s="209">
        <v>47500</v>
      </c>
      <c r="E9" s="209">
        <v>51300</v>
      </c>
      <c r="F9" s="214">
        <v>7.4</v>
      </c>
    </row>
    <row r="10" spans="1:6" ht="15.75">
      <c r="A10" s="213">
        <v>1987</v>
      </c>
      <c r="B10" s="209">
        <v>39884</v>
      </c>
      <c r="C10" s="209">
        <v>11959</v>
      </c>
      <c r="D10" s="209">
        <v>50950</v>
      </c>
      <c r="E10" s="209">
        <v>54050</v>
      </c>
      <c r="F10" s="214">
        <v>5.7</v>
      </c>
    </row>
    <row r="11" spans="1:6" ht="15.75">
      <c r="A11" s="213">
        <v>1988</v>
      </c>
      <c r="B11" s="209">
        <v>41977</v>
      </c>
      <c r="C11" s="209">
        <v>13261</v>
      </c>
      <c r="D11" s="209">
        <v>52200</v>
      </c>
      <c r="E11" s="209">
        <v>54900</v>
      </c>
      <c r="F11" s="214">
        <v>4.9000000000000004</v>
      </c>
    </row>
    <row r="12" spans="1:6" ht="15.75">
      <c r="A12" s="213">
        <v>1989</v>
      </c>
      <c r="B12" s="209">
        <v>46950</v>
      </c>
      <c r="C12" s="209">
        <v>13401</v>
      </c>
      <c r="D12" s="209">
        <v>54700</v>
      </c>
      <c r="E12" s="209">
        <v>56900</v>
      </c>
      <c r="F12" s="214">
        <v>3.9</v>
      </c>
    </row>
    <row r="13" spans="1:6" ht="15.75">
      <c r="A13" s="213">
        <v>1990</v>
      </c>
      <c r="B13" s="209">
        <v>50925</v>
      </c>
      <c r="C13" s="209">
        <v>14796</v>
      </c>
      <c r="D13" s="209">
        <v>56150</v>
      </c>
      <c r="E13" s="209">
        <v>58400</v>
      </c>
      <c r="F13" s="214">
        <v>3.9</v>
      </c>
    </row>
    <row r="14" spans="1:6" ht="15.75">
      <c r="A14" s="213">
        <v>1991</v>
      </c>
      <c r="B14" s="209">
        <v>53422</v>
      </c>
      <c r="C14" s="209">
        <v>16700</v>
      </c>
      <c r="D14" s="209">
        <v>60600</v>
      </c>
      <c r="E14" s="209">
        <v>63600</v>
      </c>
      <c r="F14" s="214">
        <v>4.7</v>
      </c>
    </row>
    <row r="15" spans="1:6" ht="15.75">
      <c r="A15" s="213">
        <v>1992</v>
      </c>
      <c r="B15" s="209">
        <v>52292</v>
      </c>
      <c r="C15" s="209">
        <v>16289</v>
      </c>
      <c r="D15" s="209">
        <v>60200</v>
      </c>
      <c r="E15" s="209">
        <v>65200</v>
      </c>
      <c r="F15" s="214">
        <v>7.7</v>
      </c>
    </row>
    <row r="16" spans="1:6" ht="15.75">
      <c r="A16" s="213">
        <v>1993</v>
      </c>
      <c r="B16" s="209">
        <v>52229</v>
      </c>
      <c r="C16" s="209">
        <v>17033</v>
      </c>
      <c r="D16" s="209">
        <v>60350</v>
      </c>
      <c r="E16" s="209">
        <v>65450</v>
      </c>
      <c r="F16" s="214">
        <v>7.8</v>
      </c>
    </row>
    <row r="17" spans="1:6" ht="15.75">
      <c r="A17" s="213">
        <v>1994</v>
      </c>
      <c r="B17" s="209">
        <v>51710</v>
      </c>
      <c r="C17" s="209">
        <v>17204</v>
      </c>
      <c r="D17" s="209">
        <v>59100</v>
      </c>
      <c r="E17" s="209">
        <v>65600</v>
      </c>
      <c r="F17" s="214">
        <v>9.9</v>
      </c>
    </row>
    <row r="18" spans="1:6" ht="15.75">
      <c r="A18" s="213">
        <v>1995</v>
      </c>
      <c r="B18" s="209">
        <v>51020</v>
      </c>
      <c r="C18" s="209">
        <v>17999</v>
      </c>
      <c r="D18" s="209">
        <v>58600</v>
      </c>
      <c r="E18" s="209">
        <v>65250</v>
      </c>
      <c r="F18" s="214">
        <v>10.199999999999999</v>
      </c>
    </row>
    <row r="19" spans="1:6" ht="15.75">
      <c r="A19" s="213">
        <v>1996</v>
      </c>
      <c r="B19" s="209">
        <v>52162</v>
      </c>
      <c r="C19" s="209">
        <v>18613</v>
      </c>
      <c r="D19" s="209">
        <v>60850</v>
      </c>
      <c r="E19" s="209">
        <v>67400</v>
      </c>
      <c r="F19" s="214">
        <v>9.6999999999999993</v>
      </c>
    </row>
    <row r="20" spans="1:6" ht="15.75">
      <c r="A20" s="213">
        <v>1997</v>
      </c>
      <c r="B20" s="209">
        <v>53503</v>
      </c>
      <c r="C20" s="209">
        <v>18909</v>
      </c>
      <c r="D20" s="209">
        <v>62550</v>
      </c>
      <c r="E20" s="209">
        <v>69400</v>
      </c>
      <c r="F20" s="214">
        <v>9.9</v>
      </c>
    </row>
    <row r="21" spans="1:6" ht="15.75">
      <c r="A21" s="213">
        <v>1998</v>
      </c>
      <c r="B21" s="209">
        <v>53608</v>
      </c>
      <c r="C21" s="209">
        <v>19349</v>
      </c>
      <c r="D21" s="209">
        <v>62850</v>
      </c>
      <c r="E21" s="209">
        <v>69350</v>
      </c>
      <c r="F21" s="214">
        <v>9.4</v>
      </c>
    </row>
    <row r="22" spans="1:6" ht="15.75">
      <c r="A22" s="213">
        <v>1999</v>
      </c>
      <c r="B22" s="209">
        <v>54924</v>
      </c>
      <c r="C22" s="209">
        <v>19679</v>
      </c>
      <c r="D22" s="209">
        <v>64550</v>
      </c>
      <c r="E22" s="209">
        <v>70500</v>
      </c>
      <c r="F22" s="214">
        <v>8.4</v>
      </c>
    </row>
    <row r="23" spans="1:6" ht="15.75">
      <c r="A23" s="213">
        <v>2000</v>
      </c>
      <c r="B23" s="209">
        <v>57858</v>
      </c>
      <c r="C23" s="209">
        <v>19150</v>
      </c>
      <c r="D23" s="209">
        <v>70150</v>
      </c>
      <c r="E23" s="209">
        <v>73900</v>
      </c>
      <c r="F23" s="214">
        <v>5.0999999999999996</v>
      </c>
    </row>
    <row r="24" spans="1:6" ht="15.75">
      <c r="A24" s="213">
        <v>2001</v>
      </c>
      <c r="B24" s="209">
        <v>58913</v>
      </c>
      <c r="C24" s="209">
        <v>21118</v>
      </c>
      <c r="D24" s="209">
        <v>71750</v>
      </c>
      <c r="E24" s="209">
        <v>75750</v>
      </c>
      <c r="F24" s="214">
        <v>5.3</v>
      </c>
    </row>
    <row r="25" spans="1:6" ht="15.75">
      <c r="A25" s="213">
        <v>2002</v>
      </c>
      <c r="B25" s="209">
        <v>60718</v>
      </c>
      <c r="C25" s="209">
        <v>21529</v>
      </c>
      <c r="D25" s="209">
        <v>71850</v>
      </c>
      <c r="E25" s="209">
        <v>75450</v>
      </c>
      <c r="F25" s="214">
        <v>4.8</v>
      </c>
    </row>
    <row r="26" spans="1:6" ht="15.75">
      <c r="A26" s="213">
        <v>2003</v>
      </c>
      <c r="B26" s="209">
        <v>61984</v>
      </c>
      <c r="C26" s="209">
        <v>22492</v>
      </c>
      <c r="D26" s="209">
        <v>73000</v>
      </c>
      <c r="E26" s="209">
        <v>76750</v>
      </c>
      <c r="F26" s="214">
        <v>4.9000000000000004</v>
      </c>
    </row>
    <row r="27" spans="1:6" ht="15.75">
      <c r="A27" s="213">
        <v>2004</v>
      </c>
      <c r="B27" s="209">
        <v>64261</v>
      </c>
      <c r="C27" s="209">
        <v>24292</v>
      </c>
      <c r="D27" s="209">
        <v>75150</v>
      </c>
      <c r="E27" s="209">
        <v>78350</v>
      </c>
      <c r="F27" s="214">
        <v>4.0999999999999996</v>
      </c>
    </row>
    <row r="28" spans="1:6" ht="15.75">
      <c r="A28" s="213">
        <v>2005</v>
      </c>
      <c r="B28" s="209">
        <v>68133</v>
      </c>
      <c r="C28" s="209">
        <v>26065</v>
      </c>
      <c r="D28" s="209">
        <v>78000</v>
      </c>
      <c r="E28" s="209">
        <v>80750</v>
      </c>
      <c r="F28" s="214">
        <v>3.4</v>
      </c>
    </row>
    <row r="29" spans="1:6" ht="15.75">
      <c r="A29" s="213">
        <v>2006</v>
      </c>
      <c r="B29" s="209">
        <v>70726</v>
      </c>
      <c r="C29" s="209">
        <v>27202</v>
      </c>
      <c r="D29" s="209">
        <v>81200</v>
      </c>
      <c r="E29" s="209">
        <v>83850</v>
      </c>
      <c r="F29" s="214">
        <v>3.2</v>
      </c>
    </row>
    <row r="30" spans="1:6" ht="15.75">
      <c r="A30" s="213">
        <v>2007</v>
      </c>
      <c r="B30" s="209">
        <v>71976</v>
      </c>
      <c r="C30" s="209">
        <v>30302</v>
      </c>
      <c r="D30" s="209">
        <v>81750</v>
      </c>
      <c r="E30" s="209">
        <v>84800</v>
      </c>
      <c r="F30" s="214">
        <v>3.6</v>
      </c>
    </row>
    <row r="31" spans="1:6" ht="15.75">
      <c r="A31" s="213">
        <v>2008</v>
      </c>
      <c r="B31" s="209">
        <v>70333</v>
      </c>
      <c r="C31" s="209">
        <v>29505</v>
      </c>
      <c r="D31" s="209">
        <v>79800</v>
      </c>
      <c r="E31" s="209">
        <v>84900</v>
      </c>
      <c r="F31" s="214">
        <v>6</v>
      </c>
    </row>
    <row r="32" spans="1:6" ht="15.75">
      <c r="A32" s="213">
        <v>2009</v>
      </c>
      <c r="B32" s="209">
        <v>65970</v>
      </c>
      <c r="C32" s="209">
        <v>28999</v>
      </c>
      <c r="D32" s="209">
        <v>75350</v>
      </c>
      <c r="E32" s="209">
        <v>83900</v>
      </c>
      <c r="F32" s="214">
        <v>10.199999999999999</v>
      </c>
    </row>
    <row r="33" spans="1:11" ht="15.75">
      <c r="A33" s="213">
        <v>2010</v>
      </c>
      <c r="B33" s="209">
        <v>64609</v>
      </c>
      <c r="C33" s="209">
        <v>28413</v>
      </c>
      <c r="D33" s="209">
        <v>79100</v>
      </c>
      <c r="E33" s="209">
        <v>87800</v>
      </c>
      <c r="F33" s="214">
        <v>9.9</v>
      </c>
    </row>
    <row r="34" spans="1:11" ht="15.75">
      <c r="A34" s="213">
        <v>2011</v>
      </c>
      <c r="B34" s="209">
        <v>65068</v>
      </c>
      <c r="C34" s="209">
        <v>29108</v>
      </c>
      <c r="D34" s="209">
        <v>79950</v>
      </c>
      <c r="E34" s="209">
        <v>88700</v>
      </c>
      <c r="F34" s="214">
        <v>9.9</v>
      </c>
    </row>
    <row r="35" spans="1:11" ht="15.75">
      <c r="A35" s="213">
        <v>2012</v>
      </c>
      <c r="B35" s="209">
        <v>66230</v>
      </c>
      <c r="C35" s="209">
        <v>29472</v>
      </c>
      <c r="D35" s="209">
        <v>78950</v>
      </c>
      <c r="E35" s="209">
        <v>86100</v>
      </c>
      <c r="F35" s="214">
        <v>8.3000000000000007</v>
      </c>
    </row>
    <row r="36" spans="1:11" ht="15.75">
      <c r="A36" s="213">
        <v>2013</v>
      </c>
      <c r="B36" s="209">
        <v>67893</v>
      </c>
      <c r="C36" s="209">
        <v>30487</v>
      </c>
      <c r="D36" s="209">
        <v>80400</v>
      </c>
      <c r="E36" s="209">
        <v>86200</v>
      </c>
      <c r="F36" s="214">
        <v>6.6</v>
      </c>
    </row>
    <row r="37" spans="1:11" ht="15.75">
      <c r="A37" s="213">
        <v>2014</v>
      </c>
      <c r="B37" s="209">
        <v>69194</v>
      </c>
      <c r="C37" s="209">
        <v>31375</v>
      </c>
      <c r="D37" s="209">
        <v>82850</v>
      </c>
      <c r="E37" s="209">
        <v>87700</v>
      </c>
      <c r="F37" s="214">
        <v>5.6</v>
      </c>
    </row>
    <row r="38" spans="1:11" ht="15.75">
      <c r="A38" s="213">
        <v>2015</v>
      </c>
      <c r="B38" s="209">
        <v>70614</v>
      </c>
      <c r="C38" s="209">
        <v>31998</v>
      </c>
      <c r="D38" s="209">
        <v>84800</v>
      </c>
      <c r="E38" s="209">
        <v>88700</v>
      </c>
      <c r="F38" s="214">
        <v>4.4000000000000004</v>
      </c>
    </row>
    <row r="39" spans="1:11" ht="16.5" thickBot="1">
      <c r="A39" s="219">
        <v>2016</v>
      </c>
      <c r="B39" s="272" t="s">
        <v>9</v>
      </c>
      <c r="C39" s="272" t="s">
        <v>9</v>
      </c>
      <c r="D39" s="215">
        <v>88150</v>
      </c>
      <c r="E39" s="215">
        <v>91500</v>
      </c>
      <c r="F39" s="216">
        <v>3.8</v>
      </c>
      <c r="H39" s="270"/>
      <c r="I39" s="270"/>
    </row>
    <row r="40" spans="1:11" ht="30" customHeight="1" thickBot="1">
      <c r="A40" s="217" t="s">
        <v>237</v>
      </c>
      <c r="B40" s="218"/>
      <c r="C40" s="218"/>
      <c r="D40" s="218"/>
      <c r="E40" s="218"/>
      <c r="F40" s="218"/>
    </row>
    <row r="41" spans="1:11" ht="15.75">
      <c r="A41" s="213" t="s">
        <v>32</v>
      </c>
      <c r="B41" s="214">
        <v>1.7</v>
      </c>
      <c r="C41" s="214">
        <v>0.1</v>
      </c>
      <c r="D41" s="214">
        <v>2.5</v>
      </c>
      <c r="E41" s="214">
        <v>3</v>
      </c>
      <c r="F41" s="210"/>
      <c r="H41" s="238"/>
      <c r="I41" s="238"/>
      <c r="J41" s="238"/>
      <c r="K41" s="238"/>
    </row>
    <row r="42" spans="1:11" ht="15.75">
      <c r="A42" s="213" t="s">
        <v>33</v>
      </c>
      <c r="B42" s="214">
        <v>6.6</v>
      </c>
      <c r="C42" s="214">
        <v>5.8</v>
      </c>
      <c r="D42" s="214">
        <v>4</v>
      </c>
      <c r="E42" s="214">
        <v>3</v>
      </c>
      <c r="F42" s="210"/>
      <c r="H42" s="238"/>
      <c r="I42" s="238"/>
      <c r="J42" s="238"/>
      <c r="K42" s="238"/>
    </row>
    <row r="43" spans="1:11" ht="15.75">
      <c r="A43" s="213" t="s">
        <v>34</v>
      </c>
      <c r="B43" s="214">
        <v>0.1</v>
      </c>
      <c r="C43" s="214">
        <v>4</v>
      </c>
      <c r="D43" s="214">
        <v>0.9</v>
      </c>
      <c r="E43" s="214">
        <v>2.2000000000000002</v>
      </c>
      <c r="F43" s="210"/>
      <c r="H43" s="238"/>
      <c r="I43" s="238"/>
      <c r="J43" s="238"/>
      <c r="K43" s="238"/>
    </row>
    <row r="44" spans="1:11" ht="15.75">
      <c r="A44" s="213" t="s">
        <v>35</v>
      </c>
      <c r="B44" s="214">
        <v>2.5</v>
      </c>
      <c r="C44" s="214">
        <v>1.2</v>
      </c>
      <c r="D44" s="214">
        <v>3.7</v>
      </c>
      <c r="E44" s="214">
        <v>2.5</v>
      </c>
      <c r="F44" s="210"/>
      <c r="H44" s="238"/>
      <c r="I44" s="238"/>
      <c r="J44" s="238"/>
      <c r="K44" s="238"/>
    </row>
    <row r="45" spans="1:11" ht="15.75">
      <c r="A45" s="213" t="s">
        <v>178</v>
      </c>
      <c r="B45" s="214">
        <v>3.3</v>
      </c>
      <c r="C45" s="214">
        <v>6.4</v>
      </c>
      <c r="D45" s="214">
        <v>2.1</v>
      </c>
      <c r="E45" s="214">
        <v>1.8</v>
      </c>
      <c r="F45" s="210"/>
      <c r="H45" s="238"/>
      <c r="I45" s="238"/>
      <c r="J45" s="238"/>
      <c r="K45" s="238"/>
    </row>
    <row r="46" spans="1:11" ht="15.75">
      <c r="A46" s="213" t="s">
        <v>179</v>
      </c>
      <c r="B46" s="214">
        <v>-1.1000000000000001</v>
      </c>
      <c r="C46" s="214">
        <v>1.7</v>
      </c>
      <c r="D46" s="214">
        <v>0.3</v>
      </c>
      <c r="E46" s="214">
        <v>1.7</v>
      </c>
      <c r="F46" s="210"/>
      <c r="H46" s="238"/>
      <c r="I46" s="238"/>
      <c r="J46" s="238"/>
      <c r="K46" s="238"/>
    </row>
    <row r="47" spans="1:11" ht="16.5" thickBot="1">
      <c r="A47" s="219" t="s">
        <v>194</v>
      </c>
      <c r="B47" s="220"/>
      <c r="C47" s="220"/>
      <c r="D47" s="220">
        <v>1.8</v>
      </c>
      <c r="E47" s="220">
        <v>0.7</v>
      </c>
      <c r="F47" s="218"/>
      <c r="H47" s="238"/>
      <c r="I47" s="238"/>
      <c r="J47" s="238"/>
      <c r="K47" s="238"/>
    </row>
    <row r="48" spans="1:11" ht="50.1" customHeight="1">
      <c r="A48" s="298" t="s">
        <v>329</v>
      </c>
      <c r="B48" s="299"/>
      <c r="C48" s="299"/>
      <c r="D48" s="299"/>
      <c r="E48" s="299"/>
      <c r="F48" s="299"/>
    </row>
  </sheetData>
  <mergeCells count="2">
    <mergeCell ref="A1:F1"/>
    <mergeCell ref="A48:F48"/>
  </mergeCells>
  <pageMargins left="0.7" right="0.7" top="0.75" bottom="0.75" header="0.3" footer="0.3"/>
  <pageSetup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K48"/>
  <sheetViews>
    <sheetView zoomScale="75" zoomScaleNormal="75" workbookViewId="0">
      <selection activeCell="B41" sqref="B41"/>
    </sheetView>
  </sheetViews>
  <sheetFormatPr defaultRowHeight="15"/>
  <cols>
    <col min="1" max="5" width="14.7109375" style="208" customWidth="1"/>
    <col min="6" max="6" width="22.42578125" style="208" customWidth="1"/>
    <col min="7" max="16384" width="9.140625" style="208"/>
  </cols>
  <sheetData>
    <row r="1" spans="1:6" ht="30" customHeight="1" thickBot="1">
      <c r="A1" s="297" t="s">
        <v>285</v>
      </c>
      <c r="B1" s="297"/>
      <c r="C1" s="297"/>
      <c r="D1" s="297"/>
      <c r="E1" s="297"/>
      <c r="F1" s="297"/>
    </row>
    <row r="2" spans="1:6" ht="50.1" customHeight="1" thickTop="1" thickBot="1">
      <c r="A2" s="240" t="s">
        <v>4</v>
      </c>
      <c r="B2" s="212" t="s">
        <v>328</v>
      </c>
      <c r="C2" s="212" t="s">
        <v>5</v>
      </c>
      <c r="D2" s="212" t="s">
        <v>6</v>
      </c>
      <c r="E2" s="212" t="s">
        <v>7</v>
      </c>
      <c r="F2" s="212" t="s">
        <v>8</v>
      </c>
    </row>
    <row r="3" spans="1:6" ht="15.75">
      <c r="A3" s="213">
        <v>1980</v>
      </c>
      <c r="B3" s="209">
        <v>348690</v>
      </c>
      <c r="C3" s="209">
        <v>54257</v>
      </c>
      <c r="D3" s="209">
        <v>322800</v>
      </c>
      <c r="E3" s="209">
        <v>338350</v>
      </c>
      <c r="F3" s="214">
        <v>4.5999999999999996</v>
      </c>
    </row>
    <row r="4" spans="1:6" ht="15.75">
      <c r="A4" s="213">
        <v>1981</v>
      </c>
      <c r="B4" s="209">
        <v>349717</v>
      </c>
      <c r="C4" s="209">
        <v>50545</v>
      </c>
      <c r="D4" s="209">
        <v>328500</v>
      </c>
      <c r="E4" s="209">
        <v>345700</v>
      </c>
      <c r="F4" s="214">
        <v>5</v>
      </c>
    </row>
    <row r="5" spans="1:6" ht="15.75">
      <c r="A5" s="213">
        <v>1982</v>
      </c>
      <c r="B5" s="209">
        <v>344342</v>
      </c>
      <c r="C5" s="209">
        <v>52795</v>
      </c>
      <c r="D5" s="209">
        <v>328600</v>
      </c>
      <c r="E5" s="209">
        <v>350100</v>
      </c>
      <c r="F5" s="214">
        <v>6.1</v>
      </c>
    </row>
    <row r="6" spans="1:6" ht="15.75">
      <c r="A6" s="213">
        <v>1983</v>
      </c>
      <c r="B6" s="209">
        <v>347532</v>
      </c>
      <c r="C6" s="209">
        <v>52074</v>
      </c>
      <c r="D6" s="209">
        <v>336550</v>
      </c>
      <c r="E6" s="209">
        <v>357100</v>
      </c>
      <c r="F6" s="214">
        <v>5.8</v>
      </c>
    </row>
    <row r="7" spans="1:6" ht="15.75">
      <c r="A7" s="213">
        <v>1984</v>
      </c>
      <c r="B7" s="209">
        <v>349975</v>
      </c>
      <c r="C7" s="209">
        <v>51319</v>
      </c>
      <c r="D7" s="209">
        <v>338050</v>
      </c>
      <c r="E7" s="209">
        <v>357100</v>
      </c>
      <c r="F7" s="214">
        <v>5.3</v>
      </c>
    </row>
    <row r="8" spans="1:6" ht="15.75">
      <c r="A8" s="213">
        <v>1985</v>
      </c>
      <c r="B8" s="209">
        <v>357125</v>
      </c>
      <c r="C8" s="209">
        <v>53514</v>
      </c>
      <c r="D8" s="209">
        <v>341150</v>
      </c>
      <c r="E8" s="209">
        <v>359600</v>
      </c>
      <c r="F8" s="214">
        <v>5.0999999999999996</v>
      </c>
    </row>
    <row r="9" spans="1:6" ht="15.75">
      <c r="A9" s="213">
        <v>1986</v>
      </c>
      <c r="B9" s="209">
        <v>364692</v>
      </c>
      <c r="C9" s="209">
        <v>56974</v>
      </c>
      <c r="D9" s="209">
        <v>352500</v>
      </c>
      <c r="E9" s="209">
        <v>368700</v>
      </c>
      <c r="F9" s="214">
        <v>4.4000000000000004</v>
      </c>
    </row>
    <row r="10" spans="1:6" ht="15.75">
      <c r="A10" s="213">
        <v>1987</v>
      </c>
      <c r="B10" s="209">
        <v>380539</v>
      </c>
      <c r="C10" s="209">
        <v>62214</v>
      </c>
      <c r="D10" s="209">
        <v>369850</v>
      </c>
      <c r="E10" s="209">
        <v>383400</v>
      </c>
      <c r="F10" s="214">
        <v>3.5</v>
      </c>
    </row>
    <row r="11" spans="1:6" ht="15.75">
      <c r="A11" s="213">
        <v>1988</v>
      </c>
      <c r="B11" s="209">
        <v>390222</v>
      </c>
      <c r="C11" s="209">
        <v>68695</v>
      </c>
      <c r="D11" s="209">
        <v>373500</v>
      </c>
      <c r="E11" s="209">
        <v>384100</v>
      </c>
      <c r="F11" s="214">
        <v>2.8</v>
      </c>
    </row>
    <row r="12" spans="1:6" ht="15.75">
      <c r="A12" s="213">
        <v>1989</v>
      </c>
      <c r="B12" s="209">
        <v>406457</v>
      </c>
      <c r="C12" s="209">
        <v>68692</v>
      </c>
      <c r="D12" s="209">
        <v>375950</v>
      </c>
      <c r="E12" s="209">
        <v>384500</v>
      </c>
      <c r="F12" s="214">
        <v>2.2000000000000002</v>
      </c>
    </row>
    <row r="13" spans="1:6" ht="15.75">
      <c r="A13" s="213">
        <v>1990</v>
      </c>
      <c r="B13" s="209">
        <v>421206</v>
      </c>
      <c r="C13" s="209">
        <v>72687</v>
      </c>
      <c r="D13" s="209">
        <v>400200</v>
      </c>
      <c r="E13" s="209">
        <v>409000</v>
      </c>
      <c r="F13" s="214">
        <v>2.2000000000000002</v>
      </c>
    </row>
    <row r="14" spans="1:6" ht="15.75">
      <c r="A14" s="213">
        <v>1991</v>
      </c>
      <c r="B14" s="209">
        <v>425757</v>
      </c>
      <c r="C14" s="209">
        <v>79376</v>
      </c>
      <c r="D14" s="209">
        <v>409350</v>
      </c>
      <c r="E14" s="209">
        <v>418200</v>
      </c>
      <c r="F14" s="214">
        <v>2.1</v>
      </c>
    </row>
    <row r="15" spans="1:6" ht="15.75">
      <c r="A15" s="213">
        <v>1992</v>
      </c>
      <c r="B15" s="209">
        <v>430629</v>
      </c>
      <c r="C15" s="209">
        <v>76538</v>
      </c>
      <c r="D15" s="209">
        <v>411800</v>
      </c>
      <c r="E15" s="209">
        <v>423850</v>
      </c>
      <c r="F15" s="214">
        <v>2.8</v>
      </c>
    </row>
    <row r="16" spans="1:6" ht="15.75">
      <c r="A16" s="213">
        <v>1993</v>
      </c>
      <c r="B16" s="209">
        <v>427588</v>
      </c>
      <c r="C16" s="209">
        <v>78852</v>
      </c>
      <c r="D16" s="209">
        <v>412700</v>
      </c>
      <c r="E16" s="209">
        <v>426450</v>
      </c>
      <c r="F16" s="214">
        <v>3.2</v>
      </c>
    </row>
    <row r="17" spans="1:6" ht="15.75">
      <c r="A17" s="213">
        <v>1994</v>
      </c>
      <c r="B17" s="209">
        <v>422408</v>
      </c>
      <c r="C17" s="209">
        <v>80049</v>
      </c>
      <c r="D17" s="209">
        <v>406700</v>
      </c>
      <c r="E17" s="209">
        <v>424600</v>
      </c>
      <c r="F17" s="214">
        <v>4.2</v>
      </c>
    </row>
    <row r="18" spans="1:6" ht="15.75">
      <c r="A18" s="213">
        <v>1995</v>
      </c>
      <c r="B18" s="209">
        <v>418773</v>
      </c>
      <c r="C18" s="209">
        <v>82017</v>
      </c>
      <c r="D18" s="209">
        <v>405850</v>
      </c>
      <c r="E18" s="209">
        <v>425450</v>
      </c>
      <c r="F18" s="214">
        <v>4.5999999999999996</v>
      </c>
    </row>
    <row r="19" spans="1:6" ht="15.75">
      <c r="A19" s="213">
        <v>1996</v>
      </c>
      <c r="B19" s="209">
        <v>416226</v>
      </c>
      <c r="C19" s="209">
        <v>83646</v>
      </c>
      <c r="D19" s="209">
        <v>408400</v>
      </c>
      <c r="E19" s="209">
        <v>430850</v>
      </c>
      <c r="F19" s="214">
        <v>5.2</v>
      </c>
    </row>
    <row r="20" spans="1:6" ht="15.75">
      <c r="A20" s="213">
        <v>1997</v>
      </c>
      <c r="B20" s="209">
        <v>414250</v>
      </c>
      <c r="C20" s="209">
        <v>83973</v>
      </c>
      <c r="D20" s="209">
        <v>410500</v>
      </c>
      <c r="E20" s="209">
        <v>432750</v>
      </c>
      <c r="F20" s="214">
        <v>5.0999999999999996</v>
      </c>
    </row>
    <row r="21" spans="1:6" ht="15.75">
      <c r="A21" s="213">
        <v>1998</v>
      </c>
      <c r="B21" s="209">
        <v>412559</v>
      </c>
      <c r="C21" s="209">
        <v>86454</v>
      </c>
      <c r="D21" s="209">
        <v>409850</v>
      </c>
      <c r="E21" s="209">
        <v>432450</v>
      </c>
      <c r="F21" s="214">
        <v>5.2</v>
      </c>
    </row>
    <row r="22" spans="1:6" ht="15.75">
      <c r="A22" s="213">
        <v>1999</v>
      </c>
      <c r="B22" s="209">
        <v>411853</v>
      </c>
      <c r="C22" s="209">
        <v>83770</v>
      </c>
      <c r="D22" s="209">
        <v>410000</v>
      </c>
      <c r="E22" s="209">
        <v>430450</v>
      </c>
      <c r="F22" s="214">
        <v>4.8</v>
      </c>
    </row>
    <row r="23" spans="1:6" ht="15.75">
      <c r="A23" s="213">
        <v>2000</v>
      </c>
      <c r="B23" s="209">
        <v>422141</v>
      </c>
      <c r="C23" s="209">
        <v>81683</v>
      </c>
      <c r="D23" s="209">
        <v>413100</v>
      </c>
      <c r="E23" s="209">
        <v>430900</v>
      </c>
      <c r="F23" s="214">
        <v>4.0999999999999996</v>
      </c>
    </row>
    <row r="24" spans="1:6" ht="15.75">
      <c r="A24" s="213">
        <v>2001</v>
      </c>
      <c r="B24" s="209">
        <v>422649</v>
      </c>
      <c r="C24" s="209">
        <v>76284</v>
      </c>
      <c r="D24" s="209">
        <v>413250</v>
      </c>
      <c r="E24" s="209">
        <v>431950</v>
      </c>
      <c r="F24" s="214">
        <v>4.3</v>
      </c>
    </row>
    <row r="25" spans="1:6" ht="15.75">
      <c r="A25" s="213">
        <v>2002</v>
      </c>
      <c r="B25" s="209">
        <v>424246</v>
      </c>
      <c r="C25" s="209">
        <v>77472</v>
      </c>
      <c r="D25" s="209">
        <v>406700</v>
      </c>
      <c r="E25" s="209">
        <v>424150</v>
      </c>
      <c r="F25" s="214">
        <v>4.0999999999999996</v>
      </c>
    </row>
    <row r="26" spans="1:6" ht="15.75">
      <c r="A26" s="213">
        <v>2003</v>
      </c>
      <c r="B26" s="209">
        <v>432202</v>
      </c>
      <c r="C26" s="209">
        <v>79934</v>
      </c>
      <c r="D26" s="209">
        <v>407550</v>
      </c>
      <c r="E26" s="209">
        <v>424450</v>
      </c>
      <c r="F26" s="214">
        <v>4</v>
      </c>
    </row>
    <row r="27" spans="1:6" ht="15.75">
      <c r="A27" s="213">
        <v>2004</v>
      </c>
      <c r="B27" s="209">
        <v>441485</v>
      </c>
      <c r="C27" s="209">
        <v>84314</v>
      </c>
      <c r="D27" s="209">
        <v>413900</v>
      </c>
      <c r="E27" s="209">
        <v>428000</v>
      </c>
      <c r="F27" s="214">
        <v>3.3</v>
      </c>
    </row>
    <row r="28" spans="1:6" ht="15.75">
      <c r="A28" s="213">
        <v>2005</v>
      </c>
      <c r="B28" s="209">
        <v>450793</v>
      </c>
      <c r="C28" s="209">
        <v>87528</v>
      </c>
      <c r="D28" s="209">
        <v>427000</v>
      </c>
      <c r="E28" s="209">
        <v>439250</v>
      </c>
      <c r="F28" s="214">
        <v>2.8</v>
      </c>
    </row>
    <row r="29" spans="1:6" ht="15.75">
      <c r="A29" s="213">
        <v>2006</v>
      </c>
      <c r="B29" s="209">
        <v>460563</v>
      </c>
      <c r="C29" s="209">
        <v>91502</v>
      </c>
      <c r="D29" s="209">
        <v>433500</v>
      </c>
      <c r="E29" s="209">
        <v>444800</v>
      </c>
      <c r="F29" s="214">
        <v>2.5</v>
      </c>
    </row>
    <row r="30" spans="1:6" ht="15.75">
      <c r="A30" s="213">
        <v>2007</v>
      </c>
      <c r="B30" s="209">
        <v>465417</v>
      </c>
      <c r="C30" s="209">
        <v>99005</v>
      </c>
      <c r="D30" s="209">
        <v>430850</v>
      </c>
      <c r="E30" s="209">
        <v>442500</v>
      </c>
      <c r="F30" s="214">
        <v>2.6</v>
      </c>
    </row>
    <row r="31" spans="1:6" ht="15.75">
      <c r="A31" s="213">
        <v>2008</v>
      </c>
      <c r="B31" s="209">
        <v>462771</v>
      </c>
      <c r="C31" s="209">
        <v>99024</v>
      </c>
      <c r="D31" s="209">
        <v>426850</v>
      </c>
      <c r="E31" s="209">
        <v>443900</v>
      </c>
      <c r="F31" s="214">
        <v>3.8</v>
      </c>
    </row>
    <row r="32" spans="1:6" ht="15.75">
      <c r="A32" s="213">
        <v>2009</v>
      </c>
      <c r="B32" s="209">
        <v>448188</v>
      </c>
      <c r="C32" s="209">
        <v>99928</v>
      </c>
      <c r="D32" s="209">
        <v>413200</v>
      </c>
      <c r="E32" s="209">
        <v>439750</v>
      </c>
      <c r="F32" s="214">
        <v>6</v>
      </c>
    </row>
    <row r="33" spans="1:11" ht="15.75">
      <c r="A33" s="213">
        <v>2010</v>
      </c>
      <c r="B33" s="209">
        <v>444303</v>
      </c>
      <c r="C33" s="209">
        <v>98804</v>
      </c>
      <c r="D33" s="209">
        <v>419650</v>
      </c>
      <c r="E33" s="209">
        <v>446200</v>
      </c>
      <c r="F33" s="214">
        <v>6</v>
      </c>
    </row>
    <row r="34" spans="1:11" ht="15.75">
      <c r="A34" s="213">
        <v>2011</v>
      </c>
      <c r="B34" s="209">
        <v>449443</v>
      </c>
      <c r="C34" s="209">
        <v>100864</v>
      </c>
      <c r="D34" s="209">
        <v>429400</v>
      </c>
      <c r="E34" s="209">
        <v>456150</v>
      </c>
      <c r="F34" s="214">
        <v>5.9</v>
      </c>
    </row>
    <row r="35" spans="1:11" ht="15.75">
      <c r="A35" s="213">
        <v>2012</v>
      </c>
      <c r="B35" s="209">
        <v>456926</v>
      </c>
      <c r="C35" s="209">
        <v>102466</v>
      </c>
      <c r="D35" s="209">
        <v>423900</v>
      </c>
      <c r="E35" s="209">
        <v>448050</v>
      </c>
      <c r="F35" s="214">
        <v>5.4</v>
      </c>
    </row>
    <row r="36" spans="1:11" ht="15.75">
      <c r="A36" s="213">
        <v>2013</v>
      </c>
      <c r="B36" s="209">
        <v>465106</v>
      </c>
      <c r="C36" s="209">
        <v>106330</v>
      </c>
      <c r="D36" s="209">
        <v>431450</v>
      </c>
      <c r="E36" s="209">
        <v>451500</v>
      </c>
      <c r="F36" s="214">
        <v>4.4000000000000004</v>
      </c>
    </row>
    <row r="37" spans="1:11" ht="15.75">
      <c r="A37" s="213">
        <v>2014</v>
      </c>
      <c r="B37" s="209">
        <v>471297</v>
      </c>
      <c r="C37" s="209">
        <v>109669</v>
      </c>
      <c r="D37" s="209">
        <v>443000</v>
      </c>
      <c r="E37" s="209">
        <v>461750</v>
      </c>
      <c r="F37" s="214">
        <v>4.0999999999999996</v>
      </c>
    </row>
    <row r="38" spans="1:11" ht="15.75">
      <c r="A38" s="213">
        <v>2015</v>
      </c>
      <c r="B38" s="209">
        <v>478969</v>
      </c>
      <c r="C38" s="209">
        <v>114390</v>
      </c>
      <c r="D38" s="209">
        <v>452100</v>
      </c>
      <c r="E38" s="209">
        <v>467700</v>
      </c>
      <c r="F38" s="214">
        <v>3.4</v>
      </c>
    </row>
    <row r="39" spans="1:11" ht="16.5" thickBot="1">
      <c r="A39" s="219">
        <v>2016</v>
      </c>
      <c r="B39" s="272" t="s">
        <v>9</v>
      </c>
      <c r="C39" s="272" t="s">
        <v>9</v>
      </c>
      <c r="D39" s="215">
        <v>457950</v>
      </c>
      <c r="E39" s="215">
        <v>470900</v>
      </c>
      <c r="F39" s="216">
        <v>2.8</v>
      </c>
      <c r="H39" s="270"/>
      <c r="I39" s="270"/>
    </row>
    <row r="40" spans="1:11" ht="30" customHeight="1" thickBot="1">
      <c r="A40" s="217" t="s">
        <v>237</v>
      </c>
      <c r="B40" s="218"/>
      <c r="C40" s="218"/>
      <c r="D40" s="218"/>
      <c r="E40" s="218"/>
      <c r="F40" s="218"/>
    </row>
    <row r="41" spans="1:11" ht="15.75">
      <c r="A41" s="213" t="s">
        <v>32</v>
      </c>
      <c r="B41" s="214">
        <v>0.5</v>
      </c>
      <c r="C41" s="214">
        <v>-0.3</v>
      </c>
      <c r="D41" s="214">
        <v>1.1000000000000001</v>
      </c>
      <c r="E41" s="214">
        <v>1.2</v>
      </c>
      <c r="F41" s="210"/>
      <c r="H41" s="238"/>
      <c r="I41" s="238"/>
      <c r="J41" s="238"/>
      <c r="K41" s="238"/>
    </row>
    <row r="42" spans="1:11" ht="15.75">
      <c r="A42" s="213" t="s">
        <v>33</v>
      </c>
      <c r="B42" s="214">
        <v>3.4</v>
      </c>
      <c r="C42" s="214">
        <v>6.3</v>
      </c>
      <c r="D42" s="214">
        <v>3.2</v>
      </c>
      <c r="E42" s="214">
        <v>2.6</v>
      </c>
      <c r="F42" s="210"/>
      <c r="H42" s="238"/>
      <c r="I42" s="238"/>
      <c r="J42" s="238"/>
      <c r="K42" s="238"/>
    </row>
    <row r="43" spans="1:11" ht="15.75">
      <c r="A43" s="213" t="s">
        <v>34</v>
      </c>
      <c r="B43" s="214">
        <v>-0.1</v>
      </c>
      <c r="C43" s="214">
        <v>2.4</v>
      </c>
      <c r="D43" s="214">
        <v>0.3</v>
      </c>
      <c r="E43" s="214">
        <v>0.8</v>
      </c>
      <c r="F43" s="210"/>
      <c r="H43" s="238"/>
      <c r="I43" s="238"/>
      <c r="J43" s="238"/>
      <c r="K43" s="238"/>
    </row>
    <row r="44" spans="1:11" ht="15.75">
      <c r="A44" s="213" t="s">
        <v>35</v>
      </c>
      <c r="B44" s="214">
        <v>0.2</v>
      </c>
      <c r="C44" s="214">
        <v>-0.1</v>
      </c>
      <c r="D44" s="214">
        <v>0.4</v>
      </c>
      <c r="E44" s="214">
        <v>0.3</v>
      </c>
      <c r="F44" s="210"/>
      <c r="H44" s="238"/>
      <c r="I44" s="238"/>
      <c r="J44" s="238"/>
      <c r="K44" s="238"/>
    </row>
    <row r="45" spans="1:11" ht="15.75">
      <c r="A45" s="213" t="s">
        <v>178</v>
      </c>
      <c r="B45" s="214">
        <v>1.3</v>
      </c>
      <c r="C45" s="214">
        <v>1.4</v>
      </c>
      <c r="D45" s="214">
        <v>0.7</v>
      </c>
      <c r="E45" s="214">
        <v>0.4</v>
      </c>
      <c r="F45" s="210"/>
      <c r="H45" s="238"/>
      <c r="I45" s="238"/>
      <c r="J45" s="238"/>
      <c r="K45" s="238"/>
    </row>
    <row r="46" spans="1:11" ht="15.75">
      <c r="A46" s="213" t="s">
        <v>179</v>
      </c>
      <c r="B46" s="214">
        <v>-0.3</v>
      </c>
      <c r="C46" s="214">
        <v>2.5</v>
      </c>
      <c r="D46" s="214">
        <v>-0.3</v>
      </c>
      <c r="E46" s="214">
        <v>0.3</v>
      </c>
      <c r="F46" s="210"/>
      <c r="H46" s="238"/>
      <c r="I46" s="238"/>
      <c r="J46" s="238"/>
      <c r="K46" s="238"/>
    </row>
    <row r="47" spans="1:11" ht="16.5" thickBot="1">
      <c r="A47" s="219" t="s">
        <v>194</v>
      </c>
      <c r="B47" s="220"/>
      <c r="C47" s="220"/>
      <c r="D47" s="220">
        <v>1.5</v>
      </c>
      <c r="E47" s="220">
        <v>0.9</v>
      </c>
      <c r="F47" s="218"/>
      <c r="H47" s="238"/>
      <c r="I47" s="238"/>
      <c r="J47" s="238"/>
      <c r="K47" s="238"/>
    </row>
    <row r="48" spans="1:11" ht="50.1" customHeight="1">
      <c r="A48" s="298" t="s">
        <v>329</v>
      </c>
      <c r="B48" s="299"/>
      <c r="C48" s="299"/>
      <c r="D48" s="299"/>
      <c r="E48" s="299"/>
      <c r="F48" s="299"/>
    </row>
  </sheetData>
  <mergeCells count="2">
    <mergeCell ref="A1:F1"/>
    <mergeCell ref="A48:F48"/>
  </mergeCells>
  <pageMargins left="0.7" right="0.7" top="0.75" bottom="0.75" header="0.3" footer="0.3"/>
  <pageSetup scale="82" orientation="portrait" horizontalDpi="4294967295" verticalDpi="4294967295"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K48"/>
  <sheetViews>
    <sheetView zoomScale="75" zoomScaleNormal="75" workbookViewId="0">
      <selection activeCell="K6" sqref="K6"/>
    </sheetView>
  </sheetViews>
  <sheetFormatPr defaultRowHeight="15"/>
  <cols>
    <col min="1" max="5" width="14.7109375" style="208" customWidth="1"/>
    <col min="6" max="6" width="18.42578125" style="208" customWidth="1"/>
    <col min="7" max="16384" width="9.140625" style="208"/>
  </cols>
  <sheetData>
    <row r="1" spans="1:6" ht="30" customHeight="1" thickBot="1">
      <c r="A1" s="297" t="s">
        <v>286</v>
      </c>
      <c r="B1" s="297"/>
      <c r="C1" s="297"/>
      <c r="D1" s="297"/>
      <c r="E1" s="297"/>
      <c r="F1" s="297"/>
    </row>
    <row r="2" spans="1:6" ht="50.1" customHeight="1" thickTop="1" thickBot="1">
      <c r="A2" s="240" t="s">
        <v>4</v>
      </c>
      <c r="B2" s="212" t="s">
        <v>328</v>
      </c>
      <c r="C2" s="212" t="s">
        <v>5</v>
      </c>
      <c r="D2" s="212" t="s">
        <v>6</v>
      </c>
      <c r="E2" s="212" t="s">
        <v>7</v>
      </c>
      <c r="F2" s="212" t="s">
        <v>8</v>
      </c>
    </row>
    <row r="3" spans="1:6" ht="15.75">
      <c r="A3" s="213">
        <v>1980</v>
      </c>
      <c r="B3" s="209">
        <v>17617</v>
      </c>
      <c r="C3" s="209">
        <v>3751</v>
      </c>
      <c r="D3" s="209">
        <v>18700</v>
      </c>
      <c r="E3" s="209">
        <v>19550</v>
      </c>
      <c r="F3" s="214">
        <v>4.3</v>
      </c>
    </row>
    <row r="4" spans="1:6" ht="15.75">
      <c r="A4" s="213">
        <v>1981</v>
      </c>
      <c r="B4" s="209">
        <v>17462</v>
      </c>
      <c r="C4" s="209">
        <v>3557</v>
      </c>
      <c r="D4" s="209">
        <v>18900</v>
      </c>
      <c r="E4" s="209">
        <v>20100</v>
      </c>
      <c r="F4" s="214">
        <v>6</v>
      </c>
    </row>
    <row r="5" spans="1:6" ht="15.75">
      <c r="A5" s="213">
        <v>1982</v>
      </c>
      <c r="B5" s="209">
        <v>17388</v>
      </c>
      <c r="C5" s="209">
        <v>3811</v>
      </c>
      <c r="D5" s="209">
        <v>19150</v>
      </c>
      <c r="E5" s="209">
        <v>20800</v>
      </c>
      <c r="F5" s="214">
        <v>7.9</v>
      </c>
    </row>
    <row r="6" spans="1:6" ht="15.75">
      <c r="A6" s="213">
        <v>1983</v>
      </c>
      <c r="B6" s="209">
        <v>18025</v>
      </c>
      <c r="C6" s="209">
        <v>4032</v>
      </c>
      <c r="D6" s="209">
        <v>20000</v>
      </c>
      <c r="E6" s="209">
        <v>21650</v>
      </c>
      <c r="F6" s="214">
        <v>7.6</v>
      </c>
    </row>
    <row r="7" spans="1:6" ht="15.75">
      <c r="A7" s="213">
        <v>1984</v>
      </c>
      <c r="B7" s="209">
        <v>17924</v>
      </c>
      <c r="C7" s="209">
        <v>3890</v>
      </c>
      <c r="D7" s="209">
        <v>19800</v>
      </c>
      <c r="E7" s="209">
        <v>21300</v>
      </c>
      <c r="F7" s="214">
        <v>7</v>
      </c>
    </row>
    <row r="8" spans="1:6" ht="15.75">
      <c r="A8" s="213">
        <v>1985</v>
      </c>
      <c r="B8" s="209">
        <v>19020</v>
      </c>
      <c r="C8" s="209">
        <v>3947</v>
      </c>
      <c r="D8" s="209">
        <v>20550</v>
      </c>
      <c r="E8" s="209">
        <v>22050</v>
      </c>
      <c r="F8" s="214">
        <v>6.8</v>
      </c>
    </row>
    <row r="9" spans="1:6" ht="15.75">
      <c r="A9" s="213">
        <v>1986</v>
      </c>
      <c r="B9" s="209">
        <v>20076</v>
      </c>
      <c r="C9" s="209">
        <v>4022</v>
      </c>
      <c r="D9" s="209">
        <v>22000</v>
      </c>
      <c r="E9" s="209">
        <v>23400</v>
      </c>
      <c r="F9" s="214">
        <v>6</v>
      </c>
    </row>
    <row r="10" spans="1:6" ht="15.75">
      <c r="A10" s="213">
        <v>1987</v>
      </c>
      <c r="B10" s="209">
        <v>21390</v>
      </c>
      <c r="C10" s="209">
        <v>4563</v>
      </c>
      <c r="D10" s="209">
        <v>23850</v>
      </c>
      <c r="E10" s="209">
        <v>24900</v>
      </c>
      <c r="F10" s="214">
        <v>4.2</v>
      </c>
    </row>
    <row r="11" spans="1:6" ht="15.75">
      <c r="A11" s="213">
        <v>1988</v>
      </c>
      <c r="B11" s="209">
        <v>22938</v>
      </c>
      <c r="C11" s="209">
        <v>5320</v>
      </c>
      <c r="D11" s="209">
        <v>25350</v>
      </c>
      <c r="E11" s="209">
        <v>26300</v>
      </c>
      <c r="F11" s="214">
        <v>3.6</v>
      </c>
    </row>
    <row r="12" spans="1:6" ht="15.75">
      <c r="A12" s="213">
        <v>1989</v>
      </c>
      <c r="B12" s="209">
        <v>25033</v>
      </c>
      <c r="C12" s="209">
        <v>5469</v>
      </c>
      <c r="D12" s="209">
        <v>26800</v>
      </c>
      <c r="E12" s="209">
        <v>27600</v>
      </c>
      <c r="F12" s="214">
        <v>2.9</v>
      </c>
    </row>
    <row r="13" spans="1:6" ht="15.75">
      <c r="A13" s="213">
        <v>1990</v>
      </c>
      <c r="B13" s="209">
        <v>26096</v>
      </c>
      <c r="C13" s="209">
        <v>6011</v>
      </c>
      <c r="D13" s="209">
        <v>25100</v>
      </c>
      <c r="E13" s="209">
        <v>26150</v>
      </c>
      <c r="F13" s="214">
        <v>4</v>
      </c>
    </row>
    <row r="14" spans="1:6" ht="15.75">
      <c r="A14" s="213">
        <v>1991</v>
      </c>
      <c r="B14" s="209">
        <v>27533</v>
      </c>
      <c r="C14" s="209">
        <v>6519</v>
      </c>
      <c r="D14" s="209">
        <v>27300</v>
      </c>
      <c r="E14" s="209">
        <v>28500</v>
      </c>
      <c r="F14" s="214">
        <v>4.2</v>
      </c>
    </row>
    <row r="15" spans="1:6" ht="15.75">
      <c r="A15" s="213">
        <v>1992</v>
      </c>
      <c r="B15" s="209">
        <v>26454</v>
      </c>
      <c r="C15" s="209">
        <v>6446</v>
      </c>
      <c r="D15" s="209">
        <v>26500</v>
      </c>
      <c r="E15" s="209">
        <v>29400</v>
      </c>
      <c r="F15" s="214">
        <v>9.9</v>
      </c>
    </row>
    <row r="16" spans="1:6" ht="15.75">
      <c r="A16" s="213">
        <v>1993</v>
      </c>
      <c r="B16" s="209">
        <v>24504</v>
      </c>
      <c r="C16" s="209">
        <v>6611</v>
      </c>
      <c r="D16" s="209">
        <v>24700</v>
      </c>
      <c r="E16" s="209">
        <v>28450</v>
      </c>
      <c r="F16" s="214">
        <v>13.2</v>
      </c>
    </row>
    <row r="17" spans="1:6" ht="15.75">
      <c r="A17" s="213">
        <v>1994</v>
      </c>
      <c r="B17" s="209">
        <v>25130</v>
      </c>
      <c r="C17" s="209">
        <v>6595</v>
      </c>
      <c r="D17" s="209">
        <v>24950</v>
      </c>
      <c r="E17" s="209">
        <v>28700</v>
      </c>
      <c r="F17" s="214">
        <v>13.1</v>
      </c>
    </row>
    <row r="18" spans="1:6" ht="15.75">
      <c r="A18" s="213">
        <v>1995</v>
      </c>
      <c r="B18" s="209">
        <v>25473</v>
      </c>
      <c r="C18" s="209">
        <v>7113</v>
      </c>
      <c r="D18" s="209">
        <v>25550</v>
      </c>
      <c r="E18" s="209">
        <v>28850</v>
      </c>
      <c r="F18" s="214">
        <v>11.4</v>
      </c>
    </row>
    <row r="19" spans="1:6" ht="15.75">
      <c r="A19" s="213">
        <v>1996</v>
      </c>
      <c r="B19" s="209">
        <v>25283</v>
      </c>
      <c r="C19" s="209">
        <v>7398</v>
      </c>
      <c r="D19" s="209">
        <v>25600</v>
      </c>
      <c r="E19" s="209">
        <v>29100</v>
      </c>
      <c r="F19" s="214">
        <v>12</v>
      </c>
    </row>
    <row r="20" spans="1:6" ht="15.75">
      <c r="A20" s="213">
        <v>1997</v>
      </c>
      <c r="B20" s="209">
        <v>25148</v>
      </c>
      <c r="C20" s="209">
        <v>7571</v>
      </c>
      <c r="D20" s="209">
        <v>25700</v>
      </c>
      <c r="E20" s="209">
        <v>28900</v>
      </c>
      <c r="F20" s="214">
        <v>11.1</v>
      </c>
    </row>
    <row r="21" spans="1:6" ht="15.75">
      <c r="A21" s="213">
        <v>1998</v>
      </c>
      <c r="B21" s="209">
        <v>25657</v>
      </c>
      <c r="C21" s="209">
        <v>8102</v>
      </c>
      <c r="D21" s="209">
        <v>26200</v>
      </c>
      <c r="E21" s="209">
        <v>29000</v>
      </c>
      <c r="F21" s="214">
        <v>9.6999999999999993</v>
      </c>
    </row>
    <row r="22" spans="1:6" ht="15.75">
      <c r="A22" s="213">
        <v>1999</v>
      </c>
      <c r="B22" s="209">
        <v>26339</v>
      </c>
      <c r="C22" s="209">
        <v>8287</v>
      </c>
      <c r="D22" s="209">
        <v>27200</v>
      </c>
      <c r="E22" s="209">
        <v>29350</v>
      </c>
      <c r="F22" s="214">
        <v>7.3</v>
      </c>
    </row>
    <row r="23" spans="1:6" ht="15.75">
      <c r="A23" s="213">
        <v>2000</v>
      </c>
      <c r="B23" s="209">
        <v>27435</v>
      </c>
      <c r="C23" s="209">
        <v>8086</v>
      </c>
      <c r="D23" s="209">
        <v>28750</v>
      </c>
      <c r="E23" s="209">
        <v>30250</v>
      </c>
      <c r="F23" s="214">
        <v>5</v>
      </c>
    </row>
    <row r="24" spans="1:6" ht="15.75">
      <c r="A24" s="213">
        <v>2001</v>
      </c>
      <c r="B24" s="209">
        <v>27256</v>
      </c>
      <c r="C24" s="209">
        <v>8832</v>
      </c>
      <c r="D24" s="209">
        <v>28650</v>
      </c>
      <c r="E24" s="209">
        <v>30250</v>
      </c>
      <c r="F24" s="214">
        <v>5.3</v>
      </c>
    </row>
    <row r="25" spans="1:6" ht="15.75">
      <c r="A25" s="213">
        <v>2002</v>
      </c>
      <c r="B25" s="209">
        <v>27561</v>
      </c>
      <c r="C25" s="209">
        <v>8761</v>
      </c>
      <c r="D25" s="209">
        <v>28600</v>
      </c>
      <c r="E25" s="209">
        <v>30000</v>
      </c>
      <c r="F25" s="214">
        <v>4.7</v>
      </c>
    </row>
    <row r="26" spans="1:6" ht="15.75">
      <c r="A26" s="213">
        <v>2003</v>
      </c>
      <c r="B26" s="209">
        <v>28688</v>
      </c>
      <c r="C26" s="209">
        <v>9030</v>
      </c>
      <c r="D26" s="209">
        <v>29350</v>
      </c>
      <c r="E26" s="209">
        <v>30650</v>
      </c>
      <c r="F26" s="214">
        <v>4.2</v>
      </c>
    </row>
    <row r="27" spans="1:6" ht="15.75">
      <c r="A27" s="213">
        <v>2004</v>
      </c>
      <c r="B27" s="209">
        <v>29720</v>
      </c>
      <c r="C27" s="209">
        <v>9462</v>
      </c>
      <c r="D27" s="209">
        <v>30100</v>
      </c>
      <c r="E27" s="209">
        <v>31200</v>
      </c>
      <c r="F27" s="214">
        <v>3.5</v>
      </c>
    </row>
    <row r="28" spans="1:6" ht="15.75">
      <c r="A28" s="213">
        <v>2005</v>
      </c>
      <c r="B28" s="209">
        <v>30594</v>
      </c>
      <c r="C28" s="209">
        <v>9805</v>
      </c>
      <c r="D28" s="209">
        <v>31000</v>
      </c>
      <c r="E28" s="209">
        <v>31900</v>
      </c>
      <c r="F28" s="214">
        <v>2.8</v>
      </c>
    </row>
    <row r="29" spans="1:6" ht="15.75">
      <c r="A29" s="213">
        <v>2006</v>
      </c>
      <c r="B29" s="209">
        <v>31224</v>
      </c>
      <c r="C29" s="209">
        <v>10387</v>
      </c>
      <c r="D29" s="209">
        <v>31650</v>
      </c>
      <c r="E29" s="209">
        <v>32500</v>
      </c>
      <c r="F29" s="214">
        <v>2.6</v>
      </c>
    </row>
    <row r="30" spans="1:6" ht="15.75">
      <c r="A30" s="213">
        <v>2007</v>
      </c>
      <c r="B30" s="209">
        <v>31828</v>
      </c>
      <c r="C30" s="209">
        <v>11333</v>
      </c>
      <c r="D30" s="209">
        <v>31800</v>
      </c>
      <c r="E30" s="209">
        <v>32650</v>
      </c>
      <c r="F30" s="214">
        <v>2.6</v>
      </c>
    </row>
    <row r="31" spans="1:6" ht="15.75">
      <c r="A31" s="213">
        <v>2008</v>
      </c>
      <c r="B31" s="209">
        <v>31267</v>
      </c>
      <c r="C31" s="209">
        <v>11318</v>
      </c>
      <c r="D31" s="209">
        <v>31100</v>
      </c>
      <c r="E31" s="209">
        <v>32650</v>
      </c>
      <c r="F31" s="214">
        <v>4.7</v>
      </c>
    </row>
    <row r="32" spans="1:6" ht="15.75">
      <c r="A32" s="213">
        <v>2009</v>
      </c>
      <c r="B32" s="209">
        <v>29055</v>
      </c>
      <c r="C32" s="209">
        <v>10996</v>
      </c>
      <c r="D32" s="209">
        <v>28850</v>
      </c>
      <c r="E32" s="209">
        <v>32000</v>
      </c>
      <c r="F32" s="214">
        <v>9.8000000000000007</v>
      </c>
    </row>
    <row r="33" spans="1:11" ht="15.75">
      <c r="A33" s="213">
        <v>2010</v>
      </c>
      <c r="B33" s="209">
        <v>28943</v>
      </c>
      <c r="C33" s="209">
        <v>10958</v>
      </c>
      <c r="D33" s="209">
        <v>31300</v>
      </c>
      <c r="E33" s="209">
        <v>34300</v>
      </c>
      <c r="F33" s="214">
        <v>8.6999999999999993</v>
      </c>
    </row>
    <row r="34" spans="1:11" ht="15.75">
      <c r="A34" s="213">
        <v>2011</v>
      </c>
      <c r="B34" s="209">
        <v>29227</v>
      </c>
      <c r="C34" s="209">
        <v>11102</v>
      </c>
      <c r="D34" s="209">
        <v>31850</v>
      </c>
      <c r="E34" s="209">
        <v>34900</v>
      </c>
      <c r="F34" s="214">
        <v>8.6999999999999993</v>
      </c>
    </row>
    <row r="35" spans="1:11" ht="15.75">
      <c r="A35" s="213">
        <v>2012</v>
      </c>
      <c r="B35" s="209">
        <v>29642</v>
      </c>
      <c r="C35" s="209">
        <v>11336</v>
      </c>
      <c r="D35" s="209">
        <v>31400</v>
      </c>
      <c r="E35" s="209">
        <v>33900</v>
      </c>
      <c r="F35" s="214">
        <v>7.4</v>
      </c>
    </row>
    <row r="36" spans="1:11" ht="15.75">
      <c r="A36" s="213">
        <v>2013</v>
      </c>
      <c r="B36" s="209">
        <v>30456</v>
      </c>
      <c r="C36" s="209">
        <v>11911</v>
      </c>
      <c r="D36" s="209">
        <v>32100</v>
      </c>
      <c r="E36" s="209">
        <v>34000</v>
      </c>
      <c r="F36" s="214">
        <v>5.6</v>
      </c>
    </row>
    <row r="37" spans="1:11" ht="15.75">
      <c r="A37" s="213">
        <v>2014</v>
      </c>
      <c r="B37" s="209">
        <v>30964</v>
      </c>
      <c r="C37" s="209">
        <v>11910</v>
      </c>
      <c r="D37" s="209">
        <v>33100</v>
      </c>
      <c r="E37" s="209">
        <v>34800</v>
      </c>
      <c r="F37" s="214">
        <v>4.9000000000000004</v>
      </c>
    </row>
    <row r="38" spans="1:11" ht="15.75">
      <c r="A38" s="213">
        <v>2015</v>
      </c>
      <c r="B38" s="209">
        <v>31549</v>
      </c>
      <c r="C38" s="209">
        <v>12325</v>
      </c>
      <c r="D38" s="209">
        <v>33750</v>
      </c>
      <c r="E38" s="209">
        <v>35150</v>
      </c>
      <c r="F38" s="214">
        <v>4</v>
      </c>
    </row>
    <row r="39" spans="1:11" ht="16.5" thickBot="1">
      <c r="A39" s="219">
        <v>2016</v>
      </c>
      <c r="B39" s="272" t="s">
        <v>9</v>
      </c>
      <c r="C39" s="272" t="s">
        <v>9</v>
      </c>
      <c r="D39" s="215">
        <v>34700</v>
      </c>
      <c r="E39" s="215">
        <v>35850</v>
      </c>
      <c r="F39" s="216">
        <v>3.4</v>
      </c>
      <c r="H39" s="270"/>
      <c r="I39" s="270"/>
    </row>
    <row r="40" spans="1:11" ht="30" customHeight="1" thickBot="1">
      <c r="A40" s="217" t="s">
        <v>237</v>
      </c>
      <c r="B40" s="218"/>
      <c r="C40" s="218"/>
      <c r="D40" s="218"/>
      <c r="E40" s="218"/>
      <c r="F40" s="218"/>
    </row>
    <row r="41" spans="1:11" ht="15.75">
      <c r="A41" s="213" t="s">
        <v>32</v>
      </c>
      <c r="B41" s="214">
        <v>1.5</v>
      </c>
      <c r="C41" s="214">
        <v>1</v>
      </c>
      <c r="D41" s="214">
        <v>1.9</v>
      </c>
      <c r="E41" s="214">
        <v>2.4</v>
      </c>
      <c r="F41" s="210"/>
      <c r="H41" s="238"/>
      <c r="I41" s="238"/>
      <c r="J41" s="238"/>
      <c r="K41" s="238"/>
    </row>
    <row r="42" spans="1:11" ht="15.75">
      <c r="A42" s="213" t="s">
        <v>33</v>
      </c>
      <c r="B42" s="214">
        <v>6.5</v>
      </c>
      <c r="C42" s="214">
        <v>8.8000000000000007</v>
      </c>
      <c r="D42" s="214">
        <v>4.0999999999999996</v>
      </c>
      <c r="E42" s="214">
        <v>3.5</v>
      </c>
      <c r="F42" s="210"/>
      <c r="H42" s="238"/>
      <c r="I42" s="238"/>
      <c r="J42" s="238"/>
      <c r="K42" s="238"/>
    </row>
    <row r="43" spans="1:11" ht="15.75">
      <c r="A43" s="213" t="s">
        <v>34</v>
      </c>
      <c r="B43" s="214">
        <v>-0.5</v>
      </c>
      <c r="C43" s="214">
        <v>3.4</v>
      </c>
      <c r="D43" s="214">
        <v>0.4</v>
      </c>
      <c r="E43" s="214">
        <v>2</v>
      </c>
      <c r="F43" s="210"/>
      <c r="H43" s="238"/>
      <c r="I43" s="238"/>
      <c r="J43" s="238"/>
      <c r="K43" s="238"/>
    </row>
    <row r="44" spans="1:11" ht="15.75">
      <c r="A44" s="213" t="s">
        <v>35</v>
      </c>
      <c r="B44" s="214">
        <v>1.5</v>
      </c>
      <c r="C44" s="214">
        <v>2.6</v>
      </c>
      <c r="D44" s="214">
        <v>2.4</v>
      </c>
      <c r="E44" s="214">
        <v>1</v>
      </c>
      <c r="F44" s="210"/>
      <c r="H44" s="238"/>
      <c r="I44" s="238"/>
      <c r="J44" s="238"/>
      <c r="K44" s="238"/>
    </row>
    <row r="45" spans="1:11" ht="15.75">
      <c r="A45" s="213" t="s">
        <v>178</v>
      </c>
      <c r="B45" s="214">
        <v>2.2000000000000002</v>
      </c>
      <c r="C45" s="214">
        <v>3.9</v>
      </c>
      <c r="D45" s="214">
        <v>1.5</v>
      </c>
      <c r="E45" s="214">
        <v>1.1000000000000001</v>
      </c>
      <c r="F45" s="210"/>
      <c r="H45" s="238"/>
      <c r="I45" s="238"/>
      <c r="J45" s="238"/>
      <c r="K45" s="238"/>
    </row>
    <row r="46" spans="1:11" ht="15.75">
      <c r="A46" s="213" t="s">
        <v>179</v>
      </c>
      <c r="B46" s="214">
        <v>-1.1000000000000001</v>
      </c>
      <c r="C46" s="214">
        <v>2.2000000000000002</v>
      </c>
      <c r="D46" s="214">
        <v>0.2</v>
      </c>
      <c r="E46" s="214">
        <v>1.5</v>
      </c>
      <c r="F46" s="210"/>
      <c r="H46" s="238"/>
      <c r="I46" s="238"/>
      <c r="J46" s="238"/>
      <c r="K46" s="238"/>
    </row>
    <row r="47" spans="1:11" ht="16.5" thickBot="1">
      <c r="A47" s="219" t="s">
        <v>194</v>
      </c>
      <c r="B47" s="220"/>
      <c r="C47" s="220"/>
      <c r="D47" s="220">
        <v>1.7</v>
      </c>
      <c r="E47" s="220">
        <v>0.7</v>
      </c>
      <c r="F47" s="218"/>
      <c r="H47" s="238"/>
      <c r="I47" s="238"/>
      <c r="J47" s="238"/>
      <c r="K47" s="238"/>
    </row>
    <row r="48" spans="1:11" ht="50.1" customHeight="1">
      <c r="A48" s="298" t="s">
        <v>329</v>
      </c>
      <c r="B48" s="299"/>
      <c r="C48" s="299"/>
      <c r="D48" s="299"/>
      <c r="E48" s="299"/>
      <c r="F48" s="299"/>
    </row>
  </sheetData>
  <mergeCells count="2">
    <mergeCell ref="A1:F1"/>
    <mergeCell ref="A48:F48"/>
  </mergeCells>
  <pageMargins left="0.7" right="0.7" top="0.75" bottom="0.75" header="0.3" footer="0.3"/>
  <pageSetup scale="82" orientation="portrait" horizontalDpi="4294967295" verticalDpi="4294967295"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K48"/>
  <sheetViews>
    <sheetView zoomScale="75" zoomScaleNormal="75" workbookViewId="0">
      <selection activeCell="T40" sqref="T40"/>
    </sheetView>
  </sheetViews>
  <sheetFormatPr defaultRowHeight="15"/>
  <cols>
    <col min="1" max="3" width="14.7109375" style="208" customWidth="1"/>
    <col min="4" max="5" width="15.140625" style="208" customWidth="1"/>
    <col min="6" max="6" width="17.7109375" style="208" customWidth="1"/>
    <col min="7" max="16384" width="9.140625" style="208"/>
  </cols>
  <sheetData>
    <row r="1" spans="1:6" ht="30" customHeight="1" thickBot="1">
      <c r="A1" s="297" t="s">
        <v>287</v>
      </c>
      <c r="B1" s="297"/>
      <c r="C1" s="297"/>
      <c r="D1" s="297"/>
      <c r="E1" s="297"/>
      <c r="F1" s="297"/>
    </row>
    <row r="2" spans="1:6" ht="50.1" customHeight="1" thickTop="1" thickBot="1">
      <c r="A2" s="240" t="s">
        <v>4</v>
      </c>
      <c r="B2" s="212" t="s">
        <v>328</v>
      </c>
      <c r="C2" s="212" t="s">
        <v>5</v>
      </c>
      <c r="D2" s="212" t="s">
        <v>6</v>
      </c>
      <c r="E2" s="212" t="s">
        <v>7</v>
      </c>
      <c r="F2" s="212" t="s">
        <v>8</v>
      </c>
    </row>
    <row r="3" spans="1:6" ht="15.75">
      <c r="A3" s="213">
        <v>1980</v>
      </c>
      <c r="B3" s="209">
        <v>31934</v>
      </c>
      <c r="C3" s="209">
        <v>6691</v>
      </c>
      <c r="D3" s="209">
        <v>35700</v>
      </c>
      <c r="E3" s="209">
        <v>37550</v>
      </c>
      <c r="F3" s="214">
        <v>4.9000000000000004</v>
      </c>
    </row>
    <row r="4" spans="1:6" ht="15.75">
      <c r="A4" s="213">
        <v>1981</v>
      </c>
      <c r="B4" s="209">
        <v>31809</v>
      </c>
      <c r="C4" s="209">
        <v>6436</v>
      </c>
      <c r="D4" s="209">
        <v>37450</v>
      </c>
      <c r="E4" s="209">
        <v>39750</v>
      </c>
      <c r="F4" s="214">
        <v>5.8</v>
      </c>
    </row>
    <row r="5" spans="1:6" ht="15.75">
      <c r="A5" s="213">
        <v>1982</v>
      </c>
      <c r="B5" s="209">
        <v>33028</v>
      </c>
      <c r="C5" s="209">
        <v>7066</v>
      </c>
      <c r="D5" s="209">
        <v>39550</v>
      </c>
      <c r="E5" s="209">
        <v>42850</v>
      </c>
      <c r="F5" s="214">
        <v>7.7</v>
      </c>
    </row>
    <row r="6" spans="1:6" ht="15.75">
      <c r="A6" s="213">
        <v>1983</v>
      </c>
      <c r="B6" s="209">
        <v>35284</v>
      </c>
      <c r="C6" s="209">
        <v>7191</v>
      </c>
      <c r="D6" s="209">
        <v>41400</v>
      </c>
      <c r="E6" s="209">
        <v>44850</v>
      </c>
      <c r="F6" s="214">
        <v>7.7</v>
      </c>
    </row>
    <row r="7" spans="1:6" ht="15.75">
      <c r="A7" s="213">
        <v>1984</v>
      </c>
      <c r="B7" s="209">
        <v>36659</v>
      </c>
      <c r="C7" s="209">
        <v>7263</v>
      </c>
      <c r="D7" s="209">
        <v>42200</v>
      </c>
      <c r="E7" s="209">
        <v>44950</v>
      </c>
      <c r="F7" s="214">
        <v>6.1</v>
      </c>
    </row>
    <row r="8" spans="1:6" ht="15.75">
      <c r="A8" s="213">
        <v>1985</v>
      </c>
      <c r="B8" s="209">
        <v>39474</v>
      </c>
      <c r="C8" s="209">
        <v>7734</v>
      </c>
      <c r="D8" s="209">
        <v>44150</v>
      </c>
      <c r="E8" s="209">
        <v>46900</v>
      </c>
      <c r="F8" s="214">
        <v>5.9</v>
      </c>
    </row>
    <row r="9" spans="1:6" ht="15.75">
      <c r="A9" s="213">
        <v>1986</v>
      </c>
      <c r="B9" s="209">
        <v>40912</v>
      </c>
      <c r="C9" s="209">
        <v>8414</v>
      </c>
      <c r="D9" s="209">
        <v>46000</v>
      </c>
      <c r="E9" s="209">
        <v>48600</v>
      </c>
      <c r="F9" s="214">
        <v>5.3</v>
      </c>
    </row>
    <row r="10" spans="1:6" ht="15.75">
      <c r="A10" s="213">
        <v>1987</v>
      </c>
      <c r="B10" s="209">
        <v>43658</v>
      </c>
      <c r="C10" s="209">
        <v>9417</v>
      </c>
      <c r="D10" s="209">
        <v>49350</v>
      </c>
      <c r="E10" s="209">
        <v>51650</v>
      </c>
      <c r="F10" s="214">
        <v>4.5</v>
      </c>
    </row>
    <row r="11" spans="1:6" ht="15.75">
      <c r="A11" s="213">
        <v>1988</v>
      </c>
      <c r="B11" s="209">
        <v>46427</v>
      </c>
      <c r="C11" s="209">
        <v>11038</v>
      </c>
      <c r="D11" s="209">
        <v>51000</v>
      </c>
      <c r="E11" s="209">
        <v>52700</v>
      </c>
      <c r="F11" s="214">
        <v>3.2</v>
      </c>
    </row>
    <row r="12" spans="1:6" ht="15.75">
      <c r="A12" s="213">
        <v>1989</v>
      </c>
      <c r="B12" s="209">
        <v>50203</v>
      </c>
      <c r="C12" s="209">
        <v>11687</v>
      </c>
      <c r="D12" s="209">
        <v>53550</v>
      </c>
      <c r="E12" s="209">
        <v>55000</v>
      </c>
      <c r="F12" s="214">
        <v>2.6</v>
      </c>
    </row>
    <row r="13" spans="1:6" ht="15.75">
      <c r="A13" s="213">
        <v>1990</v>
      </c>
      <c r="B13" s="209">
        <v>53381</v>
      </c>
      <c r="C13" s="209">
        <v>11935</v>
      </c>
      <c r="D13" s="209">
        <v>54750</v>
      </c>
      <c r="E13" s="209">
        <v>57350</v>
      </c>
      <c r="F13" s="214">
        <v>4.5</v>
      </c>
    </row>
    <row r="14" spans="1:6" ht="15.75">
      <c r="A14" s="213">
        <v>1991</v>
      </c>
      <c r="B14" s="209">
        <v>55247</v>
      </c>
      <c r="C14" s="209">
        <v>13409</v>
      </c>
      <c r="D14" s="209">
        <v>57950</v>
      </c>
      <c r="E14" s="209">
        <v>61350</v>
      </c>
      <c r="F14" s="214">
        <v>5.5</v>
      </c>
    </row>
    <row r="15" spans="1:6" ht="15.75">
      <c r="A15" s="213">
        <v>1992</v>
      </c>
      <c r="B15" s="209">
        <v>58909</v>
      </c>
      <c r="C15" s="209">
        <v>12863</v>
      </c>
      <c r="D15" s="209">
        <v>60400</v>
      </c>
      <c r="E15" s="209">
        <v>65800</v>
      </c>
      <c r="F15" s="214">
        <v>8.1999999999999993</v>
      </c>
    </row>
    <row r="16" spans="1:6" ht="15.75">
      <c r="A16" s="213">
        <v>1993</v>
      </c>
      <c r="B16" s="209">
        <v>58189</v>
      </c>
      <c r="C16" s="209">
        <v>13704</v>
      </c>
      <c r="D16" s="209">
        <v>62450</v>
      </c>
      <c r="E16" s="209">
        <v>66050</v>
      </c>
      <c r="F16" s="214">
        <v>5.5</v>
      </c>
    </row>
    <row r="17" spans="1:8" ht="15.75">
      <c r="A17" s="213">
        <v>1994</v>
      </c>
      <c r="B17" s="209">
        <v>58475</v>
      </c>
      <c r="C17" s="209">
        <v>13982</v>
      </c>
      <c r="D17" s="209">
        <v>62200</v>
      </c>
      <c r="E17" s="209">
        <v>66300</v>
      </c>
      <c r="F17" s="214">
        <v>6.2</v>
      </c>
    </row>
    <row r="18" spans="1:8" ht="15.75">
      <c r="A18" s="213">
        <v>1995</v>
      </c>
      <c r="B18" s="209">
        <v>57780</v>
      </c>
      <c r="C18" s="209">
        <v>15226</v>
      </c>
      <c r="D18" s="209">
        <v>62050</v>
      </c>
      <c r="E18" s="209">
        <v>66950</v>
      </c>
      <c r="F18" s="214">
        <v>7.3</v>
      </c>
    </row>
    <row r="19" spans="1:8" ht="15.75">
      <c r="A19" s="213">
        <v>1996</v>
      </c>
      <c r="B19" s="209">
        <v>57738</v>
      </c>
      <c r="C19" s="209">
        <v>15889</v>
      </c>
      <c r="D19" s="209">
        <v>63350</v>
      </c>
      <c r="E19" s="209">
        <v>68250</v>
      </c>
      <c r="F19" s="214">
        <v>7.2</v>
      </c>
    </row>
    <row r="20" spans="1:8" ht="15.75">
      <c r="A20" s="213">
        <v>1997</v>
      </c>
      <c r="B20" s="209">
        <v>58717</v>
      </c>
      <c r="C20" s="209">
        <v>16238</v>
      </c>
      <c r="D20" s="209">
        <v>64850</v>
      </c>
      <c r="E20" s="209">
        <v>69950</v>
      </c>
      <c r="F20" s="214">
        <v>7.3</v>
      </c>
    </row>
    <row r="21" spans="1:8" ht="15.75">
      <c r="A21" s="213">
        <v>1998</v>
      </c>
      <c r="B21" s="209">
        <v>59746</v>
      </c>
      <c r="C21" s="209">
        <v>17190</v>
      </c>
      <c r="D21" s="209">
        <v>66100</v>
      </c>
      <c r="E21" s="209">
        <v>70800</v>
      </c>
      <c r="F21" s="214">
        <v>6.6</v>
      </c>
    </row>
    <row r="22" spans="1:8" ht="15.75">
      <c r="A22" s="213">
        <v>1999</v>
      </c>
      <c r="B22" s="209">
        <v>61684</v>
      </c>
      <c r="C22" s="209">
        <v>17432</v>
      </c>
      <c r="D22" s="209">
        <v>68600</v>
      </c>
      <c r="E22" s="209">
        <v>72600</v>
      </c>
      <c r="F22" s="214">
        <v>5.5</v>
      </c>
    </row>
    <row r="23" spans="1:8" ht="15.75">
      <c r="A23" s="213">
        <v>2000</v>
      </c>
      <c r="B23" s="209">
        <v>64239</v>
      </c>
      <c r="C23" s="209">
        <v>16995</v>
      </c>
      <c r="D23" s="209">
        <v>68150</v>
      </c>
      <c r="E23" s="209">
        <v>70950</v>
      </c>
      <c r="F23" s="214">
        <v>3.9</v>
      </c>
      <c r="H23" s="238"/>
    </row>
    <row r="24" spans="1:8" ht="15.75">
      <c r="A24" s="213">
        <v>2001</v>
      </c>
      <c r="B24" s="209">
        <v>65551</v>
      </c>
      <c r="C24" s="209">
        <v>18286</v>
      </c>
      <c r="D24" s="209">
        <v>69550</v>
      </c>
      <c r="E24" s="209">
        <v>72650</v>
      </c>
      <c r="F24" s="214">
        <v>4.3</v>
      </c>
      <c r="H24" s="238"/>
    </row>
    <row r="25" spans="1:8" ht="15.75">
      <c r="A25" s="213">
        <v>2002</v>
      </c>
      <c r="B25" s="209">
        <v>65797</v>
      </c>
      <c r="C25" s="209">
        <v>18921</v>
      </c>
      <c r="D25" s="209">
        <v>68450</v>
      </c>
      <c r="E25" s="209">
        <v>71350</v>
      </c>
      <c r="F25" s="214">
        <v>4.0999999999999996</v>
      </c>
      <c r="H25" s="238"/>
    </row>
    <row r="26" spans="1:8" ht="15.75">
      <c r="A26" s="213">
        <v>2003</v>
      </c>
      <c r="B26" s="209">
        <v>67078</v>
      </c>
      <c r="C26" s="209">
        <v>19826</v>
      </c>
      <c r="D26" s="209">
        <v>68450</v>
      </c>
      <c r="E26" s="209">
        <v>71300</v>
      </c>
      <c r="F26" s="214">
        <v>4</v>
      </c>
      <c r="H26" s="238"/>
    </row>
    <row r="27" spans="1:8" ht="15.75">
      <c r="A27" s="213">
        <v>2004</v>
      </c>
      <c r="B27" s="209">
        <v>69558</v>
      </c>
      <c r="C27" s="209">
        <v>21257</v>
      </c>
      <c r="D27" s="209">
        <v>71000</v>
      </c>
      <c r="E27" s="209">
        <v>73350</v>
      </c>
      <c r="F27" s="214">
        <v>3.2</v>
      </c>
      <c r="H27" s="238"/>
    </row>
    <row r="28" spans="1:8" ht="15.75">
      <c r="A28" s="213">
        <v>2005</v>
      </c>
      <c r="B28" s="209">
        <v>72628</v>
      </c>
      <c r="C28" s="209">
        <v>22456</v>
      </c>
      <c r="D28" s="209">
        <v>72950</v>
      </c>
      <c r="E28" s="209">
        <v>75000</v>
      </c>
      <c r="F28" s="214">
        <v>2.7</v>
      </c>
      <c r="H28" s="238"/>
    </row>
    <row r="29" spans="1:8" ht="15.75">
      <c r="A29" s="213">
        <v>2006</v>
      </c>
      <c r="B29" s="209">
        <v>74762</v>
      </c>
      <c r="C29" s="209">
        <v>22968</v>
      </c>
      <c r="D29" s="209">
        <v>75250</v>
      </c>
      <c r="E29" s="209">
        <v>77150</v>
      </c>
      <c r="F29" s="214">
        <v>2.5</v>
      </c>
      <c r="H29" s="238"/>
    </row>
    <row r="30" spans="1:8" ht="15.75">
      <c r="A30" s="213">
        <v>2007</v>
      </c>
      <c r="B30" s="209">
        <v>76299</v>
      </c>
      <c r="C30" s="209">
        <v>25684</v>
      </c>
      <c r="D30" s="209">
        <v>76150</v>
      </c>
      <c r="E30" s="209">
        <v>78450</v>
      </c>
      <c r="F30" s="214">
        <v>2.9</v>
      </c>
      <c r="H30" s="238"/>
    </row>
    <row r="31" spans="1:8" ht="15.75">
      <c r="A31" s="213">
        <v>2008</v>
      </c>
      <c r="B31" s="209">
        <v>74729</v>
      </c>
      <c r="C31" s="209">
        <v>25566</v>
      </c>
      <c r="D31" s="209">
        <v>74400</v>
      </c>
      <c r="E31" s="209">
        <v>78250</v>
      </c>
      <c r="F31" s="214">
        <v>4.9000000000000004</v>
      </c>
      <c r="H31" s="238"/>
    </row>
    <row r="32" spans="1:8" ht="15.75">
      <c r="A32" s="213">
        <v>2009</v>
      </c>
      <c r="B32" s="209">
        <v>68887</v>
      </c>
      <c r="C32" s="209">
        <v>25269</v>
      </c>
      <c r="D32" s="209">
        <v>69100</v>
      </c>
      <c r="E32" s="209">
        <v>76050</v>
      </c>
      <c r="F32" s="214">
        <v>9.1</v>
      </c>
      <c r="H32" s="238"/>
    </row>
    <row r="33" spans="1:11" ht="15.75">
      <c r="A33" s="213">
        <v>2010</v>
      </c>
      <c r="B33" s="209">
        <v>67738</v>
      </c>
      <c r="C33" s="209">
        <v>25108</v>
      </c>
      <c r="D33" s="209">
        <v>72200</v>
      </c>
      <c r="E33" s="209">
        <v>78950</v>
      </c>
      <c r="F33" s="214">
        <v>8.5</v>
      </c>
      <c r="H33" s="238"/>
    </row>
    <row r="34" spans="1:11" ht="15.75">
      <c r="A34" s="213">
        <v>2011</v>
      </c>
      <c r="B34" s="209">
        <v>69086</v>
      </c>
      <c r="C34" s="209">
        <v>24949</v>
      </c>
      <c r="D34" s="209">
        <v>74150</v>
      </c>
      <c r="E34" s="209">
        <v>80500</v>
      </c>
      <c r="F34" s="214">
        <v>7.9</v>
      </c>
      <c r="H34" s="238"/>
    </row>
    <row r="35" spans="1:11" ht="15.75">
      <c r="A35" s="213">
        <v>2012</v>
      </c>
      <c r="B35" s="209">
        <v>70993</v>
      </c>
      <c r="C35" s="209">
        <v>25064</v>
      </c>
      <c r="D35" s="209">
        <v>74100</v>
      </c>
      <c r="E35" s="209">
        <v>79150</v>
      </c>
      <c r="F35" s="214">
        <v>6.4</v>
      </c>
      <c r="H35" s="238"/>
    </row>
    <row r="36" spans="1:11" ht="15.75">
      <c r="A36" s="213">
        <v>2013</v>
      </c>
      <c r="B36" s="209">
        <v>73082</v>
      </c>
      <c r="C36" s="209">
        <v>25852</v>
      </c>
      <c r="D36" s="209">
        <v>75750</v>
      </c>
      <c r="E36" s="209">
        <v>79900</v>
      </c>
      <c r="F36" s="214">
        <v>5.0999999999999996</v>
      </c>
      <c r="H36" s="238"/>
    </row>
    <row r="37" spans="1:11" ht="15.75">
      <c r="A37" s="213">
        <v>2014</v>
      </c>
      <c r="B37" s="209">
        <v>74750</v>
      </c>
      <c r="C37" s="209">
        <v>26881</v>
      </c>
      <c r="D37" s="209">
        <v>78700</v>
      </c>
      <c r="E37" s="209">
        <v>82450</v>
      </c>
      <c r="F37" s="214">
        <v>4.5999999999999996</v>
      </c>
      <c r="H37" s="238"/>
    </row>
    <row r="38" spans="1:11" ht="15.75">
      <c r="A38" s="213">
        <v>2015</v>
      </c>
      <c r="B38" s="209">
        <v>76311</v>
      </c>
      <c r="C38" s="209">
        <v>27251</v>
      </c>
      <c r="D38" s="209">
        <v>80800</v>
      </c>
      <c r="E38" s="209">
        <v>83950</v>
      </c>
      <c r="F38" s="214">
        <v>3.7</v>
      </c>
      <c r="H38" s="238"/>
    </row>
    <row r="39" spans="1:11" ht="16.5" thickBot="1">
      <c r="A39" s="219">
        <v>2016</v>
      </c>
      <c r="B39" s="272" t="s">
        <v>9</v>
      </c>
      <c r="C39" s="272" t="s">
        <v>9</v>
      </c>
      <c r="D39" s="215">
        <v>83200</v>
      </c>
      <c r="E39" s="215">
        <v>85850</v>
      </c>
      <c r="F39" s="216">
        <v>3.2</v>
      </c>
      <c r="H39" s="270"/>
      <c r="I39" s="270"/>
    </row>
    <row r="40" spans="1:11" ht="30" customHeight="1" thickBot="1">
      <c r="A40" s="217" t="s">
        <v>237</v>
      </c>
      <c r="B40" s="218"/>
      <c r="C40" s="218"/>
      <c r="D40" s="218"/>
      <c r="E40" s="218"/>
      <c r="F40" s="218"/>
    </row>
    <row r="41" spans="1:11" ht="15.75">
      <c r="A41" s="213" t="s">
        <v>32</v>
      </c>
      <c r="B41" s="214">
        <v>4.3</v>
      </c>
      <c r="C41" s="214">
        <v>2.9</v>
      </c>
      <c r="D41" s="214">
        <v>4.3</v>
      </c>
      <c r="E41" s="214">
        <v>4.5</v>
      </c>
      <c r="F41" s="210"/>
      <c r="H41" s="238"/>
      <c r="I41" s="238"/>
      <c r="J41" s="238"/>
      <c r="K41" s="238"/>
    </row>
    <row r="42" spans="1:11" ht="15.75">
      <c r="A42" s="213" t="s">
        <v>33</v>
      </c>
      <c r="B42" s="214">
        <v>6.2</v>
      </c>
      <c r="C42" s="214">
        <v>9.1</v>
      </c>
      <c r="D42" s="214">
        <v>4.4000000000000004</v>
      </c>
      <c r="E42" s="214">
        <v>4.0999999999999996</v>
      </c>
      <c r="F42" s="210"/>
      <c r="H42" s="238"/>
      <c r="I42" s="238"/>
      <c r="J42" s="238"/>
      <c r="K42" s="238"/>
    </row>
    <row r="43" spans="1:11" ht="15.75">
      <c r="A43" s="213" t="s">
        <v>34</v>
      </c>
      <c r="B43" s="214">
        <v>1.6</v>
      </c>
      <c r="C43" s="214">
        <v>5</v>
      </c>
      <c r="D43" s="214">
        <v>2.5</v>
      </c>
      <c r="E43" s="214">
        <v>3.1</v>
      </c>
      <c r="F43" s="210"/>
      <c r="H43" s="238"/>
      <c r="I43" s="238"/>
      <c r="J43" s="238"/>
      <c r="K43" s="238"/>
    </row>
    <row r="44" spans="1:11" ht="15.75">
      <c r="A44" s="213" t="s">
        <v>35</v>
      </c>
      <c r="B44" s="214">
        <v>2.1</v>
      </c>
      <c r="C44" s="214">
        <v>2.2000000000000002</v>
      </c>
      <c r="D44" s="214">
        <v>1.9</v>
      </c>
      <c r="E44" s="214">
        <v>1.2</v>
      </c>
      <c r="F44" s="210"/>
      <c r="H44" s="238"/>
      <c r="I44" s="238"/>
      <c r="J44" s="238"/>
      <c r="K44" s="238"/>
    </row>
    <row r="45" spans="1:11" ht="15.75">
      <c r="A45" s="213" t="s">
        <v>178</v>
      </c>
      <c r="B45" s="214">
        <v>2.5</v>
      </c>
      <c r="C45" s="214">
        <v>5.7</v>
      </c>
      <c r="D45" s="214">
        <v>1.4</v>
      </c>
      <c r="E45" s="214">
        <v>1.1000000000000001</v>
      </c>
      <c r="F45" s="210"/>
      <c r="H45" s="238"/>
      <c r="I45" s="238"/>
      <c r="J45" s="238"/>
      <c r="K45" s="238"/>
    </row>
    <row r="46" spans="1:11" ht="15.75">
      <c r="A46" s="213" t="s">
        <v>179</v>
      </c>
      <c r="B46" s="214">
        <v>-1.4</v>
      </c>
      <c r="C46" s="214">
        <v>2.2999999999999998</v>
      </c>
      <c r="D46" s="214">
        <v>-0.2</v>
      </c>
      <c r="E46" s="214">
        <v>1</v>
      </c>
      <c r="F46" s="210"/>
      <c r="H46" s="238"/>
      <c r="I46" s="238"/>
      <c r="J46" s="238"/>
      <c r="K46" s="238"/>
    </row>
    <row r="47" spans="1:11" ht="16.5" thickBot="1">
      <c r="A47" s="219" t="s">
        <v>194</v>
      </c>
      <c r="B47" s="220"/>
      <c r="C47" s="220"/>
      <c r="D47" s="220">
        <v>2.4</v>
      </c>
      <c r="E47" s="220">
        <v>1.4</v>
      </c>
      <c r="F47" s="218"/>
      <c r="H47" s="238"/>
      <c r="I47" s="238"/>
      <c r="J47" s="238"/>
      <c r="K47" s="238"/>
    </row>
    <row r="48" spans="1:11" ht="50.1" customHeight="1">
      <c r="A48" s="298" t="s">
        <v>329</v>
      </c>
      <c r="B48" s="299"/>
      <c r="C48" s="299"/>
      <c r="D48" s="299"/>
      <c r="E48" s="299"/>
      <c r="F48" s="299"/>
    </row>
  </sheetData>
  <mergeCells count="2">
    <mergeCell ref="A1:F1"/>
    <mergeCell ref="A48:F48"/>
  </mergeCells>
  <pageMargins left="0.7" right="0.7" top="0.75" bottom="0.75" header="0.3" footer="0.3"/>
  <pageSetup scale="82" orientation="portrait" horizontalDpi="4294967295" verticalDpi="4294967295"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topLeftCell="A2" zoomScale="75" zoomScaleNormal="75" workbookViewId="0">
      <selection activeCell="D38" sqref="D38"/>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330</v>
      </c>
      <c r="B1" s="300"/>
      <c r="C1" s="300"/>
      <c r="D1" s="300"/>
      <c r="E1" s="300"/>
      <c r="F1" s="300"/>
      <c r="G1" s="300"/>
      <c r="H1" s="300"/>
    </row>
    <row r="2" spans="1:8" ht="20.100000000000001" customHeight="1" thickTop="1">
      <c r="A2" s="221" t="s">
        <v>243</v>
      </c>
      <c r="B2" s="222" t="s">
        <v>331</v>
      </c>
      <c r="C2" s="222">
        <v>2020</v>
      </c>
      <c r="D2" s="222">
        <v>2025</v>
      </c>
      <c r="E2" s="222">
        <v>2030</v>
      </c>
      <c r="F2" s="222">
        <v>2035</v>
      </c>
      <c r="G2" s="222">
        <v>2040</v>
      </c>
      <c r="H2" s="222">
        <v>2045</v>
      </c>
    </row>
    <row r="3" spans="1:8">
      <c r="A3" s="210" t="s">
        <v>180</v>
      </c>
      <c r="B3" s="224">
        <v>857951</v>
      </c>
      <c r="C3" s="224">
        <v>891950</v>
      </c>
      <c r="D3" s="224">
        <v>932060</v>
      </c>
      <c r="E3" s="224">
        <v>970520</v>
      </c>
      <c r="F3" s="224">
        <v>1004490</v>
      </c>
      <c r="G3" s="224">
        <v>1035340</v>
      </c>
      <c r="H3" s="224">
        <v>1066030</v>
      </c>
    </row>
    <row r="4" spans="1:8">
      <c r="A4" s="229" t="s">
        <v>244</v>
      </c>
      <c r="B4" s="224">
        <v>15865</v>
      </c>
      <c r="C4" s="224">
        <v>15880</v>
      </c>
      <c r="D4" s="224">
        <v>15970</v>
      </c>
      <c r="E4" s="224">
        <v>16130</v>
      </c>
      <c r="F4" s="224">
        <v>16210</v>
      </c>
      <c r="G4" s="224">
        <v>16360</v>
      </c>
      <c r="H4" s="224">
        <v>16480</v>
      </c>
    </row>
    <row r="5" spans="1:8">
      <c r="A5" s="229" t="s">
        <v>245</v>
      </c>
      <c r="B5" s="224">
        <v>50449</v>
      </c>
      <c r="C5" s="224">
        <v>53510</v>
      </c>
      <c r="D5" s="224">
        <v>56480</v>
      </c>
      <c r="E5" s="224">
        <v>59160</v>
      </c>
      <c r="F5" s="224">
        <v>60590</v>
      </c>
      <c r="G5" s="224">
        <v>61760</v>
      </c>
      <c r="H5" s="224">
        <v>62710</v>
      </c>
    </row>
    <row r="6" spans="1:8">
      <c r="A6" s="229" t="s">
        <v>246</v>
      </c>
      <c r="B6" s="224">
        <v>7337</v>
      </c>
      <c r="C6" s="224">
        <v>7360</v>
      </c>
      <c r="D6" s="224">
        <v>7410</v>
      </c>
      <c r="E6" s="224">
        <v>7490</v>
      </c>
      <c r="F6" s="224">
        <v>7530</v>
      </c>
      <c r="G6" s="224">
        <v>7570</v>
      </c>
      <c r="H6" s="224">
        <v>7610</v>
      </c>
    </row>
    <row r="7" spans="1:8">
      <c r="A7" s="229" t="s">
        <v>247</v>
      </c>
      <c r="B7" s="224">
        <v>11135</v>
      </c>
      <c r="C7" s="224">
        <v>11160</v>
      </c>
      <c r="D7" s="224">
        <v>11180</v>
      </c>
      <c r="E7" s="224">
        <v>11280</v>
      </c>
      <c r="F7" s="224">
        <v>11300</v>
      </c>
      <c r="G7" s="224">
        <v>11330</v>
      </c>
      <c r="H7" s="224">
        <v>11350</v>
      </c>
    </row>
    <row r="8" spans="1:8">
      <c r="A8" s="229" t="s">
        <v>248</v>
      </c>
      <c r="B8" s="224">
        <v>34698</v>
      </c>
      <c r="C8" s="224">
        <v>36060</v>
      </c>
      <c r="D8" s="224">
        <v>37510</v>
      </c>
      <c r="E8" s="224">
        <v>38880</v>
      </c>
      <c r="F8" s="224">
        <v>40070</v>
      </c>
      <c r="G8" s="224">
        <v>41060</v>
      </c>
      <c r="H8" s="224">
        <v>42070</v>
      </c>
    </row>
    <row r="9" spans="1:8">
      <c r="A9" s="229" t="s">
        <v>249</v>
      </c>
      <c r="B9" s="224">
        <v>10791</v>
      </c>
      <c r="C9" s="224">
        <v>10840</v>
      </c>
      <c r="D9" s="224">
        <v>10930</v>
      </c>
      <c r="E9" s="224">
        <v>11130</v>
      </c>
      <c r="F9" s="224">
        <v>11270</v>
      </c>
      <c r="G9" s="224">
        <v>11570</v>
      </c>
      <c r="H9" s="224">
        <v>11870</v>
      </c>
    </row>
    <row r="10" spans="1:8">
      <c r="A10" s="229" t="s">
        <v>250</v>
      </c>
      <c r="B10" s="224">
        <v>4361</v>
      </c>
      <c r="C10" s="224">
        <v>4630</v>
      </c>
      <c r="D10" s="224">
        <v>4940</v>
      </c>
      <c r="E10" s="224">
        <v>5190</v>
      </c>
      <c r="F10" s="224">
        <v>5430</v>
      </c>
      <c r="G10" s="224">
        <v>5590</v>
      </c>
      <c r="H10" s="224">
        <v>5740</v>
      </c>
    </row>
    <row r="11" spans="1:8">
      <c r="A11" s="229" t="s">
        <v>251</v>
      </c>
      <c r="B11" s="224">
        <v>24930</v>
      </c>
      <c r="C11" s="224">
        <v>25460</v>
      </c>
      <c r="D11" s="224">
        <v>26070</v>
      </c>
      <c r="E11" s="224">
        <v>26780</v>
      </c>
      <c r="F11" s="224">
        <v>27260</v>
      </c>
      <c r="G11" s="224">
        <v>27780</v>
      </c>
      <c r="H11" s="224">
        <v>28250</v>
      </c>
    </row>
    <row r="12" spans="1:8">
      <c r="A12" s="229" t="s">
        <v>252</v>
      </c>
      <c r="B12" s="224">
        <v>90212</v>
      </c>
      <c r="C12" s="224">
        <v>91970</v>
      </c>
      <c r="D12" s="224">
        <v>94210</v>
      </c>
      <c r="E12" s="224">
        <v>96320</v>
      </c>
      <c r="F12" s="224">
        <v>97720</v>
      </c>
      <c r="G12" s="224">
        <v>99310</v>
      </c>
      <c r="H12" s="224">
        <v>100780</v>
      </c>
    </row>
    <row r="13" spans="1:8">
      <c r="A13" s="229" t="s">
        <v>253</v>
      </c>
      <c r="B13" s="224">
        <v>28934</v>
      </c>
      <c r="C13" s="224">
        <v>29600</v>
      </c>
      <c r="D13" s="224">
        <v>30420</v>
      </c>
      <c r="E13" s="224">
        <v>31180</v>
      </c>
      <c r="F13" s="224">
        <v>31780</v>
      </c>
      <c r="G13" s="224">
        <v>32270</v>
      </c>
      <c r="H13" s="224">
        <v>32710</v>
      </c>
    </row>
    <row r="14" spans="1:8">
      <c r="A14" s="229" t="s">
        <v>254</v>
      </c>
      <c r="B14" s="224">
        <v>42907</v>
      </c>
      <c r="C14" s="224">
        <v>45050</v>
      </c>
      <c r="D14" s="224">
        <v>47300</v>
      </c>
      <c r="E14" s="224">
        <v>49310</v>
      </c>
      <c r="F14" s="224">
        <v>51120</v>
      </c>
      <c r="G14" s="224">
        <v>52680</v>
      </c>
      <c r="H14" s="224">
        <v>54200</v>
      </c>
    </row>
    <row r="15" spans="1:8">
      <c r="A15" s="229" t="s">
        <v>255</v>
      </c>
      <c r="B15" s="224">
        <v>47679</v>
      </c>
      <c r="C15" s="224">
        <v>50620</v>
      </c>
      <c r="D15" s="224">
        <v>54190</v>
      </c>
      <c r="E15" s="224">
        <v>57780</v>
      </c>
      <c r="F15" s="224">
        <v>60870</v>
      </c>
      <c r="G15" s="224">
        <v>63550</v>
      </c>
      <c r="H15" s="224">
        <v>66220</v>
      </c>
    </row>
    <row r="16" spans="1:8">
      <c r="A16" s="229" t="s">
        <v>256</v>
      </c>
      <c r="B16" s="224">
        <v>72929</v>
      </c>
      <c r="C16" s="224">
        <v>77860</v>
      </c>
      <c r="D16" s="224">
        <v>83830</v>
      </c>
      <c r="E16" s="224">
        <v>89280</v>
      </c>
      <c r="F16" s="224">
        <v>94560</v>
      </c>
      <c r="G16" s="224">
        <v>98800</v>
      </c>
      <c r="H16" s="224">
        <v>103150</v>
      </c>
    </row>
    <row r="17" spans="1:15">
      <c r="A17" s="229" t="s">
        <v>257</v>
      </c>
      <c r="B17" s="224">
        <v>21622</v>
      </c>
      <c r="C17" s="224">
        <v>23020</v>
      </c>
      <c r="D17" s="224">
        <v>24780</v>
      </c>
      <c r="E17" s="224">
        <v>26520</v>
      </c>
      <c r="F17" s="224">
        <v>28240</v>
      </c>
      <c r="G17" s="224">
        <v>29820</v>
      </c>
      <c r="H17" s="224">
        <v>31440</v>
      </c>
    </row>
    <row r="18" spans="1:15">
      <c r="A18" s="229" t="s">
        <v>258</v>
      </c>
      <c r="B18" s="224">
        <v>81779</v>
      </c>
      <c r="C18" s="224">
        <v>86440</v>
      </c>
      <c r="D18" s="224">
        <v>92490</v>
      </c>
      <c r="E18" s="224">
        <v>98880</v>
      </c>
      <c r="F18" s="224">
        <v>105210</v>
      </c>
      <c r="G18" s="224">
        <v>111960</v>
      </c>
      <c r="H18" s="224">
        <v>118890</v>
      </c>
    </row>
    <row r="19" spans="1:15">
      <c r="A19" s="229" t="s">
        <v>259</v>
      </c>
      <c r="B19" s="224">
        <v>22677</v>
      </c>
      <c r="C19" s="224">
        <v>23600</v>
      </c>
      <c r="D19" s="224">
        <v>24730</v>
      </c>
      <c r="E19" s="224">
        <v>25670</v>
      </c>
      <c r="F19" s="224">
        <v>26560</v>
      </c>
      <c r="G19" s="224">
        <v>27280</v>
      </c>
      <c r="H19" s="224">
        <v>28030</v>
      </c>
    </row>
    <row r="20" spans="1:15">
      <c r="A20" s="229" t="s">
        <v>260</v>
      </c>
      <c r="B20" s="224">
        <v>41815</v>
      </c>
      <c r="C20" s="224">
        <v>42570</v>
      </c>
      <c r="D20" s="224">
        <v>43420</v>
      </c>
      <c r="E20" s="224">
        <v>44350</v>
      </c>
      <c r="F20" s="224">
        <v>45110</v>
      </c>
      <c r="G20" s="224">
        <v>45810</v>
      </c>
      <c r="H20" s="224">
        <v>46550</v>
      </c>
    </row>
    <row r="21" spans="1:15">
      <c r="A21" s="229" t="s">
        <v>261</v>
      </c>
      <c r="B21" s="224">
        <v>70321</v>
      </c>
      <c r="C21" s="224">
        <v>74050</v>
      </c>
      <c r="D21" s="224">
        <v>78670</v>
      </c>
      <c r="E21" s="224">
        <v>83110</v>
      </c>
      <c r="F21" s="224">
        <v>87440</v>
      </c>
      <c r="G21" s="224">
        <v>91240</v>
      </c>
      <c r="H21" s="224">
        <v>95150</v>
      </c>
    </row>
    <row r="22" spans="1:15">
      <c r="A22" s="229" t="s">
        <v>262</v>
      </c>
      <c r="B22" s="224">
        <v>50488</v>
      </c>
      <c r="C22" s="224">
        <v>52480</v>
      </c>
      <c r="D22" s="224">
        <v>54900</v>
      </c>
      <c r="E22" s="224">
        <v>56990</v>
      </c>
      <c r="F22" s="224">
        <v>58870</v>
      </c>
      <c r="G22" s="224">
        <v>60490</v>
      </c>
      <c r="H22" s="224">
        <v>62060</v>
      </c>
    </row>
    <row r="23" spans="1:15">
      <c r="A23" s="230" t="s">
        <v>263</v>
      </c>
      <c r="B23" s="225">
        <v>127022</v>
      </c>
      <c r="C23" s="225">
        <v>129780</v>
      </c>
      <c r="D23" s="225">
        <v>132630</v>
      </c>
      <c r="E23" s="225">
        <v>135090</v>
      </c>
      <c r="F23" s="225">
        <v>137360</v>
      </c>
      <c r="G23" s="225">
        <v>139090</v>
      </c>
      <c r="H23" s="225">
        <v>140770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180</v>
      </c>
      <c r="B26" s="223"/>
      <c r="C26" s="226">
        <v>1</v>
      </c>
      <c r="D26" s="226">
        <v>0.9</v>
      </c>
      <c r="E26" s="226">
        <v>0.8</v>
      </c>
      <c r="F26" s="226">
        <v>0.7</v>
      </c>
      <c r="G26" s="226">
        <v>0.6</v>
      </c>
      <c r="H26" s="226">
        <v>0.6</v>
      </c>
      <c r="J26" s="275"/>
      <c r="K26" s="275"/>
      <c r="L26" s="275"/>
      <c r="M26" s="275"/>
      <c r="N26" s="275"/>
      <c r="O26" s="275"/>
    </row>
    <row r="27" spans="1:15">
      <c r="A27" s="229" t="s">
        <v>244</v>
      </c>
      <c r="B27" s="223"/>
      <c r="C27" s="226">
        <v>0</v>
      </c>
      <c r="D27" s="226">
        <v>0.1</v>
      </c>
      <c r="E27" s="226">
        <v>0.2</v>
      </c>
      <c r="F27" s="226">
        <v>0.1</v>
      </c>
      <c r="G27" s="226">
        <v>0.2</v>
      </c>
      <c r="H27" s="226">
        <v>0.1</v>
      </c>
      <c r="J27" s="275"/>
      <c r="K27" s="275"/>
      <c r="L27" s="275"/>
      <c r="M27" s="275"/>
      <c r="N27" s="275"/>
      <c r="O27" s="275"/>
    </row>
    <row r="28" spans="1:15">
      <c r="A28" s="229" t="s">
        <v>245</v>
      </c>
      <c r="B28" s="223"/>
      <c r="C28" s="226">
        <v>1.5</v>
      </c>
      <c r="D28" s="226">
        <v>1.1000000000000001</v>
      </c>
      <c r="E28" s="226">
        <v>0.9</v>
      </c>
      <c r="F28" s="226">
        <v>0.5</v>
      </c>
      <c r="G28" s="226">
        <v>0.4</v>
      </c>
      <c r="H28" s="226">
        <v>0.3</v>
      </c>
      <c r="J28" s="275"/>
      <c r="K28" s="275"/>
      <c r="L28" s="275"/>
      <c r="M28" s="275"/>
      <c r="N28" s="275"/>
      <c r="O28" s="275"/>
    </row>
    <row r="29" spans="1:15">
      <c r="A29" s="229" t="s">
        <v>246</v>
      </c>
      <c r="B29" s="223"/>
      <c r="C29" s="226">
        <v>0.1</v>
      </c>
      <c r="D29" s="226">
        <v>0.1</v>
      </c>
      <c r="E29" s="226">
        <v>0.2</v>
      </c>
      <c r="F29" s="226">
        <v>0.1</v>
      </c>
      <c r="G29" s="226">
        <v>0.1</v>
      </c>
      <c r="H29" s="226">
        <v>0.1</v>
      </c>
      <c r="J29" s="275"/>
      <c r="K29" s="275"/>
      <c r="L29" s="275"/>
      <c r="M29" s="275"/>
      <c r="N29" s="275"/>
      <c r="O29" s="275"/>
    </row>
    <row r="30" spans="1:15">
      <c r="A30" s="229" t="s">
        <v>247</v>
      </c>
      <c r="B30" s="223"/>
      <c r="C30" s="226">
        <v>0.1</v>
      </c>
      <c r="D30" s="226">
        <v>0</v>
      </c>
      <c r="E30" s="226">
        <v>0.2</v>
      </c>
      <c r="F30" s="226">
        <v>0</v>
      </c>
      <c r="G30" s="226">
        <v>0.1</v>
      </c>
      <c r="H30" s="226">
        <v>0</v>
      </c>
      <c r="J30" s="275"/>
      <c r="K30" s="275"/>
      <c r="L30" s="275"/>
      <c r="M30" s="275"/>
      <c r="N30" s="275"/>
      <c r="O30" s="275"/>
    </row>
    <row r="31" spans="1:15">
      <c r="A31" s="229" t="s">
        <v>248</v>
      </c>
      <c r="B31" s="223"/>
      <c r="C31" s="226">
        <v>1</v>
      </c>
      <c r="D31" s="226">
        <v>0.8</v>
      </c>
      <c r="E31" s="226">
        <v>0.7</v>
      </c>
      <c r="F31" s="226">
        <v>0.6</v>
      </c>
      <c r="G31" s="226">
        <v>0.5</v>
      </c>
      <c r="H31" s="226">
        <v>0.5</v>
      </c>
      <c r="J31" s="275"/>
      <c r="K31" s="275"/>
      <c r="L31" s="275"/>
      <c r="M31" s="275"/>
      <c r="N31" s="275"/>
      <c r="O31" s="275"/>
    </row>
    <row r="32" spans="1:15">
      <c r="A32" s="229" t="s">
        <v>249</v>
      </c>
      <c r="B32" s="223"/>
      <c r="C32" s="226">
        <v>0.1</v>
      </c>
      <c r="D32" s="226">
        <v>0.2</v>
      </c>
      <c r="E32" s="226">
        <v>0.4</v>
      </c>
      <c r="F32" s="226">
        <v>0.3</v>
      </c>
      <c r="G32" s="226">
        <v>0.5</v>
      </c>
      <c r="H32" s="226">
        <v>0.5</v>
      </c>
      <c r="J32" s="275"/>
      <c r="K32" s="275"/>
      <c r="L32" s="275"/>
      <c r="M32" s="275"/>
      <c r="N32" s="275"/>
      <c r="O32" s="275"/>
    </row>
    <row r="33" spans="1:15">
      <c r="A33" s="229" t="s">
        <v>250</v>
      </c>
      <c r="B33" s="223"/>
      <c r="C33" s="226">
        <v>1.5</v>
      </c>
      <c r="D33" s="226">
        <v>1.3</v>
      </c>
      <c r="E33" s="226">
        <v>1</v>
      </c>
      <c r="F33" s="226">
        <v>0.9</v>
      </c>
      <c r="G33" s="226">
        <v>0.6</v>
      </c>
      <c r="H33" s="226">
        <v>0.5</v>
      </c>
      <c r="J33" s="275"/>
      <c r="K33" s="275"/>
      <c r="L33" s="275"/>
      <c r="M33" s="275"/>
      <c r="N33" s="275"/>
      <c r="O33" s="275"/>
    </row>
    <row r="34" spans="1:15">
      <c r="A34" s="229" t="s">
        <v>251</v>
      </c>
      <c r="B34" s="223"/>
      <c r="C34" s="226">
        <v>0.5</v>
      </c>
      <c r="D34" s="226">
        <v>0.5</v>
      </c>
      <c r="E34" s="226">
        <v>0.5</v>
      </c>
      <c r="F34" s="226">
        <v>0.4</v>
      </c>
      <c r="G34" s="226">
        <v>0.4</v>
      </c>
      <c r="H34" s="226">
        <v>0.3</v>
      </c>
      <c r="J34" s="275"/>
      <c r="K34" s="275"/>
      <c r="L34" s="275"/>
      <c r="M34" s="275"/>
      <c r="N34" s="275"/>
      <c r="O34" s="275"/>
    </row>
    <row r="35" spans="1:15">
      <c r="A35" s="229" t="s">
        <v>252</v>
      </c>
      <c r="B35" s="223"/>
      <c r="C35" s="226">
        <v>0.5</v>
      </c>
      <c r="D35" s="226">
        <v>0.5</v>
      </c>
      <c r="E35" s="226">
        <v>0.4</v>
      </c>
      <c r="F35" s="226">
        <v>0.3</v>
      </c>
      <c r="G35" s="226">
        <v>0.3</v>
      </c>
      <c r="H35" s="226">
        <v>0.3</v>
      </c>
      <c r="J35" s="275"/>
      <c r="K35" s="275"/>
      <c r="L35" s="275"/>
      <c r="M35" s="275"/>
      <c r="N35" s="275"/>
      <c r="O35" s="275"/>
    </row>
    <row r="36" spans="1:15">
      <c r="A36" s="229" t="s">
        <v>253</v>
      </c>
      <c r="B36" s="223"/>
      <c r="C36" s="226">
        <v>0.6</v>
      </c>
      <c r="D36" s="226">
        <v>0.5</v>
      </c>
      <c r="E36" s="226">
        <v>0.5</v>
      </c>
      <c r="F36" s="226">
        <v>0.4</v>
      </c>
      <c r="G36" s="226">
        <v>0.3</v>
      </c>
      <c r="H36" s="226">
        <v>0.3</v>
      </c>
      <c r="J36" s="275"/>
      <c r="K36" s="275"/>
      <c r="L36" s="275"/>
      <c r="M36" s="275"/>
      <c r="N36" s="275"/>
      <c r="O36" s="275"/>
    </row>
    <row r="37" spans="1:15">
      <c r="A37" s="229" t="s">
        <v>254</v>
      </c>
      <c r="B37" s="223"/>
      <c r="C37" s="226">
        <v>1.2</v>
      </c>
      <c r="D37" s="226">
        <v>1</v>
      </c>
      <c r="E37" s="226">
        <v>0.8</v>
      </c>
      <c r="F37" s="226">
        <v>0.7</v>
      </c>
      <c r="G37" s="226">
        <v>0.6</v>
      </c>
      <c r="H37" s="226">
        <v>0.6</v>
      </c>
      <c r="J37" s="275"/>
      <c r="K37" s="275"/>
      <c r="L37" s="275"/>
      <c r="M37" s="275"/>
      <c r="N37" s="275"/>
      <c r="O37" s="275"/>
    </row>
    <row r="38" spans="1:15">
      <c r="A38" s="229" t="s">
        <v>255</v>
      </c>
      <c r="B38" s="223"/>
      <c r="C38" s="226">
        <v>1.5</v>
      </c>
      <c r="D38" s="226">
        <v>1.4</v>
      </c>
      <c r="E38" s="226">
        <v>1.3</v>
      </c>
      <c r="F38" s="226">
        <v>1</v>
      </c>
      <c r="G38" s="226">
        <v>0.9</v>
      </c>
      <c r="H38" s="226">
        <v>0.8</v>
      </c>
      <c r="J38" s="275"/>
      <c r="K38" s="275"/>
      <c r="L38" s="275"/>
      <c r="M38" s="275"/>
      <c r="N38" s="275"/>
      <c r="O38" s="275"/>
    </row>
    <row r="39" spans="1:15">
      <c r="A39" s="229" t="s">
        <v>256</v>
      </c>
      <c r="B39" s="223"/>
      <c r="C39" s="226">
        <v>1.6</v>
      </c>
      <c r="D39" s="226">
        <v>1.5</v>
      </c>
      <c r="E39" s="226">
        <v>1.3</v>
      </c>
      <c r="F39" s="226">
        <v>1.2</v>
      </c>
      <c r="G39" s="226">
        <v>0.9</v>
      </c>
      <c r="H39" s="226">
        <v>0.9</v>
      </c>
      <c r="J39" s="275"/>
      <c r="K39" s="275"/>
      <c r="L39" s="275"/>
      <c r="M39" s="275"/>
      <c r="N39" s="275"/>
      <c r="O39" s="275"/>
    </row>
    <row r="40" spans="1:15">
      <c r="A40" s="229" t="s">
        <v>257</v>
      </c>
      <c r="B40" s="223"/>
      <c r="C40" s="226">
        <v>1.6</v>
      </c>
      <c r="D40" s="226">
        <v>1.5</v>
      </c>
      <c r="E40" s="226">
        <v>1.4</v>
      </c>
      <c r="F40" s="226">
        <v>1.3</v>
      </c>
      <c r="G40" s="226">
        <v>1.1000000000000001</v>
      </c>
      <c r="H40" s="226">
        <v>1.1000000000000001</v>
      </c>
      <c r="J40" s="275"/>
      <c r="K40" s="275"/>
      <c r="L40" s="275"/>
      <c r="M40" s="275"/>
      <c r="N40" s="275"/>
      <c r="O40" s="275"/>
    </row>
    <row r="41" spans="1:15">
      <c r="A41" s="229" t="s">
        <v>258</v>
      </c>
      <c r="B41" s="223"/>
      <c r="C41" s="226">
        <v>1.4</v>
      </c>
      <c r="D41" s="226">
        <v>1.4</v>
      </c>
      <c r="E41" s="226">
        <v>1.3</v>
      </c>
      <c r="F41" s="226">
        <v>1.2</v>
      </c>
      <c r="G41" s="226">
        <v>1.3</v>
      </c>
      <c r="H41" s="226">
        <v>1.2</v>
      </c>
      <c r="J41" s="275"/>
      <c r="K41" s="275"/>
      <c r="L41" s="275"/>
      <c r="M41" s="275"/>
      <c r="N41" s="275"/>
      <c r="O41" s="275"/>
    </row>
    <row r="42" spans="1:15">
      <c r="A42" s="229" t="s">
        <v>259</v>
      </c>
      <c r="B42" s="223"/>
      <c r="C42" s="226">
        <v>1</v>
      </c>
      <c r="D42" s="226">
        <v>0.9</v>
      </c>
      <c r="E42" s="226">
        <v>0.7</v>
      </c>
      <c r="F42" s="226">
        <v>0.7</v>
      </c>
      <c r="G42" s="226">
        <v>0.5</v>
      </c>
      <c r="H42" s="226">
        <v>0.5</v>
      </c>
      <c r="J42" s="275"/>
      <c r="K42" s="275"/>
      <c r="L42" s="275"/>
      <c r="M42" s="275"/>
      <c r="N42" s="275"/>
      <c r="O42" s="275"/>
    </row>
    <row r="43" spans="1:15">
      <c r="A43" s="229" t="s">
        <v>260</v>
      </c>
      <c r="B43" s="223"/>
      <c r="C43" s="226">
        <v>0.4</v>
      </c>
      <c r="D43" s="226">
        <v>0.4</v>
      </c>
      <c r="E43" s="226">
        <v>0.4</v>
      </c>
      <c r="F43" s="226">
        <v>0.3</v>
      </c>
      <c r="G43" s="226">
        <v>0.3</v>
      </c>
      <c r="H43" s="226">
        <v>0.3</v>
      </c>
      <c r="J43" s="275"/>
      <c r="K43" s="275"/>
      <c r="L43" s="275"/>
      <c r="M43" s="275"/>
      <c r="N43" s="275"/>
      <c r="O43" s="275"/>
    </row>
    <row r="44" spans="1:15">
      <c r="A44" s="229" t="s">
        <v>261</v>
      </c>
      <c r="B44" s="223"/>
      <c r="C44" s="226">
        <v>1.3</v>
      </c>
      <c r="D44" s="226">
        <v>1.2</v>
      </c>
      <c r="E44" s="226">
        <v>1.1000000000000001</v>
      </c>
      <c r="F44" s="226">
        <v>1</v>
      </c>
      <c r="G44" s="226">
        <v>0.9</v>
      </c>
      <c r="H44" s="226">
        <v>0.8</v>
      </c>
      <c r="J44" s="275"/>
      <c r="K44" s="275"/>
      <c r="L44" s="275"/>
      <c r="M44" s="275"/>
      <c r="N44" s="275"/>
      <c r="O44" s="275"/>
    </row>
    <row r="45" spans="1:15">
      <c r="A45" s="229" t="s">
        <v>262</v>
      </c>
      <c r="B45" s="223"/>
      <c r="C45" s="226">
        <v>1</v>
      </c>
      <c r="D45" s="226">
        <v>0.9</v>
      </c>
      <c r="E45" s="226">
        <v>0.8</v>
      </c>
      <c r="F45" s="226">
        <v>0.7</v>
      </c>
      <c r="G45" s="226">
        <v>0.5</v>
      </c>
      <c r="H45" s="226">
        <v>0.5</v>
      </c>
      <c r="J45" s="275"/>
      <c r="K45" s="275"/>
      <c r="L45" s="275"/>
      <c r="M45" s="275"/>
      <c r="N45" s="275"/>
      <c r="O45" s="275"/>
    </row>
    <row r="46" spans="1:15">
      <c r="A46" s="230" t="s">
        <v>263</v>
      </c>
      <c r="B46" s="236"/>
      <c r="C46" s="227">
        <v>0.5</v>
      </c>
      <c r="D46" s="227">
        <v>0.4</v>
      </c>
      <c r="E46" s="227">
        <v>0.4</v>
      </c>
      <c r="F46" s="227">
        <v>0.3</v>
      </c>
      <c r="G46" s="227">
        <v>0.3</v>
      </c>
      <c r="H46" s="227">
        <v>0.2</v>
      </c>
      <c r="J46" s="275"/>
      <c r="K46" s="275"/>
      <c r="L46" s="275"/>
      <c r="M46" s="275"/>
      <c r="N46" s="275"/>
      <c r="O46" s="275"/>
    </row>
    <row r="47" spans="1:15" ht="30" customHeight="1">
      <c r="A47" s="301" t="s">
        <v>332</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D38" sqref="D38"/>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346</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180</v>
      </c>
      <c r="B3" s="224">
        <v>102540</v>
      </c>
      <c r="C3" s="224">
        <v>108790</v>
      </c>
      <c r="D3" s="224">
        <v>116600</v>
      </c>
      <c r="E3" s="224">
        <v>124560</v>
      </c>
      <c r="F3" s="224">
        <v>132260</v>
      </c>
      <c r="G3" s="224">
        <v>139870</v>
      </c>
      <c r="H3" s="224">
        <v>147710</v>
      </c>
    </row>
    <row r="4" spans="1:8">
      <c r="A4" s="229" t="s">
        <v>244</v>
      </c>
      <c r="B4" s="224">
        <v>6550</v>
      </c>
      <c r="C4" s="224">
        <v>6580</v>
      </c>
      <c r="D4" s="224">
        <v>6650</v>
      </c>
      <c r="E4" s="224">
        <v>6760</v>
      </c>
      <c r="F4" s="224">
        <v>6830</v>
      </c>
      <c r="G4" s="224">
        <v>6920</v>
      </c>
      <c r="H4" s="224">
        <v>7010</v>
      </c>
    </row>
    <row r="5" spans="1:8">
      <c r="A5" s="229" t="s">
        <v>245</v>
      </c>
      <c r="B5" s="224">
        <v>6690</v>
      </c>
      <c r="C5" s="224">
        <v>7020</v>
      </c>
      <c r="D5" s="224">
        <v>7340</v>
      </c>
      <c r="E5" s="224">
        <v>7660</v>
      </c>
      <c r="F5" s="224">
        <v>7860</v>
      </c>
      <c r="G5" s="224">
        <v>8060</v>
      </c>
      <c r="H5" s="224">
        <v>8270</v>
      </c>
    </row>
    <row r="6" spans="1:8">
      <c r="A6" s="229" t="s">
        <v>246</v>
      </c>
      <c r="B6" s="224">
        <v>850</v>
      </c>
      <c r="C6" s="224">
        <v>860</v>
      </c>
      <c r="D6" s="224">
        <v>880</v>
      </c>
      <c r="E6" s="224">
        <v>890</v>
      </c>
      <c r="F6" s="224">
        <v>900</v>
      </c>
      <c r="G6" s="224">
        <v>910</v>
      </c>
      <c r="H6" s="224">
        <v>910</v>
      </c>
    </row>
    <row r="7" spans="1:8">
      <c r="A7" s="229" t="s">
        <v>247</v>
      </c>
      <c r="B7" s="224">
        <v>870</v>
      </c>
      <c r="C7" s="224">
        <v>870</v>
      </c>
      <c r="D7" s="224">
        <v>870</v>
      </c>
      <c r="E7" s="224">
        <v>870</v>
      </c>
      <c r="F7" s="224">
        <v>870</v>
      </c>
      <c r="G7" s="224">
        <v>870</v>
      </c>
      <c r="H7" s="224">
        <v>860</v>
      </c>
    </row>
    <row r="8" spans="1:8">
      <c r="A8" s="229" t="s">
        <v>248</v>
      </c>
      <c r="B8" s="224">
        <v>3360</v>
      </c>
      <c r="C8" s="224">
        <v>3530</v>
      </c>
      <c r="D8" s="224">
        <v>3710</v>
      </c>
      <c r="E8" s="224">
        <v>3890</v>
      </c>
      <c r="F8" s="224">
        <v>4050</v>
      </c>
      <c r="G8" s="224">
        <v>4190</v>
      </c>
      <c r="H8" s="224">
        <v>4340</v>
      </c>
    </row>
    <row r="9" spans="1:8">
      <c r="A9" s="229" t="s">
        <v>249</v>
      </c>
      <c r="B9" s="224">
        <v>930</v>
      </c>
      <c r="C9" s="224">
        <v>940</v>
      </c>
      <c r="D9" s="224">
        <v>960</v>
      </c>
      <c r="E9" s="224">
        <v>990</v>
      </c>
      <c r="F9" s="224">
        <v>1020</v>
      </c>
      <c r="G9" s="224">
        <v>1060</v>
      </c>
      <c r="H9" s="224">
        <v>1100</v>
      </c>
    </row>
    <row r="10" spans="1:8">
      <c r="A10" s="229" t="s">
        <v>250</v>
      </c>
      <c r="B10" s="224">
        <v>560</v>
      </c>
      <c r="C10" s="224">
        <v>570</v>
      </c>
      <c r="D10" s="224">
        <v>580</v>
      </c>
      <c r="E10" s="224">
        <v>600</v>
      </c>
      <c r="F10" s="224">
        <v>610</v>
      </c>
      <c r="G10" s="224">
        <v>620</v>
      </c>
      <c r="H10" s="224">
        <v>630</v>
      </c>
    </row>
    <row r="11" spans="1:8">
      <c r="A11" s="229" t="s">
        <v>251</v>
      </c>
      <c r="B11" s="224">
        <v>2960</v>
      </c>
      <c r="C11" s="224">
        <v>3170</v>
      </c>
      <c r="D11" s="224">
        <v>3440</v>
      </c>
      <c r="E11" s="224">
        <v>3730</v>
      </c>
      <c r="F11" s="224">
        <v>3990</v>
      </c>
      <c r="G11" s="224">
        <v>4260</v>
      </c>
      <c r="H11" s="224">
        <v>4530</v>
      </c>
    </row>
    <row r="12" spans="1:8">
      <c r="A12" s="229" t="s">
        <v>252</v>
      </c>
      <c r="B12" s="224">
        <v>11940</v>
      </c>
      <c r="C12" s="224">
        <v>12210</v>
      </c>
      <c r="D12" s="224">
        <v>12550</v>
      </c>
      <c r="E12" s="224">
        <v>12860</v>
      </c>
      <c r="F12" s="224">
        <v>13060</v>
      </c>
      <c r="G12" s="224">
        <v>13280</v>
      </c>
      <c r="H12" s="224">
        <v>13460</v>
      </c>
    </row>
    <row r="13" spans="1:8">
      <c r="A13" s="229" t="s">
        <v>253</v>
      </c>
      <c r="B13" s="224">
        <v>2330</v>
      </c>
      <c r="C13" s="224">
        <v>2400</v>
      </c>
      <c r="D13" s="224">
        <v>2480</v>
      </c>
      <c r="E13" s="224">
        <v>2560</v>
      </c>
      <c r="F13" s="224">
        <v>2630</v>
      </c>
      <c r="G13" s="224">
        <v>2690</v>
      </c>
      <c r="H13" s="224">
        <v>2740</v>
      </c>
    </row>
    <row r="14" spans="1:8">
      <c r="A14" s="229" t="s">
        <v>254</v>
      </c>
      <c r="B14" s="224">
        <v>5740</v>
      </c>
      <c r="C14" s="224">
        <v>6070</v>
      </c>
      <c r="D14" s="224">
        <v>6430</v>
      </c>
      <c r="E14" s="224">
        <v>6750</v>
      </c>
      <c r="F14" s="224">
        <v>7050</v>
      </c>
      <c r="G14" s="224">
        <v>7300</v>
      </c>
      <c r="H14" s="224">
        <v>7540</v>
      </c>
    </row>
    <row r="15" spans="1:8">
      <c r="A15" s="229" t="s">
        <v>255</v>
      </c>
      <c r="B15" s="224">
        <v>4750</v>
      </c>
      <c r="C15" s="224">
        <v>5200</v>
      </c>
      <c r="D15" s="224">
        <v>5780</v>
      </c>
      <c r="E15" s="224">
        <v>6400</v>
      </c>
      <c r="F15" s="224">
        <v>6980</v>
      </c>
      <c r="G15" s="224">
        <v>7550</v>
      </c>
      <c r="H15" s="224">
        <v>8130</v>
      </c>
    </row>
    <row r="16" spans="1:8">
      <c r="A16" s="229" t="s">
        <v>256</v>
      </c>
      <c r="B16" s="224">
        <v>7530</v>
      </c>
      <c r="C16" s="224">
        <v>8380</v>
      </c>
      <c r="D16" s="224">
        <v>9490</v>
      </c>
      <c r="E16" s="224">
        <v>10620</v>
      </c>
      <c r="F16" s="224">
        <v>11810</v>
      </c>
      <c r="G16" s="224">
        <v>12930</v>
      </c>
      <c r="H16" s="224">
        <v>14120</v>
      </c>
    </row>
    <row r="17" spans="1:15">
      <c r="A17" s="229" t="s">
        <v>257</v>
      </c>
      <c r="B17" s="224">
        <v>2270</v>
      </c>
      <c r="C17" s="224">
        <v>2600</v>
      </c>
      <c r="D17" s="224">
        <v>3040</v>
      </c>
      <c r="E17" s="224">
        <v>3540</v>
      </c>
      <c r="F17" s="224">
        <v>4080</v>
      </c>
      <c r="G17" s="224">
        <v>4660</v>
      </c>
      <c r="H17" s="224">
        <v>5300</v>
      </c>
    </row>
    <row r="18" spans="1:15">
      <c r="A18" s="229" t="s">
        <v>258</v>
      </c>
      <c r="B18" s="224">
        <v>9250</v>
      </c>
      <c r="C18" s="224">
        <v>10090</v>
      </c>
      <c r="D18" s="224">
        <v>11220</v>
      </c>
      <c r="E18" s="224">
        <v>12460</v>
      </c>
      <c r="F18" s="224">
        <v>13750</v>
      </c>
      <c r="G18" s="224">
        <v>15170</v>
      </c>
      <c r="H18" s="224">
        <v>16670</v>
      </c>
    </row>
    <row r="19" spans="1:15">
      <c r="A19" s="229" t="s">
        <v>259</v>
      </c>
      <c r="B19" s="224">
        <v>2890</v>
      </c>
      <c r="C19" s="224">
        <v>3100</v>
      </c>
      <c r="D19" s="224">
        <v>3360</v>
      </c>
      <c r="E19" s="224">
        <v>3600</v>
      </c>
      <c r="F19" s="224">
        <v>3830</v>
      </c>
      <c r="G19" s="224">
        <v>4040</v>
      </c>
      <c r="H19" s="224">
        <v>4250</v>
      </c>
    </row>
    <row r="20" spans="1:15">
      <c r="A20" s="229" t="s">
        <v>260</v>
      </c>
      <c r="B20" s="224">
        <v>6510</v>
      </c>
      <c r="C20" s="224">
        <v>6760</v>
      </c>
      <c r="D20" s="224">
        <v>7050</v>
      </c>
      <c r="E20" s="224">
        <v>7340</v>
      </c>
      <c r="F20" s="224">
        <v>7580</v>
      </c>
      <c r="G20" s="224">
        <v>7800</v>
      </c>
      <c r="H20" s="224">
        <v>8000</v>
      </c>
    </row>
    <row r="21" spans="1:15">
      <c r="A21" s="229" t="s">
        <v>261</v>
      </c>
      <c r="B21" s="224">
        <v>7190</v>
      </c>
      <c r="C21" s="224">
        <v>7850</v>
      </c>
      <c r="D21" s="224">
        <v>8730</v>
      </c>
      <c r="E21" s="224">
        <v>9640</v>
      </c>
      <c r="F21" s="224">
        <v>10610</v>
      </c>
      <c r="G21" s="224">
        <v>11570</v>
      </c>
      <c r="H21" s="224">
        <v>12610</v>
      </c>
    </row>
    <row r="22" spans="1:15">
      <c r="A22" s="229" t="s">
        <v>262</v>
      </c>
      <c r="B22" s="224">
        <v>6190</v>
      </c>
      <c r="C22" s="224">
        <v>6770</v>
      </c>
      <c r="D22" s="224">
        <v>7470</v>
      </c>
      <c r="E22" s="224">
        <v>8110</v>
      </c>
      <c r="F22" s="224">
        <v>8700</v>
      </c>
      <c r="G22" s="224">
        <v>9200</v>
      </c>
      <c r="H22" s="224">
        <v>9640</v>
      </c>
    </row>
    <row r="23" spans="1:15">
      <c r="A23" s="230" t="s">
        <v>263</v>
      </c>
      <c r="B23" s="225">
        <v>13190</v>
      </c>
      <c r="C23" s="225">
        <v>13800</v>
      </c>
      <c r="D23" s="225">
        <v>14550</v>
      </c>
      <c r="E23" s="225">
        <v>15290</v>
      </c>
      <c r="F23" s="225">
        <v>16060</v>
      </c>
      <c r="G23" s="225">
        <v>16810</v>
      </c>
      <c r="H23" s="225">
        <v>17600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180</v>
      </c>
      <c r="B26" s="223"/>
      <c r="C26" s="226">
        <v>1.5</v>
      </c>
      <c r="D26" s="226">
        <v>1.4</v>
      </c>
      <c r="E26" s="226">
        <v>1.3</v>
      </c>
      <c r="F26" s="226">
        <v>1.2</v>
      </c>
      <c r="G26" s="226">
        <v>1.1000000000000001</v>
      </c>
      <c r="H26" s="226">
        <v>1.1000000000000001</v>
      </c>
      <c r="J26" s="275"/>
      <c r="K26" s="275"/>
      <c r="L26" s="275"/>
      <c r="M26" s="275"/>
      <c r="N26" s="275"/>
      <c r="O26" s="275"/>
    </row>
    <row r="27" spans="1:15">
      <c r="A27" s="229" t="s">
        <v>244</v>
      </c>
      <c r="B27" s="223"/>
      <c r="C27" s="226">
        <v>0.1</v>
      </c>
      <c r="D27" s="226">
        <v>0.2</v>
      </c>
      <c r="E27" s="226">
        <v>0.3</v>
      </c>
      <c r="F27" s="226">
        <v>0.2</v>
      </c>
      <c r="G27" s="226">
        <v>0.3</v>
      </c>
      <c r="H27" s="226">
        <v>0.3</v>
      </c>
      <c r="J27" s="275"/>
      <c r="K27" s="275"/>
      <c r="L27" s="275"/>
      <c r="M27" s="275"/>
      <c r="N27" s="275"/>
      <c r="O27" s="275"/>
    </row>
    <row r="28" spans="1:15">
      <c r="A28" s="229" t="s">
        <v>245</v>
      </c>
      <c r="B28" s="223"/>
      <c r="C28" s="226">
        <v>1.2</v>
      </c>
      <c r="D28" s="226">
        <v>0.9</v>
      </c>
      <c r="E28" s="226">
        <v>0.9</v>
      </c>
      <c r="F28" s="226">
        <v>0.5</v>
      </c>
      <c r="G28" s="226">
        <v>0.5</v>
      </c>
      <c r="H28" s="226">
        <v>0.5</v>
      </c>
      <c r="J28" s="275"/>
      <c r="K28" s="275"/>
      <c r="L28" s="275"/>
      <c r="M28" s="275"/>
      <c r="N28" s="275"/>
      <c r="O28" s="275"/>
    </row>
    <row r="29" spans="1:15">
      <c r="A29" s="229" t="s">
        <v>246</v>
      </c>
      <c r="B29" s="223"/>
      <c r="C29" s="226">
        <v>0.3</v>
      </c>
      <c r="D29" s="226">
        <v>0.5</v>
      </c>
      <c r="E29" s="226">
        <v>0.2</v>
      </c>
      <c r="F29" s="226">
        <v>0.2</v>
      </c>
      <c r="G29" s="226">
        <v>0.2</v>
      </c>
      <c r="H29" s="226">
        <v>0</v>
      </c>
      <c r="J29" s="275"/>
      <c r="K29" s="275"/>
      <c r="L29" s="275"/>
      <c r="M29" s="275"/>
      <c r="N29" s="275"/>
      <c r="O29" s="275"/>
    </row>
    <row r="30" spans="1:15">
      <c r="A30" s="229" t="s">
        <v>247</v>
      </c>
      <c r="B30" s="223"/>
      <c r="C30" s="226">
        <v>0</v>
      </c>
      <c r="D30" s="226">
        <v>0</v>
      </c>
      <c r="E30" s="226">
        <v>0</v>
      </c>
      <c r="F30" s="226">
        <v>0</v>
      </c>
      <c r="G30" s="226">
        <v>0</v>
      </c>
      <c r="H30" s="226">
        <v>-0.2</v>
      </c>
      <c r="J30" s="275"/>
      <c r="K30" s="275"/>
      <c r="L30" s="275"/>
      <c r="M30" s="275"/>
      <c r="N30" s="275"/>
      <c r="O30" s="275"/>
    </row>
    <row r="31" spans="1:15">
      <c r="A31" s="229" t="s">
        <v>248</v>
      </c>
      <c r="B31" s="223"/>
      <c r="C31" s="226">
        <v>1.2</v>
      </c>
      <c r="D31" s="226">
        <v>1</v>
      </c>
      <c r="E31" s="226">
        <v>1</v>
      </c>
      <c r="F31" s="226">
        <v>0.8</v>
      </c>
      <c r="G31" s="226">
        <v>0.7</v>
      </c>
      <c r="H31" s="226">
        <v>0.7</v>
      </c>
      <c r="J31" s="275"/>
      <c r="K31" s="275"/>
      <c r="L31" s="275"/>
      <c r="M31" s="275"/>
      <c r="N31" s="275"/>
      <c r="O31" s="275"/>
    </row>
    <row r="32" spans="1:15">
      <c r="A32" s="229" t="s">
        <v>249</v>
      </c>
      <c r="B32" s="223"/>
      <c r="C32" s="226">
        <v>0.3</v>
      </c>
      <c r="D32" s="226">
        <v>0.4</v>
      </c>
      <c r="E32" s="226">
        <v>0.6</v>
      </c>
      <c r="F32" s="226">
        <v>0.6</v>
      </c>
      <c r="G32" s="226">
        <v>0.8</v>
      </c>
      <c r="H32" s="226">
        <v>0.7</v>
      </c>
      <c r="J32" s="275"/>
      <c r="K32" s="275"/>
      <c r="L32" s="275"/>
      <c r="M32" s="275"/>
      <c r="N32" s="275"/>
      <c r="O32" s="275"/>
    </row>
    <row r="33" spans="1:15">
      <c r="A33" s="229" t="s">
        <v>250</v>
      </c>
      <c r="B33" s="223"/>
      <c r="C33" s="226">
        <v>0.4</v>
      </c>
      <c r="D33" s="226">
        <v>0.3</v>
      </c>
      <c r="E33" s="226">
        <v>0.7</v>
      </c>
      <c r="F33" s="226">
        <v>0.3</v>
      </c>
      <c r="G33" s="226">
        <v>0.3</v>
      </c>
      <c r="H33" s="226">
        <v>0.3</v>
      </c>
      <c r="J33" s="275"/>
      <c r="K33" s="275"/>
      <c r="L33" s="275"/>
      <c r="M33" s="275"/>
      <c r="N33" s="275"/>
      <c r="O33" s="275"/>
    </row>
    <row r="34" spans="1:15">
      <c r="A34" s="229" t="s">
        <v>251</v>
      </c>
      <c r="B34" s="223"/>
      <c r="C34" s="226">
        <v>1.7</v>
      </c>
      <c r="D34" s="226">
        <v>1.6</v>
      </c>
      <c r="E34" s="226">
        <v>1.6</v>
      </c>
      <c r="F34" s="226">
        <v>1.4</v>
      </c>
      <c r="G34" s="226">
        <v>1.3</v>
      </c>
      <c r="H34" s="226">
        <v>1.2</v>
      </c>
      <c r="J34" s="275"/>
      <c r="K34" s="275"/>
      <c r="L34" s="275"/>
      <c r="M34" s="275"/>
      <c r="N34" s="275"/>
      <c r="O34" s="275"/>
    </row>
    <row r="35" spans="1:15">
      <c r="A35" s="229" t="s">
        <v>252</v>
      </c>
      <c r="B35" s="223"/>
      <c r="C35" s="226">
        <v>0.6</v>
      </c>
      <c r="D35" s="226">
        <v>0.6</v>
      </c>
      <c r="E35" s="226">
        <v>0.5</v>
      </c>
      <c r="F35" s="226">
        <v>0.3</v>
      </c>
      <c r="G35" s="226">
        <v>0.3</v>
      </c>
      <c r="H35" s="226">
        <v>0.3</v>
      </c>
      <c r="J35" s="275"/>
      <c r="K35" s="275"/>
      <c r="L35" s="275"/>
      <c r="M35" s="275"/>
      <c r="N35" s="275"/>
      <c r="O35" s="275"/>
    </row>
    <row r="36" spans="1:15">
      <c r="A36" s="229" t="s">
        <v>253</v>
      </c>
      <c r="B36" s="223"/>
      <c r="C36" s="226">
        <v>0.7</v>
      </c>
      <c r="D36" s="226">
        <v>0.7</v>
      </c>
      <c r="E36" s="226">
        <v>0.6</v>
      </c>
      <c r="F36" s="226">
        <v>0.5</v>
      </c>
      <c r="G36" s="226">
        <v>0.5</v>
      </c>
      <c r="H36" s="226">
        <v>0.4</v>
      </c>
      <c r="J36" s="275"/>
      <c r="K36" s="275"/>
      <c r="L36" s="275"/>
      <c r="M36" s="275"/>
      <c r="N36" s="275"/>
      <c r="O36" s="275"/>
    </row>
    <row r="37" spans="1:15">
      <c r="A37" s="229" t="s">
        <v>254</v>
      </c>
      <c r="B37" s="223"/>
      <c r="C37" s="226">
        <v>1.4</v>
      </c>
      <c r="D37" s="226">
        <v>1.2</v>
      </c>
      <c r="E37" s="226">
        <v>1</v>
      </c>
      <c r="F37" s="226">
        <v>0.9</v>
      </c>
      <c r="G37" s="226">
        <v>0.7</v>
      </c>
      <c r="H37" s="226">
        <v>0.6</v>
      </c>
      <c r="J37" s="275"/>
      <c r="K37" s="275"/>
      <c r="L37" s="275"/>
      <c r="M37" s="275"/>
      <c r="N37" s="275"/>
      <c r="O37" s="275"/>
    </row>
    <row r="38" spans="1:15">
      <c r="A38" s="229" t="s">
        <v>255</v>
      </c>
      <c r="B38" s="223"/>
      <c r="C38" s="226">
        <v>2.2999999999999998</v>
      </c>
      <c r="D38" s="226">
        <v>2.1</v>
      </c>
      <c r="E38" s="226">
        <v>2.1</v>
      </c>
      <c r="F38" s="226">
        <v>1.8</v>
      </c>
      <c r="G38" s="226">
        <v>1.6</v>
      </c>
      <c r="H38" s="226">
        <v>1.5</v>
      </c>
      <c r="J38" s="275"/>
      <c r="K38" s="275"/>
      <c r="L38" s="275"/>
      <c r="M38" s="275"/>
      <c r="N38" s="275"/>
      <c r="O38" s="275"/>
    </row>
    <row r="39" spans="1:15">
      <c r="A39" s="229" t="s">
        <v>256</v>
      </c>
      <c r="B39" s="223"/>
      <c r="C39" s="226">
        <v>2.7</v>
      </c>
      <c r="D39" s="226">
        <v>2.5</v>
      </c>
      <c r="E39" s="226">
        <v>2.2999999999999998</v>
      </c>
      <c r="F39" s="226">
        <v>2.1</v>
      </c>
      <c r="G39" s="226">
        <v>1.8</v>
      </c>
      <c r="H39" s="226">
        <v>1.8</v>
      </c>
      <c r="J39" s="275"/>
      <c r="K39" s="275"/>
      <c r="L39" s="275"/>
      <c r="M39" s="275"/>
      <c r="N39" s="275"/>
      <c r="O39" s="275"/>
    </row>
    <row r="40" spans="1:15">
      <c r="A40" s="229" t="s">
        <v>257</v>
      </c>
      <c r="B40" s="223"/>
      <c r="C40" s="226">
        <v>3.5</v>
      </c>
      <c r="D40" s="226">
        <v>3.2</v>
      </c>
      <c r="E40" s="226">
        <v>3.1</v>
      </c>
      <c r="F40" s="226">
        <v>2.9</v>
      </c>
      <c r="G40" s="226">
        <v>2.7</v>
      </c>
      <c r="H40" s="226">
        <v>2.6</v>
      </c>
      <c r="J40" s="275"/>
      <c r="K40" s="275"/>
      <c r="L40" s="275"/>
      <c r="M40" s="275"/>
      <c r="N40" s="275"/>
      <c r="O40" s="275"/>
    </row>
    <row r="41" spans="1:15">
      <c r="A41" s="229" t="s">
        <v>258</v>
      </c>
      <c r="B41" s="223"/>
      <c r="C41" s="226">
        <v>2.2000000000000002</v>
      </c>
      <c r="D41" s="226">
        <v>2.1</v>
      </c>
      <c r="E41" s="226">
        <v>2.1</v>
      </c>
      <c r="F41" s="226">
        <v>2</v>
      </c>
      <c r="G41" s="226">
        <v>2</v>
      </c>
      <c r="H41" s="226">
        <v>1.9</v>
      </c>
      <c r="J41" s="275"/>
      <c r="K41" s="275"/>
      <c r="L41" s="275"/>
      <c r="M41" s="275"/>
      <c r="N41" s="275"/>
      <c r="O41" s="275"/>
    </row>
    <row r="42" spans="1:15">
      <c r="A42" s="229" t="s">
        <v>259</v>
      </c>
      <c r="B42" s="223"/>
      <c r="C42" s="226">
        <v>1.8</v>
      </c>
      <c r="D42" s="226">
        <v>1.6</v>
      </c>
      <c r="E42" s="226">
        <v>1.4</v>
      </c>
      <c r="F42" s="226">
        <v>1.2</v>
      </c>
      <c r="G42" s="226">
        <v>1.1000000000000001</v>
      </c>
      <c r="H42" s="226">
        <v>1</v>
      </c>
      <c r="J42" s="275"/>
      <c r="K42" s="275"/>
      <c r="L42" s="275"/>
      <c r="M42" s="275"/>
      <c r="N42" s="275"/>
      <c r="O42" s="275"/>
    </row>
    <row r="43" spans="1:15">
      <c r="A43" s="229" t="s">
        <v>260</v>
      </c>
      <c r="B43" s="223"/>
      <c r="C43" s="226">
        <v>0.9</v>
      </c>
      <c r="D43" s="226">
        <v>0.8</v>
      </c>
      <c r="E43" s="226">
        <v>0.8</v>
      </c>
      <c r="F43" s="226">
        <v>0.6</v>
      </c>
      <c r="G43" s="226">
        <v>0.6</v>
      </c>
      <c r="H43" s="226">
        <v>0.5</v>
      </c>
      <c r="J43" s="275"/>
      <c r="K43" s="275"/>
      <c r="L43" s="275"/>
      <c r="M43" s="275"/>
      <c r="N43" s="275"/>
      <c r="O43" s="275"/>
    </row>
    <row r="44" spans="1:15">
      <c r="A44" s="229" t="s">
        <v>261</v>
      </c>
      <c r="B44" s="223"/>
      <c r="C44" s="226">
        <v>2.2000000000000002</v>
      </c>
      <c r="D44" s="226">
        <v>2.1</v>
      </c>
      <c r="E44" s="226">
        <v>2</v>
      </c>
      <c r="F44" s="226">
        <v>1.9</v>
      </c>
      <c r="G44" s="226">
        <v>1.7</v>
      </c>
      <c r="H44" s="226">
        <v>1.7</v>
      </c>
      <c r="J44" s="275"/>
      <c r="K44" s="275"/>
      <c r="L44" s="275"/>
      <c r="M44" s="275"/>
      <c r="N44" s="275"/>
      <c r="O44" s="275"/>
    </row>
    <row r="45" spans="1:15">
      <c r="A45" s="229" t="s">
        <v>262</v>
      </c>
      <c r="B45" s="223"/>
      <c r="C45" s="226">
        <v>2.2999999999999998</v>
      </c>
      <c r="D45" s="226">
        <v>2</v>
      </c>
      <c r="E45" s="226">
        <v>1.7</v>
      </c>
      <c r="F45" s="226">
        <v>1.4</v>
      </c>
      <c r="G45" s="226">
        <v>1.1000000000000001</v>
      </c>
      <c r="H45" s="226">
        <v>0.9</v>
      </c>
      <c r="J45" s="275"/>
      <c r="K45" s="275"/>
      <c r="L45" s="275"/>
      <c r="M45" s="275"/>
      <c r="N45" s="275"/>
      <c r="O45" s="275"/>
    </row>
    <row r="46" spans="1:15">
      <c r="A46" s="230" t="s">
        <v>263</v>
      </c>
      <c r="B46" s="236"/>
      <c r="C46" s="227">
        <v>1.1000000000000001</v>
      </c>
      <c r="D46" s="227">
        <v>1.1000000000000001</v>
      </c>
      <c r="E46" s="227">
        <v>1</v>
      </c>
      <c r="F46" s="227">
        <v>1</v>
      </c>
      <c r="G46" s="227">
        <v>0.9</v>
      </c>
      <c r="H46" s="227">
        <v>0.9</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topLeftCell="A2" zoomScale="75" zoomScaleNormal="75" workbookViewId="0">
      <selection activeCell="G40" sqref="G40"/>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345</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180</v>
      </c>
      <c r="B3" s="224">
        <v>604300</v>
      </c>
      <c r="C3" s="224">
        <v>624800</v>
      </c>
      <c r="D3" s="224">
        <v>648270</v>
      </c>
      <c r="E3" s="224">
        <v>669980</v>
      </c>
      <c r="F3" s="224">
        <v>688030</v>
      </c>
      <c r="G3" s="224">
        <v>703350</v>
      </c>
      <c r="H3" s="224">
        <v>717990</v>
      </c>
    </row>
    <row r="4" spans="1:8">
      <c r="A4" s="229" t="s">
        <v>244</v>
      </c>
      <c r="B4" s="224">
        <v>3710</v>
      </c>
      <c r="C4" s="224">
        <v>3690</v>
      </c>
      <c r="D4" s="224">
        <v>3670</v>
      </c>
      <c r="E4" s="224">
        <v>3680</v>
      </c>
      <c r="F4" s="224">
        <v>3660</v>
      </c>
      <c r="G4" s="224">
        <v>3670</v>
      </c>
      <c r="H4" s="224">
        <v>3670</v>
      </c>
    </row>
    <row r="5" spans="1:8">
      <c r="A5" s="229" t="s">
        <v>245</v>
      </c>
      <c r="B5" s="224">
        <v>34950</v>
      </c>
      <c r="C5" s="224">
        <v>37180</v>
      </c>
      <c r="D5" s="224">
        <v>39300</v>
      </c>
      <c r="E5" s="224">
        <v>41150</v>
      </c>
      <c r="F5" s="224">
        <v>42030</v>
      </c>
      <c r="G5" s="224">
        <v>42640</v>
      </c>
      <c r="H5" s="224">
        <v>43010</v>
      </c>
    </row>
    <row r="6" spans="1:8">
      <c r="A6" s="229" t="s">
        <v>246</v>
      </c>
      <c r="B6" s="224">
        <v>5600</v>
      </c>
      <c r="C6" s="224">
        <v>5610</v>
      </c>
      <c r="D6" s="224">
        <v>5640</v>
      </c>
      <c r="E6" s="224">
        <v>5690</v>
      </c>
      <c r="F6" s="224">
        <v>5730</v>
      </c>
      <c r="G6" s="224">
        <v>5760</v>
      </c>
      <c r="H6" s="224">
        <v>5790</v>
      </c>
    </row>
    <row r="7" spans="1:8">
      <c r="A7" s="229" t="s">
        <v>247</v>
      </c>
      <c r="B7" s="224">
        <v>8820</v>
      </c>
      <c r="C7" s="224">
        <v>8830</v>
      </c>
      <c r="D7" s="224">
        <v>8830</v>
      </c>
      <c r="E7" s="224">
        <v>8890</v>
      </c>
      <c r="F7" s="224">
        <v>8890</v>
      </c>
      <c r="G7" s="224">
        <v>8900</v>
      </c>
      <c r="H7" s="224">
        <v>8900</v>
      </c>
    </row>
    <row r="8" spans="1:8">
      <c r="A8" s="229" t="s">
        <v>248</v>
      </c>
      <c r="B8" s="224">
        <v>25450</v>
      </c>
      <c r="C8" s="224">
        <v>26400</v>
      </c>
      <c r="D8" s="224">
        <v>27400</v>
      </c>
      <c r="E8" s="224">
        <v>28350</v>
      </c>
      <c r="F8" s="224">
        <v>29180</v>
      </c>
      <c r="G8" s="224">
        <v>29860</v>
      </c>
      <c r="H8" s="224">
        <v>30560</v>
      </c>
    </row>
    <row r="9" spans="1:8">
      <c r="A9" s="229" t="s">
        <v>249</v>
      </c>
      <c r="B9" s="224">
        <v>8730</v>
      </c>
      <c r="C9" s="224">
        <v>8760</v>
      </c>
      <c r="D9" s="224">
        <v>8820</v>
      </c>
      <c r="E9" s="224">
        <v>8970</v>
      </c>
      <c r="F9" s="224">
        <v>9070</v>
      </c>
      <c r="G9" s="224">
        <v>9300</v>
      </c>
      <c r="H9" s="224">
        <v>9520</v>
      </c>
    </row>
    <row r="10" spans="1:8">
      <c r="A10" s="229" t="s">
        <v>250</v>
      </c>
      <c r="B10" s="224">
        <v>2960</v>
      </c>
      <c r="C10" s="224">
        <v>3160</v>
      </c>
      <c r="D10" s="224">
        <v>3390</v>
      </c>
      <c r="E10" s="224">
        <v>3560</v>
      </c>
      <c r="F10" s="224">
        <v>3720</v>
      </c>
      <c r="G10" s="224">
        <v>3800</v>
      </c>
      <c r="H10" s="224">
        <v>3860</v>
      </c>
    </row>
    <row r="11" spans="1:8">
      <c r="A11" s="229" t="s">
        <v>251</v>
      </c>
      <c r="B11" s="224">
        <v>18480</v>
      </c>
      <c r="C11" s="224">
        <v>18600</v>
      </c>
      <c r="D11" s="224">
        <v>18720</v>
      </c>
      <c r="E11" s="224">
        <v>18910</v>
      </c>
      <c r="F11" s="224">
        <v>18920</v>
      </c>
      <c r="G11" s="224">
        <v>18960</v>
      </c>
      <c r="H11" s="224">
        <v>18960</v>
      </c>
    </row>
    <row r="12" spans="1:8">
      <c r="A12" s="229" t="s">
        <v>252</v>
      </c>
      <c r="B12" s="224">
        <v>60920</v>
      </c>
      <c r="C12" s="224">
        <v>61930</v>
      </c>
      <c r="D12" s="224">
        <v>63260</v>
      </c>
      <c r="E12" s="224">
        <v>64540</v>
      </c>
      <c r="F12" s="224">
        <v>65400</v>
      </c>
      <c r="G12" s="224">
        <v>66430</v>
      </c>
      <c r="H12" s="224">
        <v>67440</v>
      </c>
    </row>
    <row r="13" spans="1:8">
      <c r="A13" s="229" t="s">
        <v>253</v>
      </c>
      <c r="B13" s="224">
        <v>23650</v>
      </c>
      <c r="C13" s="224">
        <v>24160</v>
      </c>
      <c r="D13" s="224">
        <v>24800</v>
      </c>
      <c r="E13" s="224">
        <v>25370</v>
      </c>
      <c r="F13" s="224">
        <v>25830</v>
      </c>
      <c r="G13" s="224">
        <v>26190</v>
      </c>
      <c r="H13" s="224">
        <v>26520</v>
      </c>
    </row>
    <row r="14" spans="1:8">
      <c r="A14" s="229" t="s">
        <v>254</v>
      </c>
      <c r="B14" s="224">
        <v>27630</v>
      </c>
      <c r="C14" s="224">
        <v>29000</v>
      </c>
      <c r="D14" s="224">
        <v>30440</v>
      </c>
      <c r="E14" s="224">
        <v>31730</v>
      </c>
      <c r="F14" s="224">
        <v>32900</v>
      </c>
      <c r="G14" s="224">
        <v>33910</v>
      </c>
      <c r="H14" s="224">
        <v>34910</v>
      </c>
    </row>
    <row r="15" spans="1:8">
      <c r="A15" s="229" t="s">
        <v>255</v>
      </c>
      <c r="B15" s="224">
        <v>36280</v>
      </c>
      <c r="C15" s="224">
        <v>38160</v>
      </c>
      <c r="D15" s="224">
        <v>40350</v>
      </c>
      <c r="E15" s="224">
        <v>42470</v>
      </c>
      <c r="F15" s="224">
        <v>44150</v>
      </c>
      <c r="G15" s="224">
        <v>45460</v>
      </c>
      <c r="H15" s="224">
        <v>46690</v>
      </c>
    </row>
    <row r="16" spans="1:8">
      <c r="A16" s="229" t="s">
        <v>256</v>
      </c>
      <c r="B16" s="224">
        <v>53930</v>
      </c>
      <c r="C16" s="224">
        <v>57160</v>
      </c>
      <c r="D16" s="224">
        <v>60950</v>
      </c>
      <c r="E16" s="224">
        <v>64230</v>
      </c>
      <c r="F16" s="224">
        <v>67260</v>
      </c>
      <c r="G16" s="224">
        <v>69430</v>
      </c>
      <c r="H16" s="224">
        <v>71530</v>
      </c>
    </row>
    <row r="17" spans="1:15">
      <c r="A17" s="229" t="s">
        <v>257</v>
      </c>
      <c r="B17" s="224">
        <v>17170</v>
      </c>
      <c r="C17" s="224">
        <v>18030</v>
      </c>
      <c r="D17" s="224">
        <v>19060</v>
      </c>
      <c r="E17" s="224">
        <v>20010</v>
      </c>
      <c r="F17" s="224">
        <v>20880</v>
      </c>
      <c r="G17" s="224">
        <v>21580</v>
      </c>
      <c r="H17" s="224">
        <v>22250</v>
      </c>
    </row>
    <row r="18" spans="1:15">
      <c r="A18" s="229" t="s">
        <v>258</v>
      </c>
      <c r="B18" s="224">
        <v>62030</v>
      </c>
      <c r="C18" s="224">
        <v>65150</v>
      </c>
      <c r="D18" s="224">
        <v>69150</v>
      </c>
      <c r="E18" s="224">
        <v>73320</v>
      </c>
      <c r="F18" s="224">
        <v>77350</v>
      </c>
      <c r="G18" s="224">
        <v>81600</v>
      </c>
      <c r="H18" s="224">
        <v>85880</v>
      </c>
    </row>
    <row r="19" spans="1:15">
      <c r="A19" s="229" t="s">
        <v>259</v>
      </c>
      <c r="B19" s="224">
        <v>13410</v>
      </c>
      <c r="C19" s="224">
        <v>13760</v>
      </c>
      <c r="D19" s="224">
        <v>14150</v>
      </c>
      <c r="E19" s="224">
        <v>14410</v>
      </c>
      <c r="F19" s="224">
        <v>14620</v>
      </c>
      <c r="G19" s="224">
        <v>14720</v>
      </c>
      <c r="H19" s="224">
        <v>14800</v>
      </c>
    </row>
    <row r="20" spans="1:15">
      <c r="A20" s="229" t="s">
        <v>260</v>
      </c>
      <c r="B20" s="224">
        <v>18570</v>
      </c>
      <c r="C20" s="224">
        <v>18730</v>
      </c>
      <c r="D20" s="224">
        <v>18920</v>
      </c>
      <c r="E20" s="224">
        <v>19170</v>
      </c>
      <c r="F20" s="224">
        <v>19380</v>
      </c>
      <c r="G20" s="224">
        <v>19590</v>
      </c>
      <c r="H20" s="224">
        <v>19860</v>
      </c>
    </row>
    <row r="21" spans="1:15">
      <c r="A21" s="229" t="s">
        <v>261</v>
      </c>
      <c r="B21" s="224">
        <v>48110</v>
      </c>
      <c r="C21" s="224">
        <v>50110</v>
      </c>
      <c r="D21" s="224">
        <v>52460</v>
      </c>
      <c r="E21" s="224">
        <v>54550</v>
      </c>
      <c r="F21" s="224">
        <v>56410</v>
      </c>
      <c r="G21" s="224">
        <v>57780</v>
      </c>
      <c r="H21" s="224">
        <v>59060</v>
      </c>
    </row>
    <row r="22" spans="1:15">
      <c r="A22" s="229" t="s">
        <v>262</v>
      </c>
      <c r="B22" s="224">
        <v>34730</v>
      </c>
      <c r="C22" s="224">
        <v>35600</v>
      </c>
      <c r="D22" s="224">
        <v>36690</v>
      </c>
      <c r="E22" s="224">
        <v>37560</v>
      </c>
      <c r="F22" s="224">
        <v>38330</v>
      </c>
      <c r="G22" s="224">
        <v>38980</v>
      </c>
      <c r="H22" s="224">
        <v>39660</v>
      </c>
    </row>
    <row r="23" spans="1:15">
      <c r="A23" s="230" t="s">
        <v>263</v>
      </c>
      <c r="B23" s="225">
        <v>99200</v>
      </c>
      <c r="C23" s="225">
        <v>100800</v>
      </c>
      <c r="D23" s="225">
        <v>102290</v>
      </c>
      <c r="E23" s="225">
        <v>103410</v>
      </c>
      <c r="F23" s="225">
        <v>104330</v>
      </c>
      <c r="G23" s="225">
        <v>104780</v>
      </c>
      <c r="H23" s="225">
        <v>105130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180</v>
      </c>
      <c r="B26" s="223"/>
      <c r="C26" s="226">
        <v>0.8</v>
      </c>
      <c r="D26" s="226">
        <v>0.7</v>
      </c>
      <c r="E26" s="226">
        <v>0.7</v>
      </c>
      <c r="F26" s="226">
        <v>0.5</v>
      </c>
      <c r="G26" s="226">
        <v>0.4</v>
      </c>
      <c r="H26" s="226">
        <v>0.4</v>
      </c>
      <c r="J26" s="275"/>
      <c r="K26" s="275"/>
      <c r="L26" s="275"/>
      <c r="M26" s="275"/>
      <c r="N26" s="275"/>
      <c r="O26" s="275"/>
    </row>
    <row r="27" spans="1:15">
      <c r="A27" s="229" t="s">
        <v>244</v>
      </c>
      <c r="B27" s="223"/>
      <c r="C27" s="226">
        <v>-0.1</v>
      </c>
      <c r="D27" s="226">
        <v>-0.1</v>
      </c>
      <c r="E27" s="226">
        <v>0.1</v>
      </c>
      <c r="F27" s="226">
        <v>-0.1</v>
      </c>
      <c r="G27" s="226">
        <v>0.1</v>
      </c>
      <c r="H27" s="226">
        <v>0</v>
      </c>
      <c r="J27" s="275"/>
      <c r="K27" s="275"/>
      <c r="L27" s="275"/>
      <c r="M27" s="275"/>
      <c r="N27" s="275"/>
      <c r="O27" s="275"/>
    </row>
    <row r="28" spans="1:15">
      <c r="A28" s="229" t="s">
        <v>245</v>
      </c>
      <c r="B28" s="223"/>
      <c r="C28" s="226">
        <v>1.6</v>
      </c>
      <c r="D28" s="226">
        <v>1.1000000000000001</v>
      </c>
      <c r="E28" s="226">
        <v>0.9</v>
      </c>
      <c r="F28" s="226">
        <v>0.4</v>
      </c>
      <c r="G28" s="226">
        <v>0.3</v>
      </c>
      <c r="H28" s="226">
        <v>0.2</v>
      </c>
      <c r="J28" s="275"/>
      <c r="K28" s="275"/>
      <c r="L28" s="275"/>
      <c r="M28" s="275"/>
      <c r="N28" s="275"/>
      <c r="O28" s="275"/>
    </row>
    <row r="29" spans="1:15">
      <c r="A29" s="229" t="s">
        <v>246</v>
      </c>
      <c r="B29" s="223"/>
      <c r="C29" s="226">
        <v>0</v>
      </c>
      <c r="D29" s="226">
        <v>0.1</v>
      </c>
      <c r="E29" s="226">
        <v>0.2</v>
      </c>
      <c r="F29" s="226">
        <v>0.1</v>
      </c>
      <c r="G29" s="226">
        <v>0.1</v>
      </c>
      <c r="H29" s="226">
        <v>0.1</v>
      </c>
      <c r="J29" s="275"/>
      <c r="K29" s="275"/>
      <c r="L29" s="275"/>
      <c r="M29" s="275"/>
      <c r="N29" s="275"/>
      <c r="O29" s="275"/>
    </row>
    <row r="30" spans="1:15">
      <c r="A30" s="229" t="s">
        <v>247</v>
      </c>
      <c r="B30" s="223"/>
      <c r="C30" s="226">
        <v>0</v>
      </c>
      <c r="D30" s="226">
        <v>0</v>
      </c>
      <c r="E30" s="226">
        <v>0.1</v>
      </c>
      <c r="F30" s="226">
        <v>0</v>
      </c>
      <c r="G30" s="226">
        <v>0</v>
      </c>
      <c r="H30" s="226">
        <v>0</v>
      </c>
      <c r="J30" s="275"/>
      <c r="K30" s="275"/>
      <c r="L30" s="275"/>
      <c r="M30" s="275"/>
      <c r="N30" s="275"/>
      <c r="O30" s="275"/>
    </row>
    <row r="31" spans="1:15">
      <c r="A31" s="229" t="s">
        <v>248</v>
      </c>
      <c r="B31" s="223"/>
      <c r="C31" s="226">
        <v>0.9</v>
      </c>
      <c r="D31" s="226">
        <v>0.7</v>
      </c>
      <c r="E31" s="226">
        <v>0.7</v>
      </c>
      <c r="F31" s="226">
        <v>0.6</v>
      </c>
      <c r="G31" s="226">
        <v>0.5</v>
      </c>
      <c r="H31" s="226">
        <v>0.5</v>
      </c>
      <c r="J31" s="275"/>
      <c r="K31" s="275"/>
      <c r="L31" s="275"/>
      <c r="M31" s="275"/>
      <c r="N31" s="275"/>
      <c r="O31" s="275"/>
    </row>
    <row r="32" spans="1:15">
      <c r="A32" s="229" t="s">
        <v>249</v>
      </c>
      <c r="B32" s="223"/>
      <c r="C32" s="226">
        <v>0.1</v>
      </c>
      <c r="D32" s="226">
        <v>0.1</v>
      </c>
      <c r="E32" s="226">
        <v>0.3</v>
      </c>
      <c r="F32" s="226">
        <v>0.2</v>
      </c>
      <c r="G32" s="226">
        <v>0.5</v>
      </c>
      <c r="H32" s="226">
        <v>0.5</v>
      </c>
      <c r="J32" s="275"/>
      <c r="K32" s="275"/>
      <c r="L32" s="275"/>
      <c r="M32" s="275"/>
      <c r="N32" s="275"/>
      <c r="O32" s="275"/>
    </row>
    <row r="33" spans="1:15">
      <c r="A33" s="229" t="s">
        <v>250</v>
      </c>
      <c r="B33" s="223"/>
      <c r="C33" s="226">
        <v>1.6</v>
      </c>
      <c r="D33" s="226">
        <v>1.4</v>
      </c>
      <c r="E33" s="226">
        <v>1</v>
      </c>
      <c r="F33" s="226">
        <v>0.9</v>
      </c>
      <c r="G33" s="226">
        <v>0.4</v>
      </c>
      <c r="H33" s="226">
        <v>0.3</v>
      </c>
      <c r="J33" s="275"/>
      <c r="K33" s="275"/>
      <c r="L33" s="275"/>
      <c r="M33" s="275"/>
      <c r="N33" s="275"/>
      <c r="O33" s="275"/>
    </row>
    <row r="34" spans="1:15">
      <c r="A34" s="229" t="s">
        <v>251</v>
      </c>
      <c r="B34" s="223"/>
      <c r="C34" s="226">
        <v>0.2</v>
      </c>
      <c r="D34" s="226">
        <v>0.1</v>
      </c>
      <c r="E34" s="226">
        <v>0.2</v>
      </c>
      <c r="F34" s="226">
        <v>0</v>
      </c>
      <c r="G34" s="226">
        <v>0</v>
      </c>
      <c r="H34" s="226">
        <v>0</v>
      </c>
      <c r="J34" s="275"/>
      <c r="K34" s="275"/>
      <c r="L34" s="275"/>
      <c r="M34" s="275"/>
      <c r="N34" s="275"/>
      <c r="O34" s="275"/>
    </row>
    <row r="35" spans="1:15">
      <c r="A35" s="229" t="s">
        <v>252</v>
      </c>
      <c r="B35" s="223"/>
      <c r="C35" s="226">
        <v>0.4</v>
      </c>
      <c r="D35" s="226">
        <v>0.4</v>
      </c>
      <c r="E35" s="226">
        <v>0.4</v>
      </c>
      <c r="F35" s="226">
        <v>0.3</v>
      </c>
      <c r="G35" s="226">
        <v>0.3</v>
      </c>
      <c r="H35" s="226">
        <v>0.3</v>
      </c>
      <c r="J35" s="275"/>
      <c r="K35" s="275"/>
      <c r="L35" s="275"/>
      <c r="M35" s="275"/>
      <c r="N35" s="275"/>
      <c r="O35" s="275"/>
    </row>
    <row r="36" spans="1:15">
      <c r="A36" s="229" t="s">
        <v>253</v>
      </c>
      <c r="B36" s="223"/>
      <c r="C36" s="226">
        <v>0.5</v>
      </c>
      <c r="D36" s="226">
        <v>0.5</v>
      </c>
      <c r="E36" s="226">
        <v>0.5</v>
      </c>
      <c r="F36" s="226">
        <v>0.4</v>
      </c>
      <c r="G36" s="226">
        <v>0.3</v>
      </c>
      <c r="H36" s="226">
        <v>0.3</v>
      </c>
      <c r="J36" s="275"/>
      <c r="K36" s="275"/>
      <c r="L36" s="275"/>
      <c r="M36" s="275"/>
      <c r="N36" s="275"/>
      <c r="O36" s="275"/>
    </row>
    <row r="37" spans="1:15">
      <c r="A37" s="229" t="s">
        <v>254</v>
      </c>
      <c r="B37" s="223"/>
      <c r="C37" s="226">
        <v>1.2</v>
      </c>
      <c r="D37" s="226">
        <v>1</v>
      </c>
      <c r="E37" s="226">
        <v>0.8</v>
      </c>
      <c r="F37" s="226">
        <v>0.7</v>
      </c>
      <c r="G37" s="226">
        <v>0.6</v>
      </c>
      <c r="H37" s="226">
        <v>0.6</v>
      </c>
      <c r="J37" s="275"/>
      <c r="K37" s="275"/>
      <c r="L37" s="275"/>
      <c r="M37" s="275"/>
      <c r="N37" s="275"/>
      <c r="O37" s="275"/>
    </row>
    <row r="38" spans="1:15">
      <c r="A38" s="229" t="s">
        <v>255</v>
      </c>
      <c r="B38" s="223"/>
      <c r="C38" s="226">
        <v>1.3</v>
      </c>
      <c r="D38" s="226">
        <v>1.1000000000000001</v>
      </c>
      <c r="E38" s="226">
        <v>1</v>
      </c>
      <c r="F38" s="226">
        <v>0.8</v>
      </c>
      <c r="G38" s="226">
        <v>0.6</v>
      </c>
      <c r="H38" s="226">
        <v>0.5</v>
      </c>
      <c r="J38" s="275"/>
      <c r="K38" s="275"/>
      <c r="L38" s="275"/>
      <c r="M38" s="275"/>
      <c r="N38" s="275"/>
      <c r="O38" s="275"/>
    </row>
    <row r="39" spans="1:15">
      <c r="A39" s="229" t="s">
        <v>256</v>
      </c>
      <c r="B39" s="223"/>
      <c r="C39" s="226">
        <v>1.5</v>
      </c>
      <c r="D39" s="226">
        <v>1.3</v>
      </c>
      <c r="E39" s="226">
        <v>1.1000000000000001</v>
      </c>
      <c r="F39" s="226">
        <v>0.9</v>
      </c>
      <c r="G39" s="226">
        <v>0.6</v>
      </c>
      <c r="H39" s="226">
        <v>0.6</v>
      </c>
      <c r="J39" s="275"/>
      <c r="K39" s="275"/>
      <c r="L39" s="275"/>
      <c r="M39" s="275"/>
      <c r="N39" s="275"/>
      <c r="O39" s="275"/>
    </row>
    <row r="40" spans="1:15">
      <c r="A40" s="229" t="s">
        <v>257</v>
      </c>
      <c r="B40" s="223"/>
      <c r="C40" s="226">
        <v>1.2</v>
      </c>
      <c r="D40" s="226">
        <v>1.1000000000000001</v>
      </c>
      <c r="E40" s="226">
        <v>1</v>
      </c>
      <c r="F40" s="226">
        <v>0.9</v>
      </c>
      <c r="G40" s="226">
        <v>0.7</v>
      </c>
      <c r="H40" s="226">
        <v>0.6</v>
      </c>
      <c r="J40" s="275"/>
      <c r="K40" s="275"/>
      <c r="L40" s="275"/>
      <c r="M40" s="275"/>
      <c r="N40" s="275"/>
      <c r="O40" s="275"/>
    </row>
    <row r="41" spans="1:15">
      <c r="A41" s="229" t="s">
        <v>258</v>
      </c>
      <c r="B41" s="223"/>
      <c r="C41" s="226">
        <v>1.2</v>
      </c>
      <c r="D41" s="226">
        <v>1.2</v>
      </c>
      <c r="E41" s="226">
        <v>1.2</v>
      </c>
      <c r="F41" s="226">
        <v>1.1000000000000001</v>
      </c>
      <c r="G41" s="226">
        <v>1.1000000000000001</v>
      </c>
      <c r="H41" s="226">
        <v>1</v>
      </c>
      <c r="J41" s="275"/>
      <c r="K41" s="275"/>
      <c r="L41" s="275"/>
      <c r="M41" s="275"/>
      <c r="N41" s="275"/>
      <c r="O41" s="275"/>
    </row>
    <row r="42" spans="1:15">
      <c r="A42" s="229" t="s">
        <v>259</v>
      </c>
      <c r="B42" s="223"/>
      <c r="C42" s="226">
        <v>0.6</v>
      </c>
      <c r="D42" s="226">
        <v>0.6</v>
      </c>
      <c r="E42" s="226">
        <v>0.4</v>
      </c>
      <c r="F42" s="226">
        <v>0.3</v>
      </c>
      <c r="G42" s="226">
        <v>0.1</v>
      </c>
      <c r="H42" s="226">
        <v>0.1</v>
      </c>
      <c r="J42" s="275"/>
      <c r="K42" s="275"/>
      <c r="L42" s="275"/>
      <c r="M42" s="275"/>
      <c r="N42" s="275"/>
      <c r="O42" s="275"/>
    </row>
    <row r="43" spans="1:15">
      <c r="A43" s="229" t="s">
        <v>260</v>
      </c>
      <c r="B43" s="223"/>
      <c r="C43" s="226">
        <v>0.2</v>
      </c>
      <c r="D43" s="226">
        <v>0.2</v>
      </c>
      <c r="E43" s="226">
        <v>0.3</v>
      </c>
      <c r="F43" s="226">
        <v>0.2</v>
      </c>
      <c r="G43" s="226">
        <v>0.2</v>
      </c>
      <c r="H43" s="226">
        <v>0.3</v>
      </c>
      <c r="J43" s="275"/>
      <c r="K43" s="275"/>
      <c r="L43" s="275"/>
      <c r="M43" s="275"/>
      <c r="N43" s="275"/>
      <c r="O43" s="275"/>
    </row>
    <row r="44" spans="1:15">
      <c r="A44" s="229" t="s">
        <v>261</v>
      </c>
      <c r="B44" s="223"/>
      <c r="C44" s="226">
        <v>1</v>
      </c>
      <c r="D44" s="226">
        <v>0.9</v>
      </c>
      <c r="E44" s="226">
        <v>0.8</v>
      </c>
      <c r="F44" s="226">
        <v>0.7</v>
      </c>
      <c r="G44" s="226">
        <v>0.5</v>
      </c>
      <c r="H44" s="226">
        <v>0.4</v>
      </c>
      <c r="J44" s="275"/>
      <c r="K44" s="275"/>
      <c r="L44" s="275"/>
      <c r="M44" s="275"/>
      <c r="N44" s="275"/>
      <c r="O44" s="275"/>
    </row>
    <row r="45" spans="1:15">
      <c r="A45" s="229" t="s">
        <v>262</v>
      </c>
      <c r="B45" s="223"/>
      <c r="C45" s="226">
        <v>0.6</v>
      </c>
      <c r="D45" s="226">
        <v>0.6</v>
      </c>
      <c r="E45" s="226">
        <v>0.5</v>
      </c>
      <c r="F45" s="226">
        <v>0.4</v>
      </c>
      <c r="G45" s="226">
        <v>0.3</v>
      </c>
      <c r="H45" s="226">
        <v>0.3</v>
      </c>
      <c r="J45" s="275"/>
      <c r="K45" s="275"/>
      <c r="L45" s="275"/>
      <c r="M45" s="275"/>
      <c r="N45" s="275"/>
      <c r="O45" s="275"/>
    </row>
    <row r="46" spans="1:15">
      <c r="A46" s="230" t="s">
        <v>263</v>
      </c>
      <c r="B46" s="236"/>
      <c r="C46" s="227">
        <v>0.4</v>
      </c>
      <c r="D46" s="227">
        <v>0.3</v>
      </c>
      <c r="E46" s="227">
        <v>0.2</v>
      </c>
      <c r="F46" s="227">
        <v>0.2</v>
      </c>
      <c r="G46" s="227">
        <v>0.1</v>
      </c>
      <c r="H46" s="227">
        <v>0.1</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C34" sqref="C34"/>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344</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180</v>
      </c>
      <c r="B3" s="224">
        <v>44430</v>
      </c>
      <c r="C3" s="224">
        <v>46430</v>
      </c>
      <c r="D3" s="224">
        <v>48860</v>
      </c>
      <c r="E3" s="224">
        <v>51300</v>
      </c>
      <c r="F3" s="224">
        <v>53600</v>
      </c>
      <c r="G3" s="224">
        <v>55850</v>
      </c>
      <c r="H3" s="224">
        <v>58210</v>
      </c>
    </row>
    <row r="4" spans="1:8">
      <c r="A4" s="229" t="s">
        <v>244</v>
      </c>
      <c r="B4" s="224">
        <v>1700</v>
      </c>
      <c r="C4" s="224">
        <v>1700</v>
      </c>
      <c r="D4" s="224">
        <v>1710</v>
      </c>
      <c r="E4" s="224">
        <v>1730</v>
      </c>
      <c r="F4" s="224">
        <v>1740</v>
      </c>
      <c r="G4" s="224">
        <v>1760</v>
      </c>
      <c r="H4" s="224">
        <v>1780</v>
      </c>
    </row>
    <row r="5" spans="1:8">
      <c r="A5" s="229" t="s">
        <v>245</v>
      </c>
      <c r="B5" s="224">
        <v>2670</v>
      </c>
      <c r="C5" s="224">
        <v>2730</v>
      </c>
      <c r="D5" s="224">
        <v>2770</v>
      </c>
      <c r="E5" s="224">
        <v>2810</v>
      </c>
      <c r="F5" s="224">
        <v>2810</v>
      </c>
      <c r="G5" s="224">
        <v>2810</v>
      </c>
      <c r="H5" s="224">
        <v>2820</v>
      </c>
    </row>
    <row r="6" spans="1:8">
      <c r="A6" s="229" t="s">
        <v>246</v>
      </c>
      <c r="B6" s="224">
        <v>230</v>
      </c>
      <c r="C6" s="224">
        <v>230</v>
      </c>
      <c r="D6" s="224">
        <v>240</v>
      </c>
      <c r="E6" s="224">
        <v>250</v>
      </c>
      <c r="F6" s="224">
        <v>250</v>
      </c>
      <c r="G6" s="224">
        <v>260</v>
      </c>
      <c r="H6" s="224">
        <v>260</v>
      </c>
    </row>
    <row r="7" spans="1:8">
      <c r="A7" s="229" t="s">
        <v>247</v>
      </c>
      <c r="B7" s="224">
        <v>400</v>
      </c>
      <c r="C7" s="224">
        <v>400</v>
      </c>
      <c r="D7" s="224">
        <v>410</v>
      </c>
      <c r="E7" s="224">
        <v>420</v>
      </c>
      <c r="F7" s="224">
        <v>430</v>
      </c>
      <c r="G7" s="224">
        <v>440</v>
      </c>
      <c r="H7" s="224">
        <v>450</v>
      </c>
    </row>
    <row r="8" spans="1:8">
      <c r="A8" s="229" t="s">
        <v>248</v>
      </c>
      <c r="B8" s="224">
        <v>1540</v>
      </c>
      <c r="C8" s="224">
        <v>1580</v>
      </c>
      <c r="D8" s="224">
        <v>1620</v>
      </c>
      <c r="E8" s="224">
        <v>1660</v>
      </c>
      <c r="F8" s="224">
        <v>1680</v>
      </c>
      <c r="G8" s="224">
        <v>1690</v>
      </c>
      <c r="H8" s="224">
        <v>1700</v>
      </c>
    </row>
    <row r="9" spans="1:8">
      <c r="A9" s="229" t="s">
        <v>249</v>
      </c>
      <c r="B9" s="224">
        <v>280</v>
      </c>
      <c r="C9" s="224">
        <v>280</v>
      </c>
      <c r="D9" s="224">
        <v>280</v>
      </c>
      <c r="E9" s="224">
        <v>290</v>
      </c>
      <c r="F9" s="224">
        <v>290</v>
      </c>
      <c r="G9" s="224">
        <v>300</v>
      </c>
      <c r="H9" s="224">
        <v>300</v>
      </c>
    </row>
    <row r="10" spans="1:8">
      <c r="A10" s="229" t="s">
        <v>250</v>
      </c>
      <c r="B10" s="224">
        <v>260</v>
      </c>
      <c r="C10" s="224">
        <v>260</v>
      </c>
      <c r="D10" s="224">
        <v>280</v>
      </c>
      <c r="E10" s="224">
        <v>290</v>
      </c>
      <c r="F10" s="224">
        <v>300</v>
      </c>
      <c r="G10" s="224">
        <v>300</v>
      </c>
      <c r="H10" s="224">
        <v>310</v>
      </c>
    </row>
    <row r="11" spans="1:8">
      <c r="A11" s="229" t="s">
        <v>251</v>
      </c>
      <c r="B11" s="224">
        <v>960</v>
      </c>
      <c r="C11" s="224">
        <v>1020</v>
      </c>
      <c r="D11" s="224">
        <v>1110</v>
      </c>
      <c r="E11" s="224">
        <v>1190</v>
      </c>
      <c r="F11" s="224">
        <v>1280</v>
      </c>
      <c r="G11" s="224">
        <v>1360</v>
      </c>
      <c r="H11" s="224">
        <v>1450</v>
      </c>
    </row>
    <row r="12" spans="1:8">
      <c r="A12" s="229" t="s">
        <v>252</v>
      </c>
      <c r="B12" s="224">
        <v>5110</v>
      </c>
      <c r="C12" s="224">
        <v>5190</v>
      </c>
      <c r="D12" s="224">
        <v>5300</v>
      </c>
      <c r="E12" s="224">
        <v>5410</v>
      </c>
      <c r="F12" s="224">
        <v>5460</v>
      </c>
      <c r="G12" s="224">
        <v>5530</v>
      </c>
      <c r="H12" s="224">
        <v>5590</v>
      </c>
    </row>
    <row r="13" spans="1:8">
      <c r="A13" s="229" t="s">
        <v>253</v>
      </c>
      <c r="B13" s="224">
        <v>1000</v>
      </c>
      <c r="C13" s="224">
        <v>1030</v>
      </c>
      <c r="D13" s="224">
        <v>1070</v>
      </c>
      <c r="E13" s="224">
        <v>1110</v>
      </c>
      <c r="F13" s="224">
        <v>1140</v>
      </c>
      <c r="G13" s="224">
        <v>1170</v>
      </c>
      <c r="H13" s="224">
        <v>1200</v>
      </c>
    </row>
    <row r="14" spans="1:8">
      <c r="A14" s="229" t="s">
        <v>254</v>
      </c>
      <c r="B14" s="224">
        <v>2640</v>
      </c>
      <c r="C14" s="224">
        <v>2720</v>
      </c>
      <c r="D14" s="224">
        <v>2780</v>
      </c>
      <c r="E14" s="224">
        <v>2820</v>
      </c>
      <c r="F14" s="224">
        <v>2850</v>
      </c>
      <c r="G14" s="224">
        <v>2860</v>
      </c>
      <c r="H14" s="224">
        <v>2870</v>
      </c>
    </row>
    <row r="15" spans="1:8">
      <c r="A15" s="229" t="s">
        <v>255</v>
      </c>
      <c r="B15" s="224">
        <v>1980</v>
      </c>
      <c r="C15" s="224">
        <v>2180</v>
      </c>
      <c r="D15" s="224">
        <v>2440</v>
      </c>
      <c r="E15" s="224">
        <v>2730</v>
      </c>
      <c r="F15" s="224">
        <v>3020</v>
      </c>
      <c r="G15" s="224">
        <v>3310</v>
      </c>
      <c r="H15" s="224">
        <v>3630</v>
      </c>
    </row>
    <row r="16" spans="1:8">
      <c r="A16" s="229" t="s">
        <v>256</v>
      </c>
      <c r="B16" s="224">
        <v>3370</v>
      </c>
      <c r="C16" s="224">
        <v>3570</v>
      </c>
      <c r="D16" s="224">
        <v>3810</v>
      </c>
      <c r="E16" s="224">
        <v>4020</v>
      </c>
      <c r="F16" s="224">
        <v>4230</v>
      </c>
      <c r="G16" s="224">
        <v>4390</v>
      </c>
      <c r="H16" s="224">
        <v>4570</v>
      </c>
    </row>
    <row r="17" spans="1:15">
      <c r="A17" s="229" t="s">
        <v>257</v>
      </c>
      <c r="B17" s="224">
        <v>380</v>
      </c>
      <c r="C17" s="224">
        <v>400</v>
      </c>
      <c r="D17" s="224">
        <v>420</v>
      </c>
      <c r="E17" s="224">
        <v>440</v>
      </c>
      <c r="F17" s="224">
        <v>460</v>
      </c>
      <c r="G17" s="224">
        <v>480</v>
      </c>
      <c r="H17" s="224">
        <v>490</v>
      </c>
    </row>
    <row r="18" spans="1:15">
      <c r="A18" s="229" t="s">
        <v>258</v>
      </c>
      <c r="B18" s="224">
        <v>3330</v>
      </c>
      <c r="C18" s="224">
        <v>3520</v>
      </c>
      <c r="D18" s="224">
        <v>3770</v>
      </c>
      <c r="E18" s="224">
        <v>4030</v>
      </c>
      <c r="F18" s="224">
        <v>4290</v>
      </c>
      <c r="G18" s="224">
        <v>4570</v>
      </c>
      <c r="H18" s="224">
        <v>4860</v>
      </c>
    </row>
    <row r="19" spans="1:15">
      <c r="A19" s="229" t="s">
        <v>259</v>
      </c>
      <c r="B19" s="224">
        <v>2210</v>
      </c>
      <c r="C19" s="224">
        <v>2420</v>
      </c>
      <c r="D19" s="224">
        <v>2690</v>
      </c>
      <c r="E19" s="224">
        <v>2970</v>
      </c>
      <c r="F19" s="224">
        <v>3260</v>
      </c>
      <c r="G19" s="224">
        <v>3560</v>
      </c>
      <c r="H19" s="224">
        <v>3880</v>
      </c>
    </row>
    <row r="20" spans="1:15">
      <c r="A20" s="229" t="s">
        <v>260</v>
      </c>
      <c r="B20" s="224">
        <v>4360</v>
      </c>
      <c r="C20" s="224">
        <v>4430</v>
      </c>
      <c r="D20" s="224">
        <v>4510</v>
      </c>
      <c r="E20" s="224">
        <v>4580</v>
      </c>
      <c r="F20" s="224">
        <v>4630</v>
      </c>
      <c r="G20" s="224">
        <v>4670</v>
      </c>
      <c r="H20" s="224">
        <v>4710</v>
      </c>
    </row>
    <row r="21" spans="1:15">
      <c r="A21" s="229" t="s">
        <v>261</v>
      </c>
      <c r="B21" s="224">
        <v>4560</v>
      </c>
      <c r="C21" s="224">
        <v>4940</v>
      </c>
      <c r="D21" s="224">
        <v>5440</v>
      </c>
      <c r="E21" s="224">
        <v>5960</v>
      </c>
      <c r="F21" s="224">
        <v>6520</v>
      </c>
      <c r="G21" s="224">
        <v>7080</v>
      </c>
      <c r="H21" s="224">
        <v>7690</v>
      </c>
    </row>
    <row r="22" spans="1:15">
      <c r="A22" s="229" t="s">
        <v>262</v>
      </c>
      <c r="B22" s="224">
        <v>2780</v>
      </c>
      <c r="C22" s="224">
        <v>2960</v>
      </c>
      <c r="D22" s="224">
        <v>3190</v>
      </c>
      <c r="E22" s="224">
        <v>3400</v>
      </c>
      <c r="F22" s="224">
        <v>3600</v>
      </c>
      <c r="G22" s="224">
        <v>3780</v>
      </c>
      <c r="H22" s="224">
        <v>3970</v>
      </c>
    </row>
    <row r="23" spans="1:15">
      <c r="A23" s="230" t="s">
        <v>263</v>
      </c>
      <c r="B23" s="225">
        <v>4690</v>
      </c>
      <c r="C23" s="225">
        <v>4850</v>
      </c>
      <c r="D23" s="225">
        <v>5030</v>
      </c>
      <c r="E23" s="225">
        <v>5200</v>
      </c>
      <c r="F23" s="225">
        <v>5370</v>
      </c>
      <c r="G23" s="225">
        <v>5520</v>
      </c>
      <c r="H23" s="225">
        <v>5670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180</v>
      </c>
      <c r="B26" s="223"/>
      <c r="C26" s="226">
        <v>1.1000000000000001</v>
      </c>
      <c r="D26" s="226">
        <v>1</v>
      </c>
      <c r="E26" s="226">
        <v>1</v>
      </c>
      <c r="F26" s="226">
        <v>0.9</v>
      </c>
      <c r="G26" s="226">
        <v>0.8</v>
      </c>
      <c r="H26" s="226">
        <v>0.8</v>
      </c>
      <c r="J26" s="275"/>
      <c r="K26" s="275"/>
      <c r="L26" s="275"/>
      <c r="M26" s="275"/>
      <c r="N26" s="275"/>
      <c r="O26" s="275"/>
    </row>
    <row r="27" spans="1:15">
      <c r="A27" s="229" t="s">
        <v>244</v>
      </c>
      <c r="B27" s="223"/>
      <c r="C27" s="226">
        <v>0</v>
      </c>
      <c r="D27" s="226">
        <v>0.1</v>
      </c>
      <c r="E27" s="226">
        <v>0.2</v>
      </c>
      <c r="F27" s="226">
        <v>0.1</v>
      </c>
      <c r="G27" s="226">
        <v>0.2</v>
      </c>
      <c r="H27" s="226">
        <v>0.2</v>
      </c>
      <c r="J27" s="275"/>
      <c r="K27" s="275"/>
      <c r="L27" s="275"/>
      <c r="M27" s="275"/>
      <c r="N27" s="275"/>
      <c r="O27" s="275"/>
    </row>
    <row r="28" spans="1:15">
      <c r="A28" s="229" t="s">
        <v>245</v>
      </c>
      <c r="B28" s="223"/>
      <c r="C28" s="226">
        <v>0.6</v>
      </c>
      <c r="D28" s="226">
        <v>0.3</v>
      </c>
      <c r="E28" s="226">
        <v>0.3</v>
      </c>
      <c r="F28" s="226">
        <v>0</v>
      </c>
      <c r="G28" s="226">
        <v>0</v>
      </c>
      <c r="H28" s="226">
        <v>0.1</v>
      </c>
      <c r="J28" s="275"/>
      <c r="K28" s="275"/>
      <c r="L28" s="275"/>
      <c r="M28" s="275"/>
      <c r="N28" s="275"/>
      <c r="O28" s="275"/>
    </row>
    <row r="29" spans="1:15">
      <c r="A29" s="229" t="s">
        <v>246</v>
      </c>
      <c r="B29" s="223"/>
      <c r="C29" s="226">
        <v>0</v>
      </c>
      <c r="D29" s="226">
        <v>0.9</v>
      </c>
      <c r="E29" s="226">
        <v>0.8</v>
      </c>
      <c r="F29" s="226">
        <v>0</v>
      </c>
      <c r="G29" s="226">
        <v>0.8</v>
      </c>
      <c r="H29" s="226">
        <v>0</v>
      </c>
      <c r="J29" s="275"/>
      <c r="K29" s="275"/>
      <c r="L29" s="275"/>
      <c r="M29" s="275"/>
      <c r="N29" s="275"/>
      <c r="O29" s="275"/>
    </row>
    <row r="30" spans="1:15">
      <c r="A30" s="229" t="s">
        <v>247</v>
      </c>
      <c r="B30" s="223"/>
      <c r="C30" s="226">
        <v>0</v>
      </c>
      <c r="D30" s="226">
        <v>0.5</v>
      </c>
      <c r="E30" s="226">
        <v>0.5</v>
      </c>
      <c r="F30" s="226">
        <v>0.5</v>
      </c>
      <c r="G30" s="226">
        <v>0.5</v>
      </c>
      <c r="H30" s="226">
        <v>0.5</v>
      </c>
      <c r="J30" s="275"/>
      <c r="K30" s="275"/>
      <c r="L30" s="275"/>
      <c r="M30" s="275"/>
      <c r="N30" s="275"/>
      <c r="O30" s="275"/>
    </row>
    <row r="31" spans="1:15">
      <c r="A31" s="229" t="s">
        <v>248</v>
      </c>
      <c r="B31" s="223"/>
      <c r="C31" s="226">
        <v>0.6</v>
      </c>
      <c r="D31" s="226">
        <v>0.5</v>
      </c>
      <c r="E31" s="226">
        <v>0.5</v>
      </c>
      <c r="F31" s="226">
        <v>0.2</v>
      </c>
      <c r="G31" s="226">
        <v>0.1</v>
      </c>
      <c r="H31" s="226">
        <v>0.1</v>
      </c>
      <c r="J31" s="275"/>
      <c r="K31" s="275"/>
      <c r="L31" s="275"/>
      <c r="M31" s="275"/>
      <c r="N31" s="275"/>
      <c r="O31" s="275"/>
    </row>
    <row r="32" spans="1:15">
      <c r="A32" s="229" t="s">
        <v>249</v>
      </c>
      <c r="B32" s="223"/>
      <c r="C32" s="226">
        <v>0</v>
      </c>
      <c r="D32" s="226">
        <v>0</v>
      </c>
      <c r="E32" s="226">
        <v>0.7</v>
      </c>
      <c r="F32" s="226">
        <v>0</v>
      </c>
      <c r="G32" s="226">
        <v>0.7</v>
      </c>
      <c r="H32" s="226">
        <v>0</v>
      </c>
      <c r="J32" s="275"/>
      <c r="K32" s="275"/>
      <c r="L32" s="275"/>
      <c r="M32" s="275"/>
      <c r="N32" s="275"/>
      <c r="O32" s="275"/>
    </row>
    <row r="33" spans="1:15">
      <c r="A33" s="229" t="s">
        <v>250</v>
      </c>
      <c r="B33" s="223"/>
      <c r="C33" s="226">
        <v>0</v>
      </c>
      <c r="D33" s="226">
        <v>1.5</v>
      </c>
      <c r="E33" s="226">
        <v>0.7</v>
      </c>
      <c r="F33" s="226">
        <v>0.7</v>
      </c>
      <c r="G33" s="226">
        <v>0</v>
      </c>
      <c r="H33" s="226">
        <v>0.7</v>
      </c>
      <c r="J33" s="275"/>
      <c r="K33" s="275"/>
      <c r="L33" s="275"/>
      <c r="M33" s="275"/>
      <c r="N33" s="275"/>
      <c r="O33" s="275"/>
    </row>
    <row r="34" spans="1:15">
      <c r="A34" s="229" t="s">
        <v>251</v>
      </c>
      <c r="B34" s="223"/>
      <c r="C34" s="226">
        <v>1.5</v>
      </c>
      <c r="D34" s="226">
        <v>1.7</v>
      </c>
      <c r="E34" s="226">
        <v>1.4</v>
      </c>
      <c r="F34" s="226">
        <v>1.5</v>
      </c>
      <c r="G34" s="226">
        <v>1.2</v>
      </c>
      <c r="H34" s="226">
        <v>1.3</v>
      </c>
      <c r="J34" s="275"/>
      <c r="K34" s="275"/>
      <c r="L34" s="275"/>
      <c r="M34" s="275"/>
      <c r="N34" s="275"/>
      <c r="O34" s="275"/>
    </row>
    <row r="35" spans="1:15">
      <c r="A35" s="229" t="s">
        <v>252</v>
      </c>
      <c r="B35" s="223"/>
      <c r="C35" s="226">
        <v>0.4</v>
      </c>
      <c r="D35" s="226">
        <v>0.4</v>
      </c>
      <c r="E35" s="226">
        <v>0.4</v>
      </c>
      <c r="F35" s="226">
        <v>0.2</v>
      </c>
      <c r="G35" s="226">
        <v>0.3</v>
      </c>
      <c r="H35" s="226">
        <v>0.2</v>
      </c>
      <c r="J35" s="275"/>
      <c r="K35" s="275"/>
      <c r="L35" s="275"/>
      <c r="M35" s="275"/>
      <c r="N35" s="275"/>
      <c r="O35" s="275"/>
    </row>
    <row r="36" spans="1:15">
      <c r="A36" s="229" t="s">
        <v>253</v>
      </c>
      <c r="B36" s="223"/>
      <c r="C36" s="226">
        <v>0.7</v>
      </c>
      <c r="D36" s="226">
        <v>0.8</v>
      </c>
      <c r="E36" s="226">
        <v>0.7</v>
      </c>
      <c r="F36" s="226">
        <v>0.5</v>
      </c>
      <c r="G36" s="226">
        <v>0.5</v>
      </c>
      <c r="H36" s="226">
        <v>0.5</v>
      </c>
      <c r="J36" s="275"/>
      <c r="K36" s="275"/>
      <c r="L36" s="275"/>
      <c r="M36" s="275"/>
      <c r="N36" s="275"/>
      <c r="O36" s="275"/>
    </row>
    <row r="37" spans="1:15">
      <c r="A37" s="229" t="s">
        <v>254</v>
      </c>
      <c r="B37" s="223"/>
      <c r="C37" s="226">
        <v>0.7</v>
      </c>
      <c r="D37" s="226">
        <v>0.4</v>
      </c>
      <c r="E37" s="226">
        <v>0.3</v>
      </c>
      <c r="F37" s="226">
        <v>0.2</v>
      </c>
      <c r="G37" s="226">
        <v>0.1</v>
      </c>
      <c r="H37" s="226">
        <v>0.1</v>
      </c>
      <c r="J37" s="275"/>
      <c r="K37" s="275"/>
      <c r="L37" s="275"/>
      <c r="M37" s="275"/>
      <c r="N37" s="275"/>
      <c r="O37" s="275"/>
    </row>
    <row r="38" spans="1:15">
      <c r="A38" s="229" t="s">
        <v>255</v>
      </c>
      <c r="B38" s="223"/>
      <c r="C38" s="226">
        <v>2.4</v>
      </c>
      <c r="D38" s="226">
        <v>2.2999999999999998</v>
      </c>
      <c r="E38" s="226">
        <v>2.2999999999999998</v>
      </c>
      <c r="F38" s="226">
        <v>2</v>
      </c>
      <c r="G38" s="226">
        <v>1.9</v>
      </c>
      <c r="H38" s="226">
        <v>1.9</v>
      </c>
      <c r="J38" s="275"/>
      <c r="K38" s="275"/>
      <c r="L38" s="275"/>
      <c r="M38" s="275"/>
      <c r="N38" s="275"/>
      <c r="O38" s="275"/>
    </row>
    <row r="39" spans="1:15">
      <c r="A39" s="229" t="s">
        <v>256</v>
      </c>
      <c r="B39" s="223"/>
      <c r="C39" s="226">
        <v>1.5</v>
      </c>
      <c r="D39" s="226">
        <v>1.3</v>
      </c>
      <c r="E39" s="226">
        <v>1.1000000000000001</v>
      </c>
      <c r="F39" s="226">
        <v>1</v>
      </c>
      <c r="G39" s="226">
        <v>0.7</v>
      </c>
      <c r="H39" s="226">
        <v>0.8</v>
      </c>
      <c r="J39" s="275"/>
      <c r="K39" s="275"/>
      <c r="L39" s="275"/>
      <c r="M39" s="275"/>
      <c r="N39" s="275"/>
      <c r="O39" s="275"/>
    </row>
    <row r="40" spans="1:15">
      <c r="A40" s="229" t="s">
        <v>257</v>
      </c>
      <c r="B40" s="223"/>
      <c r="C40" s="226">
        <v>1.3</v>
      </c>
      <c r="D40" s="226">
        <v>1</v>
      </c>
      <c r="E40" s="226">
        <v>0.9</v>
      </c>
      <c r="F40" s="226">
        <v>0.9</v>
      </c>
      <c r="G40" s="226">
        <v>0.9</v>
      </c>
      <c r="H40" s="226">
        <v>0.4</v>
      </c>
      <c r="J40" s="275"/>
      <c r="K40" s="275"/>
      <c r="L40" s="275"/>
      <c r="M40" s="275"/>
      <c r="N40" s="275"/>
      <c r="O40" s="275"/>
    </row>
    <row r="41" spans="1:15">
      <c r="A41" s="229" t="s">
        <v>258</v>
      </c>
      <c r="B41" s="223"/>
      <c r="C41" s="226">
        <v>1.4</v>
      </c>
      <c r="D41" s="226">
        <v>1.4</v>
      </c>
      <c r="E41" s="226">
        <v>1.3</v>
      </c>
      <c r="F41" s="226">
        <v>1.3</v>
      </c>
      <c r="G41" s="226">
        <v>1.3</v>
      </c>
      <c r="H41" s="226">
        <v>1.2</v>
      </c>
      <c r="J41" s="275"/>
      <c r="K41" s="275"/>
      <c r="L41" s="275"/>
      <c r="M41" s="275"/>
      <c r="N41" s="275"/>
      <c r="O41" s="275"/>
    </row>
    <row r="42" spans="1:15">
      <c r="A42" s="229" t="s">
        <v>259</v>
      </c>
      <c r="B42" s="223"/>
      <c r="C42" s="226">
        <v>2.2999999999999998</v>
      </c>
      <c r="D42" s="226">
        <v>2.1</v>
      </c>
      <c r="E42" s="226">
        <v>2</v>
      </c>
      <c r="F42" s="226">
        <v>1.9</v>
      </c>
      <c r="G42" s="226">
        <v>1.8</v>
      </c>
      <c r="H42" s="226">
        <v>1.7</v>
      </c>
      <c r="J42" s="275"/>
      <c r="K42" s="275"/>
      <c r="L42" s="275"/>
      <c r="M42" s="275"/>
      <c r="N42" s="275"/>
      <c r="O42" s="275"/>
    </row>
    <row r="43" spans="1:15">
      <c r="A43" s="229" t="s">
        <v>260</v>
      </c>
      <c r="B43" s="223"/>
      <c r="C43" s="226">
        <v>0.4</v>
      </c>
      <c r="D43" s="226">
        <v>0.4</v>
      </c>
      <c r="E43" s="226">
        <v>0.3</v>
      </c>
      <c r="F43" s="226">
        <v>0.2</v>
      </c>
      <c r="G43" s="226">
        <v>0.2</v>
      </c>
      <c r="H43" s="226">
        <v>0.2</v>
      </c>
      <c r="J43" s="275"/>
      <c r="K43" s="275"/>
      <c r="L43" s="275"/>
      <c r="M43" s="275"/>
      <c r="N43" s="275"/>
      <c r="O43" s="275"/>
    </row>
    <row r="44" spans="1:15">
      <c r="A44" s="229" t="s">
        <v>261</v>
      </c>
      <c r="B44" s="223"/>
      <c r="C44" s="226">
        <v>2</v>
      </c>
      <c r="D44" s="226">
        <v>1.9</v>
      </c>
      <c r="E44" s="226">
        <v>1.8</v>
      </c>
      <c r="F44" s="226">
        <v>1.8</v>
      </c>
      <c r="G44" s="226">
        <v>1.7</v>
      </c>
      <c r="H44" s="226">
        <v>1.7</v>
      </c>
      <c r="J44" s="275"/>
      <c r="K44" s="275"/>
      <c r="L44" s="275"/>
      <c r="M44" s="275"/>
      <c r="N44" s="275"/>
      <c r="O44" s="275"/>
    </row>
    <row r="45" spans="1:15">
      <c r="A45" s="229" t="s">
        <v>262</v>
      </c>
      <c r="B45" s="223"/>
      <c r="C45" s="226">
        <v>1.6</v>
      </c>
      <c r="D45" s="226">
        <v>1.5</v>
      </c>
      <c r="E45" s="226">
        <v>1.3</v>
      </c>
      <c r="F45" s="226">
        <v>1.1000000000000001</v>
      </c>
      <c r="G45" s="226">
        <v>1</v>
      </c>
      <c r="H45" s="226">
        <v>1</v>
      </c>
      <c r="J45" s="275"/>
      <c r="K45" s="275"/>
      <c r="L45" s="275"/>
      <c r="M45" s="275"/>
      <c r="N45" s="275"/>
      <c r="O45" s="275"/>
    </row>
    <row r="46" spans="1:15">
      <c r="A46" s="230" t="s">
        <v>263</v>
      </c>
      <c r="B46" s="236"/>
      <c r="C46" s="227">
        <v>0.8</v>
      </c>
      <c r="D46" s="227">
        <v>0.7</v>
      </c>
      <c r="E46" s="227">
        <v>0.7</v>
      </c>
      <c r="F46" s="227">
        <v>0.6</v>
      </c>
      <c r="G46" s="227">
        <v>0.6</v>
      </c>
      <c r="H46" s="227">
        <v>0.5</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Z6" sqref="Z6"/>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343</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180</v>
      </c>
      <c r="B3" s="224">
        <v>106680</v>
      </c>
      <c r="C3" s="224">
        <v>111930</v>
      </c>
      <c r="D3" s="224">
        <v>118330</v>
      </c>
      <c r="E3" s="224">
        <v>124670</v>
      </c>
      <c r="F3" s="224">
        <v>130590</v>
      </c>
      <c r="G3" s="224">
        <v>136270</v>
      </c>
      <c r="H3" s="224">
        <v>142120</v>
      </c>
    </row>
    <row r="4" spans="1:8">
      <c r="A4" s="229" t="s">
        <v>244</v>
      </c>
      <c r="B4" s="224">
        <v>3910</v>
      </c>
      <c r="C4" s="224">
        <v>3910</v>
      </c>
      <c r="D4" s="224">
        <v>3930</v>
      </c>
      <c r="E4" s="224">
        <v>3960</v>
      </c>
      <c r="F4" s="224">
        <v>3980</v>
      </c>
      <c r="G4" s="224">
        <v>4010</v>
      </c>
      <c r="H4" s="224">
        <v>4030</v>
      </c>
    </row>
    <row r="5" spans="1:8">
      <c r="A5" s="229" t="s">
        <v>245</v>
      </c>
      <c r="B5" s="224">
        <v>6140</v>
      </c>
      <c r="C5" s="224">
        <v>6580</v>
      </c>
      <c r="D5" s="224">
        <v>7070</v>
      </c>
      <c r="E5" s="224">
        <v>7540</v>
      </c>
      <c r="F5" s="224">
        <v>7900</v>
      </c>
      <c r="G5" s="224">
        <v>8250</v>
      </c>
      <c r="H5" s="224">
        <v>8610</v>
      </c>
    </row>
    <row r="6" spans="1:8">
      <c r="A6" s="229" t="s">
        <v>246</v>
      </c>
      <c r="B6" s="224">
        <v>660</v>
      </c>
      <c r="C6" s="224">
        <v>650</v>
      </c>
      <c r="D6" s="224">
        <v>650</v>
      </c>
      <c r="E6" s="224">
        <v>650</v>
      </c>
      <c r="F6" s="224">
        <v>650</v>
      </c>
      <c r="G6" s="224">
        <v>650</v>
      </c>
      <c r="H6" s="224">
        <v>640</v>
      </c>
    </row>
    <row r="7" spans="1:8">
      <c r="A7" s="229" t="s">
        <v>247</v>
      </c>
      <c r="B7" s="224">
        <v>1050</v>
      </c>
      <c r="C7" s="224">
        <v>1060</v>
      </c>
      <c r="D7" s="224">
        <v>1080</v>
      </c>
      <c r="E7" s="224">
        <v>1090</v>
      </c>
      <c r="F7" s="224">
        <v>1100</v>
      </c>
      <c r="G7" s="224">
        <v>1120</v>
      </c>
      <c r="H7" s="224">
        <v>1130</v>
      </c>
    </row>
    <row r="8" spans="1:8">
      <c r="A8" s="229" t="s">
        <v>248</v>
      </c>
      <c r="B8" s="224">
        <v>4350</v>
      </c>
      <c r="C8" s="224">
        <v>4560</v>
      </c>
      <c r="D8" s="224">
        <v>4780</v>
      </c>
      <c r="E8" s="224">
        <v>4990</v>
      </c>
      <c r="F8" s="224">
        <v>5170</v>
      </c>
      <c r="G8" s="224">
        <v>5320</v>
      </c>
      <c r="H8" s="224">
        <v>5470</v>
      </c>
    </row>
    <row r="9" spans="1:8">
      <c r="A9" s="229" t="s">
        <v>249</v>
      </c>
      <c r="B9" s="224">
        <v>850</v>
      </c>
      <c r="C9" s="224">
        <v>850</v>
      </c>
      <c r="D9" s="224">
        <v>860</v>
      </c>
      <c r="E9" s="224">
        <v>880</v>
      </c>
      <c r="F9" s="224">
        <v>890</v>
      </c>
      <c r="G9" s="224">
        <v>920</v>
      </c>
      <c r="H9" s="224">
        <v>950</v>
      </c>
    </row>
    <row r="10" spans="1:8">
      <c r="A10" s="229" t="s">
        <v>250</v>
      </c>
      <c r="B10" s="224">
        <v>590</v>
      </c>
      <c r="C10" s="224">
        <v>640</v>
      </c>
      <c r="D10" s="224">
        <v>690</v>
      </c>
      <c r="E10" s="224">
        <v>750</v>
      </c>
      <c r="F10" s="224">
        <v>810</v>
      </c>
      <c r="G10" s="224">
        <v>870</v>
      </c>
      <c r="H10" s="224">
        <v>940</v>
      </c>
    </row>
    <row r="11" spans="1:8">
      <c r="A11" s="229" t="s">
        <v>251</v>
      </c>
      <c r="B11" s="224">
        <v>2540</v>
      </c>
      <c r="C11" s="224">
        <v>2660</v>
      </c>
      <c r="D11" s="224">
        <v>2810</v>
      </c>
      <c r="E11" s="224">
        <v>2960</v>
      </c>
      <c r="F11" s="224">
        <v>3080</v>
      </c>
      <c r="G11" s="224">
        <v>3200</v>
      </c>
      <c r="H11" s="224">
        <v>3310</v>
      </c>
    </row>
    <row r="12" spans="1:8">
      <c r="A12" s="229" t="s">
        <v>252</v>
      </c>
      <c r="B12" s="224">
        <v>12250</v>
      </c>
      <c r="C12" s="224">
        <v>12630</v>
      </c>
      <c r="D12" s="224">
        <v>13100</v>
      </c>
      <c r="E12" s="224">
        <v>13510</v>
      </c>
      <c r="F12" s="224">
        <v>13800</v>
      </c>
      <c r="G12" s="224">
        <v>14070</v>
      </c>
      <c r="H12" s="224">
        <v>14290</v>
      </c>
    </row>
    <row r="13" spans="1:8">
      <c r="A13" s="229" t="s">
        <v>253</v>
      </c>
      <c r="B13" s="224">
        <v>1960</v>
      </c>
      <c r="C13" s="224">
        <v>2010</v>
      </c>
      <c r="D13" s="224">
        <v>2080</v>
      </c>
      <c r="E13" s="224">
        <v>2140</v>
      </c>
      <c r="F13" s="224">
        <v>2180</v>
      </c>
      <c r="G13" s="224">
        <v>2230</v>
      </c>
      <c r="H13" s="224">
        <v>2260</v>
      </c>
    </row>
    <row r="14" spans="1:8">
      <c r="A14" s="229" t="s">
        <v>254</v>
      </c>
      <c r="B14" s="224">
        <v>6900</v>
      </c>
      <c r="C14" s="224">
        <v>7260</v>
      </c>
      <c r="D14" s="224">
        <v>7650</v>
      </c>
      <c r="E14" s="224">
        <v>8000</v>
      </c>
      <c r="F14" s="224">
        <v>8320</v>
      </c>
      <c r="G14" s="224">
        <v>8600</v>
      </c>
      <c r="H14" s="224">
        <v>8880</v>
      </c>
    </row>
    <row r="15" spans="1:8">
      <c r="A15" s="229" t="s">
        <v>255</v>
      </c>
      <c r="B15" s="224">
        <v>4660</v>
      </c>
      <c r="C15" s="224">
        <v>5080</v>
      </c>
      <c r="D15" s="224">
        <v>5620</v>
      </c>
      <c r="E15" s="224">
        <v>6180</v>
      </c>
      <c r="F15" s="224">
        <v>6720</v>
      </c>
      <c r="G15" s="224">
        <v>7230</v>
      </c>
      <c r="H15" s="224">
        <v>7770</v>
      </c>
    </row>
    <row r="16" spans="1:8">
      <c r="A16" s="229" t="s">
        <v>256</v>
      </c>
      <c r="B16" s="224">
        <v>8090</v>
      </c>
      <c r="C16" s="224">
        <v>8750</v>
      </c>
      <c r="D16" s="224">
        <v>9580</v>
      </c>
      <c r="E16" s="224">
        <v>10400</v>
      </c>
      <c r="F16" s="224">
        <v>11260</v>
      </c>
      <c r="G16" s="224">
        <v>12050</v>
      </c>
      <c r="H16" s="224">
        <v>12920</v>
      </c>
    </row>
    <row r="17" spans="1:15">
      <c r="A17" s="229" t="s">
        <v>257</v>
      </c>
      <c r="B17" s="224">
        <v>1800</v>
      </c>
      <c r="C17" s="224">
        <v>2000</v>
      </c>
      <c r="D17" s="224">
        <v>2260</v>
      </c>
      <c r="E17" s="224">
        <v>2530</v>
      </c>
      <c r="F17" s="224">
        <v>2810</v>
      </c>
      <c r="G17" s="224">
        <v>3100</v>
      </c>
      <c r="H17" s="224">
        <v>3410</v>
      </c>
    </row>
    <row r="18" spans="1:15">
      <c r="A18" s="229" t="s">
        <v>258</v>
      </c>
      <c r="B18" s="224">
        <v>7170</v>
      </c>
      <c r="C18" s="224">
        <v>7670</v>
      </c>
      <c r="D18" s="224">
        <v>8350</v>
      </c>
      <c r="E18" s="224">
        <v>9070</v>
      </c>
      <c r="F18" s="224">
        <v>9820</v>
      </c>
      <c r="G18" s="224">
        <v>10630</v>
      </c>
      <c r="H18" s="224">
        <v>11480</v>
      </c>
    </row>
    <row r="19" spans="1:15">
      <c r="A19" s="229" t="s">
        <v>259</v>
      </c>
      <c r="B19" s="224">
        <v>4170</v>
      </c>
      <c r="C19" s="224">
        <v>4340</v>
      </c>
      <c r="D19" s="224">
        <v>4530</v>
      </c>
      <c r="E19" s="224">
        <v>4690</v>
      </c>
      <c r="F19" s="224">
        <v>4840</v>
      </c>
      <c r="G19" s="224">
        <v>4960</v>
      </c>
      <c r="H19" s="224">
        <v>5090</v>
      </c>
    </row>
    <row r="20" spans="1:15">
      <c r="A20" s="229" t="s">
        <v>260</v>
      </c>
      <c r="B20" s="224">
        <v>12380</v>
      </c>
      <c r="C20" s="224">
        <v>12650</v>
      </c>
      <c r="D20" s="224">
        <v>12940</v>
      </c>
      <c r="E20" s="224">
        <v>13260</v>
      </c>
      <c r="F20" s="224">
        <v>13510</v>
      </c>
      <c r="G20" s="224">
        <v>13750</v>
      </c>
      <c r="H20" s="224">
        <v>13990</v>
      </c>
    </row>
    <row r="21" spans="1:15">
      <c r="A21" s="229" t="s">
        <v>261</v>
      </c>
      <c r="B21" s="224">
        <v>10460</v>
      </c>
      <c r="C21" s="224">
        <v>11150</v>
      </c>
      <c r="D21" s="224">
        <v>12050</v>
      </c>
      <c r="E21" s="224">
        <v>12960</v>
      </c>
      <c r="F21" s="224">
        <v>13900</v>
      </c>
      <c r="G21" s="224">
        <v>14810</v>
      </c>
      <c r="H21" s="224">
        <v>15790</v>
      </c>
    </row>
    <row r="22" spans="1:15">
      <c r="A22" s="229" t="s">
        <v>262</v>
      </c>
      <c r="B22" s="224">
        <v>6800</v>
      </c>
      <c r="C22" s="224">
        <v>7150</v>
      </c>
      <c r="D22" s="224">
        <v>7560</v>
      </c>
      <c r="E22" s="224">
        <v>7920</v>
      </c>
      <c r="F22" s="224">
        <v>8240</v>
      </c>
      <c r="G22" s="224">
        <v>8520</v>
      </c>
      <c r="H22" s="224">
        <v>8790</v>
      </c>
    </row>
    <row r="23" spans="1:15">
      <c r="A23" s="230" t="s">
        <v>263</v>
      </c>
      <c r="B23" s="225">
        <v>9950</v>
      </c>
      <c r="C23" s="225">
        <v>10320</v>
      </c>
      <c r="D23" s="225">
        <v>10760</v>
      </c>
      <c r="E23" s="225">
        <v>11180</v>
      </c>
      <c r="F23" s="225">
        <v>11600</v>
      </c>
      <c r="G23" s="225">
        <v>11980</v>
      </c>
      <c r="H23" s="225">
        <v>12370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180</v>
      </c>
      <c r="B26" s="223"/>
      <c r="C26" s="226">
        <v>1.2</v>
      </c>
      <c r="D26" s="226">
        <v>1.1000000000000001</v>
      </c>
      <c r="E26" s="226">
        <v>1</v>
      </c>
      <c r="F26" s="226">
        <v>0.9</v>
      </c>
      <c r="G26" s="226">
        <v>0.9</v>
      </c>
      <c r="H26" s="226">
        <v>0.8</v>
      </c>
      <c r="J26" s="275"/>
      <c r="K26" s="275"/>
      <c r="L26" s="275"/>
      <c r="M26" s="275"/>
      <c r="N26" s="275"/>
      <c r="O26" s="275"/>
    </row>
    <row r="27" spans="1:15">
      <c r="A27" s="229" t="s">
        <v>244</v>
      </c>
      <c r="B27" s="223"/>
      <c r="C27" s="226">
        <v>0</v>
      </c>
      <c r="D27" s="226">
        <v>0.1</v>
      </c>
      <c r="E27" s="226">
        <v>0.2</v>
      </c>
      <c r="F27" s="226">
        <v>0.1</v>
      </c>
      <c r="G27" s="226">
        <v>0.2</v>
      </c>
      <c r="H27" s="226">
        <v>0.1</v>
      </c>
      <c r="J27" s="275"/>
      <c r="K27" s="275"/>
      <c r="L27" s="275"/>
      <c r="M27" s="275"/>
      <c r="N27" s="275"/>
      <c r="O27" s="275"/>
    </row>
    <row r="28" spans="1:15">
      <c r="A28" s="229" t="s">
        <v>245</v>
      </c>
      <c r="B28" s="223"/>
      <c r="C28" s="226">
        <v>1.7</v>
      </c>
      <c r="D28" s="226">
        <v>1.4</v>
      </c>
      <c r="E28" s="226">
        <v>1.3</v>
      </c>
      <c r="F28" s="226">
        <v>0.9</v>
      </c>
      <c r="G28" s="226">
        <v>0.9</v>
      </c>
      <c r="H28" s="226">
        <v>0.9</v>
      </c>
      <c r="J28" s="275"/>
      <c r="K28" s="275"/>
      <c r="L28" s="275"/>
      <c r="M28" s="275"/>
      <c r="N28" s="275"/>
      <c r="O28" s="275"/>
    </row>
    <row r="29" spans="1:15">
      <c r="A29" s="229" t="s">
        <v>246</v>
      </c>
      <c r="B29" s="223"/>
      <c r="C29" s="226">
        <v>-0.4</v>
      </c>
      <c r="D29" s="226">
        <v>0</v>
      </c>
      <c r="E29" s="226">
        <v>0</v>
      </c>
      <c r="F29" s="226">
        <v>0</v>
      </c>
      <c r="G29" s="226">
        <v>0</v>
      </c>
      <c r="H29" s="226">
        <v>-0.3</v>
      </c>
      <c r="J29" s="275"/>
      <c r="K29" s="275"/>
      <c r="L29" s="275"/>
      <c r="M29" s="275"/>
      <c r="N29" s="275"/>
      <c r="O29" s="275"/>
    </row>
    <row r="30" spans="1:15">
      <c r="A30" s="229" t="s">
        <v>247</v>
      </c>
      <c r="B30" s="223"/>
      <c r="C30" s="226">
        <v>0.2</v>
      </c>
      <c r="D30" s="226">
        <v>0.4</v>
      </c>
      <c r="E30" s="226">
        <v>0.2</v>
      </c>
      <c r="F30" s="226">
        <v>0.2</v>
      </c>
      <c r="G30" s="226">
        <v>0.4</v>
      </c>
      <c r="H30" s="226">
        <v>0.2</v>
      </c>
      <c r="J30" s="275"/>
      <c r="K30" s="275"/>
      <c r="L30" s="275"/>
      <c r="M30" s="275"/>
      <c r="N30" s="275"/>
      <c r="O30" s="275"/>
    </row>
    <row r="31" spans="1:15">
      <c r="A31" s="229" t="s">
        <v>248</v>
      </c>
      <c r="B31" s="223"/>
      <c r="C31" s="226">
        <v>1.2</v>
      </c>
      <c r="D31" s="226">
        <v>0.9</v>
      </c>
      <c r="E31" s="226">
        <v>0.9</v>
      </c>
      <c r="F31" s="226">
        <v>0.7</v>
      </c>
      <c r="G31" s="226">
        <v>0.6</v>
      </c>
      <c r="H31" s="226">
        <v>0.6</v>
      </c>
      <c r="J31" s="275"/>
      <c r="K31" s="275"/>
      <c r="L31" s="275"/>
      <c r="M31" s="275"/>
      <c r="N31" s="275"/>
      <c r="O31" s="275"/>
    </row>
    <row r="32" spans="1:15">
      <c r="A32" s="229" t="s">
        <v>249</v>
      </c>
      <c r="B32" s="223"/>
      <c r="C32" s="226">
        <v>0</v>
      </c>
      <c r="D32" s="226">
        <v>0.2</v>
      </c>
      <c r="E32" s="226">
        <v>0.5</v>
      </c>
      <c r="F32" s="226">
        <v>0.2</v>
      </c>
      <c r="G32" s="226">
        <v>0.7</v>
      </c>
      <c r="H32" s="226">
        <v>0.6</v>
      </c>
      <c r="J32" s="275"/>
      <c r="K32" s="275"/>
      <c r="L32" s="275"/>
      <c r="M32" s="275"/>
      <c r="N32" s="275"/>
      <c r="O32" s="275"/>
    </row>
    <row r="33" spans="1:15">
      <c r="A33" s="229" t="s">
        <v>250</v>
      </c>
      <c r="B33" s="223"/>
      <c r="C33" s="226">
        <v>2.1</v>
      </c>
      <c r="D33" s="226">
        <v>1.5</v>
      </c>
      <c r="E33" s="226">
        <v>1.7</v>
      </c>
      <c r="F33" s="226">
        <v>1.6</v>
      </c>
      <c r="G33" s="226">
        <v>1.4</v>
      </c>
      <c r="H33" s="226">
        <v>1.6</v>
      </c>
      <c r="J33" s="275"/>
      <c r="K33" s="275"/>
      <c r="L33" s="275"/>
      <c r="M33" s="275"/>
      <c r="N33" s="275"/>
      <c r="O33" s="275"/>
    </row>
    <row r="34" spans="1:15">
      <c r="A34" s="229" t="s">
        <v>251</v>
      </c>
      <c r="B34" s="223"/>
      <c r="C34" s="226">
        <v>1.2</v>
      </c>
      <c r="D34" s="226">
        <v>1.1000000000000001</v>
      </c>
      <c r="E34" s="226">
        <v>1</v>
      </c>
      <c r="F34" s="226">
        <v>0.8</v>
      </c>
      <c r="G34" s="226">
        <v>0.8</v>
      </c>
      <c r="H34" s="226">
        <v>0.7</v>
      </c>
      <c r="J34" s="275"/>
      <c r="K34" s="275"/>
      <c r="L34" s="275"/>
      <c r="M34" s="275"/>
      <c r="N34" s="275"/>
      <c r="O34" s="275"/>
    </row>
    <row r="35" spans="1:15">
      <c r="A35" s="229" t="s">
        <v>252</v>
      </c>
      <c r="B35" s="223"/>
      <c r="C35" s="226">
        <v>0.8</v>
      </c>
      <c r="D35" s="226">
        <v>0.7</v>
      </c>
      <c r="E35" s="226">
        <v>0.6</v>
      </c>
      <c r="F35" s="226">
        <v>0.4</v>
      </c>
      <c r="G35" s="226">
        <v>0.4</v>
      </c>
      <c r="H35" s="226">
        <v>0.3</v>
      </c>
      <c r="J35" s="275"/>
      <c r="K35" s="275"/>
      <c r="L35" s="275"/>
      <c r="M35" s="275"/>
      <c r="N35" s="275"/>
      <c r="O35" s="275"/>
    </row>
    <row r="36" spans="1:15">
      <c r="A36" s="229" t="s">
        <v>253</v>
      </c>
      <c r="B36" s="223"/>
      <c r="C36" s="226">
        <v>0.6</v>
      </c>
      <c r="D36" s="226">
        <v>0.7</v>
      </c>
      <c r="E36" s="226">
        <v>0.6</v>
      </c>
      <c r="F36" s="226">
        <v>0.4</v>
      </c>
      <c r="G36" s="226">
        <v>0.5</v>
      </c>
      <c r="H36" s="226">
        <v>0.3</v>
      </c>
      <c r="J36" s="275"/>
      <c r="K36" s="275"/>
      <c r="L36" s="275"/>
      <c r="M36" s="275"/>
      <c r="N36" s="275"/>
      <c r="O36" s="275"/>
    </row>
    <row r="37" spans="1:15">
      <c r="A37" s="229" t="s">
        <v>254</v>
      </c>
      <c r="B37" s="223"/>
      <c r="C37" s="226">
        <v>1.3</v>
      </c>
      <c r="D37" s="226">
        <v>1.1000000000000001</v>
      </c>
      <c r="E37" s="226">
        <v>0.9</v>
      </c>
      <c r="F37" s="226">
        <v>0.8</v>
      </c>
      <c r="G37" s="226">
        <v>0.7</v>
      </c>
      <c r="H37" s="226">
        <v>0.6</v>
      </c>
      <c r="J37" s="275"/>
      <c r="K37" s="275"/>
      <c r="L37" s="275"/>
      <c r="M37" s="275"/>
      <c r="N37" s="275"/>
      <c r="O37" s="275"/>
    </row>
    <row r="38" spans="1:15">
      <c r="A38" s="229" t="s">
        <v>255</v>
      </c>
      <c r="B38" s="223"/>
      <c r="C38" s="226">
        <v>2.2000000000000002</v>
      </c>
      <c r="D38" s="226">
        <v>2</v>
      </c>
      <c r="E38" s="226">
        <v>1.9</v>
      </c>
      <c r="F38" s="226">
        <v>1.7</v>
      </c>
      <c r="G38" s="226">
        <v>1.5</v>
      </c>
      <c r="H38" s="226">
        <v>1.5</v>
      </c>
      <c r="J38" s="275"/>
      <c r="K38" s="275"/>
      <c r="L38" s="275"/>
      <c r="M38" s="275"/>
      <c r="N38" s="275"/>
      <c r="O38" s="275"/>
    </row>
    <row r="39" spans="1:15">
      <c r="A39" s="229" t="s">
        <v>256</v>
      </c>
      <c r="B39" s="223"/>
      <c r="C39" s="226">
        <v>2</v>
      </c>
      <c r="D39" s="226">
        <v>1.8</v>
      </c>
      <c r="E39" s="226">
        <v>1.7</v>
      </c>
      <c r="F39" s="226">
        <v>1.6</v>
      </c>
      <c r="G39" s="226">
        <v>1.4</v>
      </c>
      <c r="H39" s="226">
        <v>1.4</v>
      </c>
      <c r="J39" s="275"/>
      <c r="K39" s="275"/>
      <c r="L39" s="275"/>
      <c r="M39" s="275"/>
      <c r="N39" s="275"/>
      <c r="O39" s="275"/>
    </row>
    <row r="40" spans="1:15">
      <c r="A40" s="229" t="s">
        <v>257</v>
      </c>
      <c r="B40" s="223"/>
      <c r="C40" s="226">
        <v>2.7</v>
      </c>
      <c r="D40" s="226">
        <v>2.5</v>
      </c>
      <c r="E40" s="226">
        <v>2.2999999999999998</v>
      </c>
      <c r="F40" s="226">
        <v>2.1</v>
      </c>
      <c r="G40" s="226">
        <v>2</v>
      </c>
      <c r="H40" s="226">
        <v>1.9</v>
      </c>
      <c r="J40" s="275"/>
      <c r="K40" s="275"/>
      <c r="L40" s="275"/>
      <c r="M40" s="275"/>
      <c r="N40" s="275"/>
      <c r="O40" s="275"/>
    </row>
    <row r="41" spans="1:15">
      <c r="A41" s="229" t="s">
        <v>258</v>
      </c>
      <c r="B41" s="223"/>
      <c r="C41" s="226">
        <v>1.7</v>
      </c>
      <c r="D41" s="226">
        <v>1.7</v>
      </c>
      <c r="E41" s="226">
        <v>1.7</v>
      </c>
      <c r="F41" s="226">
        <v>1.6</v>
      </c>
      <c r="G41" s="226">
        <v>1.6</v>
      </c>
      <c r="H41" s="226">
        <v>1.6</v>
      </c>
      <c r="J41" s="275"/>
      <c r="K41" s="275"/>
      <c r="L41" s="275"/>
      <c r="M41" s="275"/>
      <c r="N41" s="275"/>
      <c r="O41" s="275"/>
    </row>
    <row r="42" spans="1:15">
      <c r="A42" s="229" t="s">
        <v>259</v>
      </c>
      <c r="B42" s="223"/>
      <c r="C42" s="226">
        <v>1</v>
      </c>
      <c r="D42" s="226">
        <v>0.9</v>
      </c>
      <c r="E42" s="226">
        <v>0.7</v>
      </c>
      <c r="F42" s="226">
        <v>0.6</v>
      </c>
      <c r="G42" s="226">
        <v>0.5</v>
      </c>
      <c r="H42" s="226">
        <v>0.5</v>
      </c>
      <c r="J42" s="275"/>
      <c r="K42" s="275"/>
      <c r="L42" s="275"/>
      <c r="M42" s="275"/>
      <c r="N42" s="275"/>
      <c r="O42" s="275"/>
    </row>
    <row r="43" spans="1:15">
      <c r="A43" s="229" t="s">
        <v>260</v>
      </c>
      <c r="B43" s="223"/>
      <c r="C43" s="226">
        <v>0.5</v>
      </c>
      <c r="D43" s="226">
        <v>0.5</v>
      </c>
      <c r="E43" s="226">
        <v>0.5</v>
      </c>
      <c r="F43" s="226">
        <v>0.4</v>
      </c>
      <c r="G43" s="226">
        <v>0.4</v>
      </c>
      <c r="H43" s="226">
        <v>0.3</v>
      </c>
      <c r="J43" s="275"/>
      <c r="K43" s="275"/>
      <c r="L43" s="275"/>
      <c r="M43" s="275"/>
      <c r="N43" s="275"/>
      <c r="O43" s="275"/>
    </row>
    <row r="44" spans="1:15">
      <c r="A44" s="229" t="s">
        <v>261</v>
      </c>
      <c r="B44" s="223"/>
      <c r="C44" s="226">
        <v>1.6</v>
      </c>
      <c r="D44" s="226">
        <v>1.6</v>
      </c>
      <c r="E44" s="226">
        <v>1.5</v>
      </c>
      <c r="F44" s="226">
        <v>1.4</v>
      </c>
      <c r="G44" s="226">
        <v>1.3</v>
      </c>
      <c r="H44" s="226">
        <v>1.3</v>
      </c>
      <c r="J44" s="275"/>
      <c r="K44" s="275"/>
      <c r="L44" s="275"/>
      <c r="M44" s="275"/>
      <c r="N44" s="275"/>
      <c r="O44" s="275"/>
    </row>
    <row r="45" spans="1:15">
      <c r="A45" s="229" t="s">
        <v>262</v>
      </c>
      <c r="B45" s="223"/>
      <c r="C45" s="226">
        <v>1.3</v>
      </c>
      <c r="D45" s="226">
        <v>1.1000000000000001</v>
      </c>
      <c r="E45" s="226">
        <v>0.9</v>
      </c>
      <c r="F45" s="226">
        <v>0.8</v>
      </c>
      <c r="G45" s="226">
        <v>0.7</v>
      </c>
      <c r="H45" s="226">
        <v>0.6</v>
      </c>
      <c r="J45" s="275"/>
      <c r="K45" s="275"/>
      <c r="L45" s="275"/>
      <c r="M45" s="275"/>
      <c r="N45" s="275"/>
      <c r="O45" s="275"/>
    </row>
    <row r="46" spans="1:15">
      <c r="A46" s="230" t="s">
        <v>263</v>
      </c>
      <c r="B46" s="236"/>
      <c r="C46" s="227">
        <v>0.9</v>
      </c>
      <c r="D46" s="227">
        <v>0.8</v>
      </c>
      <c r="E46" s="227">
        <v>0.8</v>
      </c>
      <c r="F46" s="227">
        <v>0.7</v>
      </c>
      <c r="G46" s="227">
        <v>0.6</v>
      </c>
      <c r="H46" s="227">
        <v>0.6</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9" tint="0.59999389629810485"/>
    <pageSetUpPr fitToPage="1"/>
  </sheetPr>
  <dimension ref="A1:I40"/>
  <sheetViews>
    <sheetView zoomScale="75" workbookViewId="0">
      <selection activeCell="N24" sqref="N24"/>
    </sheetView>
  </sheetViews>
  <sheetFormatPr defaultRowHeight="15.75"/>
  <cols>
    <col min="1" max="1" width="40" style="1" customWidth="1"/>
    <col min="2" max="9" width="12.28515625" style="1" customWidth="1"/>
    <col min="10" max="16384" width="9.140625" style="1"/>
  </cols>
  <sheetData>
    <row r="1" spans="1:9" ht="30" customHeight="1" thickBot="1">
      <c r="A1" s="281" t="s">
        <v>222</v>
      </c>
      <c r="B1" s="281"/>
      <c r="C1" s="281"/>
      <c r="D1" s="281"/>
      <c r="E1" s="281"/>
      <c r="F1" s="281"/>
      <c r="G1" s="281"/>
      <c r="H1" s="281"/>
      <c r="I1" s="104"/>
    </row>
    <row r="2" spans="1:9" ht="20.25" thickTop="1" thickBot="1">
      <c r="A2" s="9"/>
      <c r="B2" s="27" t="s">
        <v>370</v>
      </c>
      <c r="C2" s="27" t="s">
        <v>371</v>
      </c>
      <c r="D2" s="27">
        <v>2020</v>
      </c>
      <c r="E2" s="27">
        <v>2025</v>
      </c>
      <c r="F2" s="27">
        <v>2030</v>
      </c>
      <c r="G2" s="27">
        <v>2035</v>
      </c>
      <c r="H2" s="27">
        <v>2040</v>
      </c>
      <c r="I2" s="27">
        <v>2045</v>
      </c>
    </row>
    <row r="3" spans="1:9">
      <c r="A3" s="6"/>
      <c r="B3" s="17"/>
      <c r="C3" s="17"/>
      <c r="D3" s="17"/>
      <c r="E3" s="17"/>
      <c r="F3" s="17"/>
      <c r="G3" s="17"/>
      <c r="H3" s="17"/>
      <c r="I3" s="17"/>
    </row>
    <row r="4" spans="1:9">
      <c r="A4" s="2" t="s">
        <v>12</v>
      </c>
      <c r="B4" s="79">
        <v>185339</v>
      </c>
      <c r="C4" s="79">
        <v>198449</v>
      </c>
      <c r="D4" s="79">
        <v>209000</v>
      </c>
      <c r="E4" s="79">
        <v>222396.34375</v>
      </c>
      <c r="F4" s="79">
        <v>235601.3125</v>
      </c>
      <c r="G4" s="79">
        <v>248485.6875</v>
      </c>
      <c r="H4" s="79">
        <v>260935</v>
      </c>
      <c r="I4" s="79">
        <v>273232.34375</v>
      </c>
    </row>
    <row r="5" spans="1:9">
      <c r="A5" s="1" t="s">
        <v>171</v>
      </c>
      <c r="B5" s="4">
        <v>11863</v>
      </c>
      <c r="C5" s="4">
        <v>12302</v>
      </c>
      <c r="D5" s="4">
        <v>12828.599609375</v>
      </c>
      <c r="E5" s="4">
        <v>13996.28515625</v>
      </c>
      <c r="F5" s="4">
        <v>14873.216796875</v>
      </c>
      <c r="G5" s="4">
        <v>15747.501953125</v>
      </c>
      <c r="H5" s="4">
        <v>16577.6171875</v>
      </c>
      <c r="I5" s="4">
        <v>17463.646484375</v>
      </c>
    </row>
    <row r="6" spans="1:9">
      <c r="A6" s="1" t="s">
        <v>172</v>
      </c>
      <c r="B6" s="4">
        <v>16092.867</v>
      </c>
      <c r="C6" s="4">
        <v>17153.04296875</v>
      </c>
      <c r="D6" s="4">
        <v>18304.890625</v>
      </c>
      <c r="E6" s="4">
        <v>19101.05078125</v>
      </c>
      <c r="F6" s="4">
        <v>20688.533203125</v>
      </c>
      <c r="G6" s="4">
        <v>21938.712890625</v>
      </c>
      <c r="H6" s="4">
        <v>23167.1328125</v>
      </c>
      <c r="I6" s="4">
        <v>24340.72265625</v>
      </c>
    </row>
    <row r="7" spans="1:9">
      <c r="A7" s="1" t="s">
        <v>173</v>
      </c>
      <c r="B7" s="4">
        <v>4560.1518999999998</v>
      </c>
      <c r="C7" s="4">
        <v>4675.0859375</v>
      </c>
      <c r="D7" s="4">
        <v>5054.31884765625</v>
      </c>
      <c r="E7" s="4">
        <v>5456.68603515625</v>
      </c>
      <c r="F7" s="4">
        <v>5565.384765625</v>
      </c>
      <c r="G7" s="4">
        <v>6150.5615234375</v>
      </c>
      <c r="H7" s="4">
        <v>6497.9677734375</v>
      </c>
      <c r="I7" s="4">
        <v>6852.0283203125</v>
      </c>
    </row>
    <row r="8" spans="1:9">
      <c r="A8" s="1" t="s">
        <v>174</v>
      </c>
      <c r="B8" s="4">
        <v>9515.7605000000003</v>
      </c>
      <c r="C8" s="4">
        <v>9008.27734375</v>
      </c>
      <c r="D8" s="4">
        <v>9316.6875</v>
      </c>
      <c r="E8" s="4">
        <v>10516.740234375</v>
      </c>
      <c r="F8" s="4">
        <v>10980.3291015625</v>
      </c>
      <c r="G8" s="4">
        <v>11659.646484375</v>
      </c>
      <c r="H8" s="4">
        <v>12473.02734375</v>
      </c>
      <c r="I8" s="4">
        <v>13178.8720703125</v>
      </c>
    </row>
    <row r="9" spans="1:9">
      <c r="A9" s="1" t="s">
        <v>214</v>
      </c>
      <c r="B9" s="4">
        <v>59327.220999999998</v>
      </c>
      <c r="C9" s="4">
        <v>62129.59375</v>
      </c>
      <c r="D9" s="4">
        <v>66593.5703125</v>
      </c>
      <c r="E9" s="4">
        <v>71521.96875</v>
      </c>
      <c r="F9" s="4">
        <v>76577.859375</v>
      </c>
      <c r="G9" s="4">
        <v>81428.5234375</v>
      </c>
      <c r="H9" s="4">
        <v>85781.4453125</v>
      </c>
      <c r="I9" s="4">
        <v>90549.9609375</v>
      </c>
    </row>
    <row r="10" spans="1:9">
      <c r="A10" s="1" t="s">
        <v>215</v>
      </c>
      <c r="B10" s="4">
        <v>56867</v>
      </c>
      <c r="C10" s="4">
        <v>55310</v>
      </c>
      <c r="D10" s="4">
        <v>51030.125</v>
      </c>
      <c r="E10" s="4">
        <v>48231.34765625</v>
      </c>
      <c r="F10" s="4">
        <v>49038.6484375</v>
      </c>
      <c r="G10" s="4">
        <v>51891.6953125</v>
      </c>
      <c r="H10" s="4">
        <v>56410.1328125</v>
      </c>
      <c r="I10" s="4">
        <v>60473.34765625</v>
      </c>
    </row>
    <row r="11" spans="1:9">
      <c r="A11" s="6" t="s">
        <v>216</v>
      </c>
      <c r="B11" s="8">
        <v>23468</v>
      </c>
      <c r="C11" s="8">
        <v>33181</v>
      </c>
      <c r="D11" s="8">
        <v>40699.46484375</v>
      </c>
      <c r="E11" s="8">
        <v>47666.2421875</v>
      </c>
      <c r="F11" s="8">
        <v>49707.64453125</v>
      </c>
      <c r="G11" s="8">
        <v>47265.96875</v>
      </c>
      <c r="H11" s="8">
        <v>43828.80859375</v>
      </c>
      <c r="I11" s="8">
        <v>42384.81640625</v>
      </c>
    </row>
    <row r="12" spans="1:9">
      <c r="A12" s="6" t="s">
        <v>217</v>
      </c>
      <c r="B12" s="8">
        <v>3645.0001000000002</v>
      </c>
      <c r="C12" s="8">
        <v>4690</v>
      </c>
      <c r="D12" s="8">
        <v>5172.3408203125</v>
      </c>
      <c r="E12" s="8">
        <v>5906.02783203125</v>
      </c>
      <c r="F12" s="8">
        <v>8169.6845703125</v>
      </c>
      <c r="G12" s="8">
        <v>12403.0703125</v>
      </c>
      <c r="H12" s="8">
        <v>16198.87109375</v>
      </c>
      <c r="I12" s="8">
        <v>17988.951171875</v>
      </c>
    </row>
    <row r="13" spans="1:9">
      <c r="A13" s="16"/>
      <c r="B13" s="16"/>
      <c r="C13" s="16"/>
      <c r="D13" s="16"/>
      <c r="E13" s="16"/>
      <c r="F13" s="16"/>
      <c r="G13" s="16"/>
      <c r="H13" s="16"/>
      <c r="I13" s="16"/>
    </row>
    <row r="14" spans="1:9" ht="16.5" thickBot="1">
      <c r="A14" s="3" t="s">
        <v>182</v>
      </c>
      <c r="B14" s="273">
        <v>202682</v>
      </c>
      <c r="C14" s="273">
        <v>222485</v>
      </c>
      <c r="D14" s="273">
        <v>236683.63425386645</v>
      </c>
      <c r="E14" s="273">
        <v>252072.60931485269</v>
      </c>
      <c r="F14" s="273">
        <v>267463.23860350135</v>
      </c>
      <c r="G14" s="273">
        <v>282588.14944628661</v>
      </c>
      <c r="H14" s="273">
        <v>297096.50132650533</v>
      </c>
      <c r="I14" s="273">
        <v>311869.13016052009</v>
      </c>
    </row>
    <row r="15" spans="1:9">
      <c r="B15" s="13"/>
      <c r="C15" s="13"/>
      <c r="D15" s="13"/>
      <c r="E15" s="13"/>
      <c r="F15" s="13"/>
      <c r="G15" s="13"/>
      <c r="H15" s="13"/>
      <c r="I15" s="13"/>
    </row>
    <row r="16" spans="1:9" ht="16.5" thickBot="1">
      <c r="A16" s="2" t="s">
        <v>2</v>
      </c>
      <c r="B16" s="200"/>
      <c r="C16" s="202"/>
      <c r="D16" s="202"/>
      <c r="E16" s="202"/>
      <c r="F16" s="202"/>
      <c r="G16" s="200"/>
      <c r="H16" s="200"/>
      <c r="I16" s="200"/>
    </row>
    <row r="17" spans="1:9" ht="17.25" thickTop="1" thickBot="1">
      <c r="A17" s="9"/>
      <c r="B17" s="9"/>
      <c r="C17" s="27" t="s">
        <v>194</v>
      </c>
      <c r="D17" s="27" t="s">
        <v>195</v>
      </c>
      <c r="E17" s="27" t="s">
        <v>0</v>
      </c>
      <c r="F17" s="27" t="s">
        <v>1</v>
      </c>
      <c r="G17" s="27" t="s">
        <v>106</v>
      </c>
      <c r="H17" s="27" t="s">
        <v>176</v>
      </c>
      <c r="I17" s="27" t="s">
        <v>196</v>
      </c>
    </row>
    <row r="18" spans="1:9">
      <c r="A18" s="6"/>
      <c r="B18" s="6"/>
      <c r="C18" s="17"/>
      <c r="D18" s="17"/>
      <c r="E18" s="17"/>
      <c r="F18" s="17"/>
      <c r="G18" s="17"/>
      <c r="H18" s="17"/>
      <c r="I18" s="17"/>
    </row>
    <row r="19" spans="1:9">
      <c r="A19" s="2" t="s">
        <v>12</v>
      </c>
      <c r="C19" s="5">
        <f>((C4/B4)^(1/6)-1)*100</f>
        <v>1.1456050227056425</v>
      </c>
      <c r="D19" s="5">
        <f>((D4/C4)^(1/4)-1)*100</f>
        <v>1.3034749214607011</v>
      </c>
      <c r="E19" s="5">
        <f>((E4/D4)^(1/5)-1)*100</f>
        <v>1.2502889742034728</v>
      </c>
      <c r="F19" s="5">
        <f>((F4/E4)^(1/5)-1)*100</f>
        <v>1.1602776098870837</v>
      </c>
      <c r="G19" s="5">
        <f>((G4/F4)^(1/5)-1)*100</f>
        <v>1.070574587966866</v>
      </c>
      <c r="H19" s="5">
        <f>((H4/G4)^(1/5)-1)*100</f>
        <v>0.98251703144351943</v>
      </c>
      <c r="I19" s="5">
        <f>((I4/H4)^(1/5)-1)*100</f>
        <v>0.92527797441515069</v>
      </c>
    </row>
    <row r="20" spans="1:9">
      <c r="A20" s="1" t="s">
        <v>171</v>
      </c>
      <c r="C20" s="5">
        <f t="shared" ref="C20:C29" si="0">((C5/B5)^(1/6)-1)*100</f>
        <v>0.60746325499576592</v>
      </c>
      <c r="D20" s="5">
        <f t="shared" ref="D20:D29" si="1">((D5/C5)^(1/4)-1)*100</f>
        <v>1.053388787265197</v>
      </c>
      <c r="E20" s="5">
        <f t="shared" ref="E20:I27" si="2">((E5/D5)^(1/5)-1)*100</f>
        <v>1.7575650635828666</v>
      </c>
      <c r="F20" s="5">
        <f t="shared" si="2"/>
        <v>1.2228183609802379</v>
      </c>
      <c r="G20" s="5">
        <f t="shared" si="2"/>
        <v>1.1489438653750739</v>
      </c>
      <c r="H20" s="5">
        <f t="shared" si="2"/>
        <v>1.0327297564678428</v>
      </c>
      <c r="I20" s="5">
        <f t="shared" si="2"/>
        <v>1.0468000779845665</v>
      </c>
    </row>
    <row r="21" spans="1:9">
      <c r="A21" s="1" t="s">
        <v>172</v>
      </c>
      <c r="C21" s="5">
        <f t="shared" si="0"/>
        <v>1.0689977194270339</v>
      </c>
      <c r="D21" s="5">
        <f t="shared" si="1"/>
        <v>1.6380889598838211</v>
      </c>
      <c r="E21" s="5">
        <f t="shared" si="2"/>
        <v>0.85513712310576473</v>
      </c>
      <c r="F21" s="5">
        <f t="shared" si="2"/>
        <v>1.609540712268176</v>
      </c>
      <c r="G21" s="5">
        <f t="shared" si="2"/>
        <v>1.1803759559762428</v>
      </c>
      <c r="H21" s="5">
        <f t="shared" si="2"/>
        <v>1.0955940923350838</v>
      </c>
      <c r="I21" s="5">
        <f t="shared" si="2"/>
        <v>0.99322389122900034</v>
      </c>
    </row>
    <row r="22" spans="1:9">
      <c r="A22" s="1" t="s">
        <v>173</v>
      </c>
      <c r="C22" s="5">
        <f t="shared" si="0"/>
        <v>0.41572191190941687</v>
      </c>
      <c r="D22" s="5">
        <f t="shared" si="1"/>
        <v>1.9690232513354111</v>
      </c>
      <c r="E22" s="5">
        <f t="shared" si="2"/>
        <v>1.5437659733189557</v>
      </c>
      <c r="F22" s="5">
        <f t="shared" si="2"/>
        <v>0.39526854152971413</v>
      </c>
      <c r="G22" s="5">
        <f t="shared" si="2"/>
        <v>2.0196700092837583</v>
      </c>
      <c r="H22" s="5">
        <f t="shared" si="2"/>
        <v>1.1049822359243677</v>
      </c>
      <c r="I22" s="5">
        <f t="shared" si="2"/>
        <v>1.0667543978825744</v>
      </c>
    </row>
    <row r="23" spans="1:9">
      <c r="A23" s="1" t="s">
        <v>174</v>
      </c>
      <c r="C23" s="5">
        <f t="shared" si="0"/>
        <v>-0.90926701129199206</v>
      </c>
      <c r="D23" s="5">
        <f t="shared" si="1"/>
        <v>0.84513344662378032</v>
      </c>
      <c r="E23" s="5">
        <f t="shared" si="2"/>
        <v>2.4528216161243011</v>
      </c>
      <c r="F23" s="5">
        <f t="shared" si="2"/>
        <v>0.86647460304876134</v>
      </c>
      <c r="G23" s="5">
        <f t="shared" si="2"/>
        <v>1.2078048251144669</v>
      </c>
      <c r="H23" s="5">
        <f t="shared" si="2"/>
        <v>1.3578286579960741</v>
      </c>
      <c r="I23" s="5">
        <f t="shared" si="2"/>
        <v>1.1070114464372782</v>
      </c>
    </row>
    <row r="24" spans="1:9">
      <c r="A24" s="1" t="s">
        <v>214</v>
      </c>
      <c r="B24" s="6"/>
      <c r="C24" s="20">
        <f t="shared" si="0"/>
        <v>0.77220265567841118</v>
      </c>
      <c r="D24" s="20">
        <f t="shared" si="1"/>
        <v>1.7497723943569632</v>
      </c>
      <c r="E24" s="20">
        <f t="shared" si="2"/>
        <v>1.4381761904385559</v>
      </c>
      <c r="F24" s="20">
        <f t="shared" si="2"/>
        <v>1.37544002674721</v>
      </c>
      <c r="G24" s="20">
        <f t="shared" si="2"/>
        <v>1.2359278264310047</v>
      </c>
      <c r="H24" s="20">
        <f t="shared" si="2"/>
        <v>1.046985042231241</v>
      </c>
      <c r="I24" s="20">
        <f t="shared" si="2"/>
        <v>1.0878550757288385</v>
      </c>
    </row>
    <row r="25" spans="1:9">
      <c r="A25" s="1" t="s">
        <v>215</v>
      </c>
      <c r="B25" s="6"/>
      <c r="C25" s="20">
        <f t="shared" si="0"/>
        <v>-0.46162263284713623</v>
      </c>
      <c r="D25" s="20">
        <f t="shared" si="1"/>
        <v>-1.9933051493732035</v>
      </c>
      <c r="E25" s="20">
        <f t="shared" si="2"/>
        <v>-1.1217997429284754</v>
      </c>
      <c r="F25" s="20">
        <f t="shared" si="2"/>
        <v>0.33254279812735543</v>
      </c>
      <c r="G25" s="20">
        <f t="shared" si="2"/>
        <v>1.1374206587567715</v>
      </c>
      <c r="H25" s="20">
        <f t="shared" si="2"/>
        <v>1.683819855349955</v>
      </c>
      <c r="I25" s="20">
        <f t="shared" si="2"/>
        <v>1.4007991437950729</v>
      </c>
    </row>
    <row r="26" spans="1:9">
      <c r="A26" s="6" t="s">
        <v>216</v>
      </c>
      <c r="B26" s="6"/>
      <c r="C26" s="20">
        <f t="shared" si="0"/>
        <v>5.9421783450054555</v>
      </c>
      <c r="D26" s="20">
        <f t="shared" si="1"/>
        <v>5.2385382233427036</v>
      </c>
      <c r="E26" s="20">
        <f t="shared" si="2"/>
        <v>3.2106333993636715</v>
      </c>
      <c r="F26" s="20">
        <f t="shared" si="2"/>
        <v>0.84223295968459677</v>
      </c>
      <c r="G26" s="20">
        <f t="shared" si="2"/>
        <v>-1.0023065881263671</v>
      </c>
      <c r="H26" s="20">
        <f t="shared" si="2"/>
        <v>-1.4986414615399957</v>
      </c>
      <c r="I26" s="20">
        <f t="shared" si="2"/>
        <v>-0.66778309538324532</v>
      </c>
    </row>
    <row r="27" spans="1:9">
      <c r="A27" s="6" t="s">
        <v>217</v>
      </c>
      <c r="B27" s="6"/>
      <c r="C27" s="20">
        <f t="shared" si="0"/>
        <v>4.2907721780562014</v>
      </c>
      <c r="D27" s="20">
        <f t="shared" si="1"/>
        <v>2.477511997130577</v>
      </c>
      <c r="E27" s="20">
        <f t="shared" si="2"/>
        <v>2.6884671324212572</v>
      </c>
      <c r="F27" s="20">
        <f t="shared" si="2"/>
        <v>6.7043095385249218</v>
      </c>
      <c r="G27" s="20">
        <f t="shared" si="2"/>
        <v>8.7088204339273787</v>
      </c>
      <c r="H27" s="20">
        <f t="shared" si="2"/>
        <v>5.4850975274091107</v>
      </c>
      <c r="I27" s="20">
        <f t="shared" si="2"/>
        <v>2.1184510449533844</v>
      </c>
    </row>
    <row r="28" spans="1:9">
      <c r="A28" s="6"/>
      <c r="B28" s="6"/>
      <c r="C28" s="20"/>
      <c r="D28" s="20"/>
      <c r="E28" s="20"/>
      <c r="F28" s="20"/>
      <c r="G28" s="20"/>
      <c r="H28" s="20"/>
      <c r="I28" s="20"/>
    </row>
    <row r="29" spans="1:9" ht="16.5" thickBot="1">
      <c r="A29" s="3" t="s">
        <v>182</v>
      </c>
      <c r="B29" s="6"/>
      <c r="C29" s="20">
        <f t="shared" si="0"/>
        <v>1.5658231126169042</v>
      </c>
      <c r="D29" s="20">
        <f t="shared" si="1"/>
        <v>1.5586392531605098</v>
      </c>
      <c r="E29" s="20">
        <f t="shared" ref="E29:I29" si="3">((E14/D14)^(1/5)-1)*100</f>
        <v>1.2678257281426797</v>
      </c>
      <c r="F29" s="20">
        <f t="shared" si="3"/>
        <v>1.192351564166616</v>
      </c>
      <c r="G29" s="20">
        <f t="shared" si="3"/>
        <v>1.1062421885823959</v>
      </c>
      <c r="H29" s="11">
        <f t="shared" si="3"/>
        <v>1.0063594975573631</v>
      </c>
      <c r="I29" s="11">
        <f t="shared" si="3"/>
        <v>0.97525772032283076</v>
      </c>
    </row>
    <row r="30" spans="1:9">
      <c r="A30" s="282" t="s">
        <v>369</v>
      </c>
      <c r="B30" s="282"/>
      <c r="C30" s="282"/>
      <c r="D30" s="282"/>
      <c r="E30" s="282"/>
      <c r="F30" s="282"/>
      <c r="G30" s="282"/>
      <c r="H30" s="283"/>
      <c r="I30" s="137"/>
    </row>
    <row r="31" spans="1:9">
      <c r="A31" s="133"/>
      <c r="B31" s="154"/>
      <c r="C31" s="154"/>
      <c r="D31" s="154"/>
      <c r="E31" s="154"/>
      <c r="F31" s="154"/>
      <c r="G31" s="154"/>
      <c r="H31" s="154"/>
      <c r="I31" s="154"/>
    </row>
    <row r="32" spans="1:9">
      <c r="B32" s="154"/>
      <c r="C32" s="154"/>
      <c r="D32" s="154"/>
      <c r="E32" s="154"/>
      <c r="F32" s="154"/>
      <c r="G32" s="154"/>
      <c r="H32" s="154"/>
      <c r="I32" s="154"/>
    </row>
    <row r="33" spans="1:9">
      <c r="B33" s="160"/>
      <c r="C33" s="160"/>
      <c r="D33" s="160"/>
      <c r="E33" s="160"/>
      <c r="F33" s="160"/>
      <c r="G33" s="160"/>
      <c r="H33" s="160"/>
      <c r="I33" s="160"/>
    </row>
    <row r="34" spans="1:9">
      <c r="A34" s="162"/>
      <c r="B34" s="160"/>
      <c r="C34" s="160"/>
      <c r="D34" s="160"/>
      <c r="E34" s="160"/>
      <c r="F34" s="160"/>
      <c r="G34" s="160"/>
      <c r="H34" s="160"/>
      <c r="I34" s="160"/>
    </row>
    <row r="35" spans="1:9">
      <c r="A35" s="162"/>
      <c r="B35" s="160"/>
      <c r="C35" s="160"/>
      <c r="D35" s="160"/>
      <c r="E35" s="160"/>
      <c r="F35" s="160"/>
      <c r="G35" s="160"/>
      <c r="H35" s="160"/>
      <c r="I35" s="160"/>
    </row>
    <row r="36" spans="1:9">
      <c r="A36" s="162"/>
      <c r="B36" s="160"/>
      <c r="C36" s="160"/>
      <c r="D36" s="160"/>
      <c r="E36" s="160"/>
      <c r="F36" s="160"/>
      <c r="G36" s="160"/>
      <c r="H36" s="160"/>
      <c r="I36" s="160"/>
    </row>
    <row r="37" spans="1:9">
      <c r="A37" s="162"/>
      <c r="B37" s="160"/>
      <c r="C37" s="160"/>
      <c r="D37" s="160"/>
      <c r="E37" s="160"/>
      <c r="F37" s="160"/>
      <c r="G37" s="160"/>
      <c r="H37" s="160"/>
      <c r="I37" s="160"/>
    </row>
    <row r="38" spans="1:9">
      <c r="A38" s="162"/>
      <c r="B38" s="160"/>
      <c r="C38" s="160"/>
      <c r="D38" s="160"/>
      <c r="E38" s="160"/>
      <c r="F38" s="160"/>
      <c r="G38" s="160"/>
      <c r="H38" s="160"/>
      <c r="I38" s="160"/>
    </row>
    <row r="39" spans="1:9">
      <c r="B39" s="161"/>
      <c r="C39" s="161"/>
      <c r="D39" s="161"/>
      <c r="E39" s="161"/>
      <c r="F39" s="161"/>
      <c r="G39" s="161"/>
      <c r="H39" s="161"/>
      <c r="I39" s="161"/>
    </row>
    <row r="40" spans="1:9" ht="23.25" customHeight="1"/>
  </sheetData>
  <mergeCells count="2">
    <mergeCell ref="A1:H1"/>
    <mergeCell ref="A30:H30"/>
  </mergeCells>
  <printOptions horizontalCentered="1"/>
  <pageMargins left="0.75" right="0.75" top="1" bottom="1" header="0.5" footer="0.5"/>
  <pageSetup scale="65"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M37" sqref="M37"/>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333</v>
      </c>
      <c r="B1" s="300"/>
      <c r="C1" s="300"/>
      <c r="D1" s="300"/>
      <c r="E1" s="300"/>
      <c r="F1" s="300"/>
      <c r="G1" s="300"/>
      <c r="H1" s="300"/>
    </row>
    <row r="2" spans="1:8" ht="20.100000000000001" customHeight="1" thickTop="1">
      <c r="A2" s="221" t="s">
        <v>243</v>
      </c>
      <c r="B2" s="222" t="s">
        <v>331</v>
      </c>
      <c r="C2" s="222">
        <v>2020</v>
      </c>
      <c r="D2" s="222">
        <v>2025</v>
      </c>
      <c r="E2" s="222">
        <v>2030</v>
      </c>
      <c r="F2" s="222">
        <v>2035</v>
      </c>
      <c r="G2" s="222">
        <v>2040</v>
      </c>
      <c r="H2" s="222">
        <v>2045</v>
      </c>
    </row>
    <row r="3" spans="1:8">
      <c r="A3" s="210" t="s">
        <v>265</v>
      </c>
      <c r="B3" s="224">
        <v>666998</v>
      </c>
      <c r="C3" s="224">
        <v>687640</v>
      </c>
      <c r="D3" s="224">
        <v>711650</v>
      </c>
      <c r="E3" s="224">
        <v>733990</v>
      </c>
      <c r="F3" s="224">
        <v>752690</v>
      </c>
      <c r="G3" s="224">
        <v>768740</v>
      </c>
      <c r="H3" s="224">
        <v>784360</v>
      </c>
    </row>
    <row r="4" spans="1:8">
      <c r="A4" s="229" t="s">
        <v>244</v>
      </c>
      <c r="B4" s="224">
        <v>7823</v>
      </c>
      <c r="C4" s="224">
        <v>7790</v>
      </c>
      <c r="D4" s="224">
        <v>7790</v>
      </c>
      <c r="E4" s="224">
        <v>7830</v>
      </c>
      <c r="F4" s="224">
        <v>7830</v>
      </c>
      <c r="G4" s="224">
        <v>7860</v>
      </c>
      <c r="H4" s="224">
        <v>7880</v>
      </c>
    </row>
    <row r="5" spans="1:8">
      <c r="A5" s="229" t="s">
        <v>245</v>
      </c>
      <c r="B5" s="224">
        <v>38900</v>
      </c>
      <c r="C5" s="224">
        <v>41360</v>
      </c>
      <c r="D5" s="224">
        <v>43790</v>
      </c>
      <c r="E5" s="224">
        <v>46020</v>
      </c>
      <c r="F5" s="224">
        <v>47280</v>
      </c>
      <c r="G5" s="224">
        <v>48340</v>
      </c>
      <c r="H5" s="224">
        <v>49240</v>
      </c>
    </row>
    <row r="6" spans="1:8">
      <c r="A6" s="229" t="s">
        <v>246</v>
      </c>
      <c r="B6" s="224">
        <v>6685</v>
      </c>
      <c r="C6" s="224">
        <v>6680</v>
      </c>
      <c r="D6" s="224">
        <v>6700</v>
      </c>
      <c r="E6" s="224">
        <v>6750</v>
      </c>
      <c r="F6" s="224">
        <v>6760</v>
      </c>
      <c r="G6" s="224">
        <v>6780</v>
      </c>
      <c r="H6" s="224">
        <v>6780</v>
      </c>
    </row>
    <row r="7" spans="1:8">
      <c r="A7" s="229" t="s">
        <v>247</v>
      </c>
      <c r="B7" s="224">
        <v>7455</v>
      </c>
      <c r="C7" s="224">
        <v>7410</v>
      </c>
      <c r="D7" s="224">
        <v>7360</v>
      </c>
      <c r="E7" s="224">
        <v>7350</v>
      </c>
      <c r="F7" s="224">
        <v>7290</v>
      </c>
      <c r="G7" s="224">
        <v>7240</v>
      </c>
      <c r="H7" s="224">
        <v>7180</v>
      </c>
    </row>
    <row r="8" spans="1:8">
      <c r="A8" s="229" t="s">
        <v>248</v>
      </c>
      <c r="B8" s="224">
        <v>28233</v>
      </c>
      <c r="C8" s="224">
        <v>28730</v>
      </c>
      <c r="D8" s="224">
        <v>29120</v>
      </c>
      <c r="E8" s="224">
        <v>29400</v>
      </c>
      <c r="F8" s="224">
        <v>29520</v>
      </c>
      <c r="G8" s="224">
        <v>29470</v>
      </c>
      <c r="H8" s="224">
        <v>29410</v>
      </c>
    </row>
    <row r="9" spans="1:8">
      <c r="A9" s="229" t="s">
        <v>249</v>
      </c>
      <c r="B9" s="224">
        <v>8819</v>
      </c>
      <c r="C9" s="224">
        <v>8830</v>
      </c>
      <c r="D9" s="224">
        <v>8860</v>
      </c>
      <c r="E9" s="224">
        <v>8970</v>
      </c>
      <c r="F9" s="224">
        <v>9030</v>
      </c>
      <c r="G9" s="224">
        <v>9230</v>
      </c>
      <c r="H9" s="224">
        <v>9400</v>
      </c>
    </row>
    <row r="10" spans="1:8">
      <c r="A10" s="229" t="s">
        <v>250</v>
      </c>
      <c r="B10" s="224">
        <v>3772</v>
      </c>
      <c r="C10" s="224">
        <v>3930</v>
      </c>
      <c r="D10" s="224">
        <v>4110</v>
      </c>
      <c r="E10" s="224">
        <v>4220</v>
      </c>
      <c r="F10" s="224">
        <v>4320</v>
      </c>
      <c r="G10" s="224">
        <v>4350</v>
      </c>
      <c r="H10" s="224">
        <v>4370</v>
      </c>
    </row>
    <row r="11" spans="1:8">
      <c r="A11" s="229" t="s">
        <v>251</v>
      </c>
      <c r="B11" s="224">
        <v>17906</v>
      </c>
      <c r="C11" s="224">
        <v>17980</v>
      </c>
      <c r="D11" s="224">
        <v>18130</v>
      </c>
      <c r="E11" s="224">
        <v>18350</v>
      </c>
      <c r="F11" s="224">
        <v>18400</v>
      </c>
      <c r="G11" s="224">
        <v>18470</v>
      </c>
      <c r="H11" s="224">
        <v>18500</v>
      </c>
    </row>
    <row r="12" spans="1:8">
      <c r="A12" s="229" t="s">
        <v>252</v>
      </c>
      <c r="B12" s="224">
        <v>71190</v>
      </c>
      <c r="C12" s="224">
        <v>72030</v>
      </c>
      <c r="D12" s="224">
        <v>73100</v>
      </c>
      <c r="E12" s="224">
        <v>74040</v>
      </c>
      <c r="F12" s="224">
        <v>74420</v>
      </c>
      <c r="G12" s="224">
        <v>74920</v>
      </c>
      <c r="H12" s="224">
        <v>75330</v>
      </c>
    </row>
    <row r="13" spans="1:8">
      <c r="A13" s="229" t="s">
        <v>253</v>
      </c>
      <c r="B13" s="224">
        <v>16178</v>
      </c>
      <c r="C13" s="224">
        <v>16440</v>
      </c>
      <c r="D13" s="224">
        <v>16750</v>
      </c>
      <c r="E13" s="224">
        <v>17010</v>
      </c>
      <c r="F13" s="224">
        <v>17190</v>
      </c>
      <c r="G13" s="224">
        <v>17300</v>
      </c>
      <c r="H13" s="224">
        <v>17390</v>
      </c>
    </row>
    <row r="14" spans="1:8">
      <c r="A14" s="229" t="s">
        <v>254</v>
      </c>
      <c r="B14" s="224">
        <v>12550</v>
      </c>
      <c r="C14" s="224">
        <v>12870</v>
      </c>
      <c r="D14" s="224">
        <v>13200</v>
      </c>
      <c r="E14" s="224">
        <v>13450</v>
      </c>
      <c r="F14" s="224">
        <v>13620</v>
      </c>
      <c r="G14" s="224">
        <v>13720</v>
      </c>
      <c r="H14" s="224">
        <v>13790</v>
      </c>
    </row>
    <row r="15" spans="1:8">
      <c r="A15" s="229" t="s">
        <v>255</v>
      </c>
      <c r="B15" s="224">
        <v>24644</v>
      </c>
      <c r="C15" s="224">
        <v>25650</v>
      </c>
      <c r="D15" s="224">
        <v>26770</v>
      </c>
      <c r="E15" s="224">
        <v>27840</v>
      </c>
      <c r="F15" s="224">
        <v>28600</v>
      </c>
      <c r="G15" s="224">
        <v>29120</v>
      </c>
      <c r="H15" s="224">
        <v>29590</v>
      </c>
    </row>
    <row r="16" spans="1:8">
      <c r="A16" s="229" t="s">
        <v>256</v>
      </c>
      <c r="B16" s="224">
        <v>59521</v>
      </c>
      <c r="C16" s="224">
        <v>63070</v>
      </c>
      <c r="D16" s="224">
        <v>67270</v>
      </c>
      <c r="E16" s="224">
        <v>70970</v>
      </c>
      <c r="F16" s="224">
        <v>74470</v>
      </c>
      <c r="G16" s="224">
        <v>77090</v>
      </c>
      <c r="H16" s="224">
        <v>79720</v>
      </c>
    </row>
    <row r="17" spans="1:15">
      <c r="A17" s="229" t="s">
        <v>257</v>
      </c>
      <c r="B17" s="224">
        <v>16810</v>
      </c>
      <c r="C17" s="224">
        <v>17600</v>
      </c>
      <c r="D17" s="224">
        <v>18560</v>
      </c>
      <c r="E17" s="224">
        <v>19450</v>
      </c>
      <c r="F17" s="224">
        <v>20290</v>
      </c>
      <c r="G17" s="224">
        <v>20990</v>
      </c>
      <c r="H17" s="224">
        <v>21680</v>
      </c>
    </row>
    <row r="18" spans="1:15">
      <c r="A18" s="229" t="s">
        <v>258</v>
      </c>
      <c r="B18" s="224">
        <v>69228</v>
      </c>
      <c r="C18" s="224">
        <v>72550</v>
      </c>
      <c r="D18" s="224">
        <v>76800</v>
      </c>
      <c r="E18" s="224">
        <v>81230</v>
      </c>
      <c r="F18" s="224">
        <v>85510</v>
      </c>
      <c r="G18" s="224">
        <v>90020</v>
      </c>
      <c r="H18" s="224">
        <v>94580</v>
      </c>
    </row>
    <row r="19" spans="1:15">
      <c r="A19" s="229" t="s">
        <v>259</v>
      </c>
      <c r="B19" s="224">
        <v>12284</v>
      </c>
      <c r="C19" s="224">
        <v>12620</v>
      </c>
      <c r="D19" s="224">
        <v>13080</v>
      </c>
      <c r="E19" s="224">
        <v>13440</v>
      </c>
      <c r="F19" s="224">
        <v>13770</v>
      </c>
      <c r="G19" s="224">
        <v>14000</v>
      </c>
      <c r="H19" s="224">
        <v>14230</v>
      </c>
    </row>
    <row r="20" spans="1:15">
      <c r="A20" s="229" t="s">
        <v>260</v>
      </c>
      <c r="B20" s="224">
        <v>40365</v>
      </c>
      <c r="C20" s="224">
        <v>40920</v>
      </c>
      <c r="D20" s="224">
        <v>41500</v>
      </c>
      <c r="E20" s="224">
        <v>42150</v>
      </c>
      <c r="F20" s="224">
        <v>42620</v>
      </c>
      <c r="G20" s="224">
        <v>43030</v>
      </c>
      <c r="H20" s="224">
        <v>43470</v>
      </c>
    </row>
    <row r="21" spans="1:15">
      <c r="A21" s="229" t="s">
        <v>261</v>
      </c>
      <c r="B21" s="224">
        <v>66329</v>
      </c>
      <c r="C21" s="224">
        <v>69580</v>
      </c>
      <c r="D21" s="224">
        <v>73570</v>
      </c>
      <c r="E21" s="224">
        <v>77350</v>
      </c>
      <c r="F21" s="224">
        <v>80990</v>
      </c>
      <c r="G21" s="224">
        <v>84110</v>
      </c>
      <c r="H21" s="224">
        <v>87300</v>
      </c>
    </row>
    <row r="22" spans="1:15">
      <c r="A22" s="229" t="s">
        <v>262</v>
      </c>
      <c r="B22" s="224">
        <v>31284</v>
      </c>
      <c r="C22" s="224">
        <v>31800</v>
      </c>
      <c r="D22" s="224">
        <v>32550</v>
      </c>
      <c r="E22" s="224">
        <v>33070</v>
      </c>
      <c r="F22" s="224">
        <v>33420</v>
      </c>
      <c r="G22" s="224">
        <v>33610</v>
      </c>
      <c r="H22" s="224">
        <v>33740</v>
      </c>
    </row>
    <row r="23" spans="1:15">
      <c r="A23" s="230" t="s">
        <v>263</v>
      </c>
      <c r="B23" s="225">
        <v>127022</v>
      </c>
      <c r="C23" s="225">
        <v>129780</v>
      </c>
      <c r="D23" s="225">
        <v>132630</v>
      </c>
      <c r="E23" s="225">
        <v>135090</v>
      </c>
      <c r="F23" s="225">
        <v>137360</v>
      </c>
      <c r="G23" s="225">
        <v>139090</v>
      </c>
      <c r="H23" s="225">
        <v>140770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265</v>
      </c>
      <c r="B26" s="223"/>
      <c r="C26" s="226">
        <v>0.8</v>
      </c>
      <c r="D26" s="226">
        <v>0.7</v>
      </c>
      <c r="E26" s="226">
        <v>0.6</v>
      </c>
      <c r="F26" s="226">
        <v>0.5</v>
      </c>
      <c r="G26" s="226">
        <v>0.4</v>
      </c>
      <c r="H26" s="226">
        <v>0.4</v>
      </c>
      <c r="J26" s="275"/>
      <c r="K26" s="275"/>
      <c r="L26" s="275"/>
      <c r="M26" s="275"/>
      <c r="N26" s="275"/>
      <c r="O26" s="275"/>
    </row>
    <row r="27" spans="1:15">
      <c r="A27" s="229" t="s">
        <v>244</v>
      </c>
      <c r="B27" s="223"/>
      <c r="C27" s="226">
        <v>-0.1</v>
      </c>
      <c r="D27" s="226">
        <v>0</v>
      </c>
      <c r="E27" s="226">
        <v>0.1</v>
      </c>
      <c r="F27" s="226">
        <v>0</v>
      </c>
      <c r="G27" s="226">
        <v>0.1</v>
      </c>
      <c r="H27" s="226">
        <v>0.1</v>
      </c>
      <c r="J27" s="275"/>
      <c r="K27" s="275"/>
      <c r="L27" s="275"/>
      <c r="M27" s="275"/>
      <c r="N27" s="275"/>
      <c r="O27" s="275"/>
    </row>
    <row r="28" spans="1:15">
      <c r="A28" s="229" t="s">
        <v>245</v>
      </c>
      <c r="B28" s="223"/>
      <c r="C28" s="226">
        <v>1.5</v>
      </c>
      <c r="D28" s="226">
        <v>1.1000000000000001</v>
      </c>
      <c r="E28" s="226">
        <v>1</v>
      </c>
      <c r="F28" s="226">
        <v>0.5</v>
      </c>
      <c r="G28" s="226">
        <v>0.4</v>
      </c>
      <c r="H28" s="226">
        <v>0.4</v>
      </c>
      <c r="J28" s="275"/>
      <c r="K28" s="275"/>
      <c r="L28" s="275"/>
      <c r="M28" s="275"/>
      <c r="N28" s="275"/>
      <c r="O28" s="275"/>
    </row>
    <row r="29" spans="1:15">
      <c r="A29" s="229" t="s">
        <v>246</v>
      </c>
      <c r="B29" s="223"/>
      <c r="C29" s="226">
        <v>0</v>
      </c>
      <c r="D29" s="226">
        <v>0.1</v>
      </c>
      <c r="E29" s="226">
        <v>0.1</v>
      </c>
      <c r="F29" s="226">
        <v>0</v>
      </c>
      <c r="G29" s="226">
        <v>0.1</v>
      </c>
      <c r="H29" s="226">
        <v>0</v>
      </c>
      <c r="J29" s="275"/>
      <c r="K29" s="275"/>
      <c r="L29" s="275"/>
      <c r="M29" s="275"/>
      <c r="N29" s="275"/>
      <c r="O29" s="275"/>
    </row>
    <row r="30" spans="1:15">
      <c r="A30" s="229" t="s">
        <v>247</v>
      </c>
      <c r="B30" s="223"/>
      <c r="C30" s="226">
        <v>-0.2</v>
      </c>
      <c r="D30" s="226">
        <v>-0.1</v>
      </c>
      <c r="E30" s="226">
        <v>0</v>
      </c>
      <c r="F30" s="226">
        <v>-0.2</v>
      </c>
      <c r="G30" s="226">
        <v>-0.1</v>
      </c>
      <c r="H30" s="226">
        <v>-0.2</v>
      </c>
      <c r="J30" s="275"/>
      <c r="K30" s="275"/>
      <c r="L30" s="275"/>
      <c r="M30" s="275"/>
      <c r="N30" s="275"/>
      <c r="O30" s="275"/>
    </row>
    <row r="31" spans="1:15">
      <c r="A31" s="229" t="s">
        <v>248</v>
      </c>
      <c r="B31" s="223"/>
      <c r="C31" s="226">
        <v>0.4</v>
      </c>
      <c r="D31" s="226">
        <v>0.3</v>
      </c>
      <c r="E31" s="226">
        <v>0.2</v>
      </c>
      <c r="F31" s="226">
        <v>0.1</v>
      </c>
      <c r="G31" s="226">
        <v>0</v>
      </c>
      <c r="H31" s="226">
        <v>0</v>
      </c>
      <c r="J31" s="275"/>
      <c r="K31" s="275"/>
      <c r="L31" s="275"/>
      <c r="M31" s="275"/>
      <c r="N31" s="275"/>
      <c r="O31" s="275"/>
    </row>
    <row r="32" spans="1:15">
      <c r="A32" s="229" t="s">
        <v>249</v>
      </c>
      <c r="B32" s="223"/>
      <c r="C32" s="226">
        <v>0</v>
      </c>
      <c r="D32" s="226">
        <v>0.1</v>
      </c>
      <c r="E32" s="226">
        <v>0.2</v>
      </c>
      <c r="F32" s="226">
        <v>0.1</v>
      </c>
      <c r="G32" s="226">
        <v>0.4</v>
      </c>
      <c r="H32" s="226">
        <v>0.4</v>
      </c>
      <c r="J32" s="275"/>
      <c r="K32" s="275"/>
      <c r="L32" s="275"/>
      <c r="M32" s="275"/>
      <c r="N32" s="275"/>
      <c r="O32" s="275"/>
    </row>
    <row r="33" spans="1:15">
      <c r="A33" s="229" t="s">
        <v>250</v>
      </c>
      <c r="B33" s="223"/>
      <c r="C33" s="226">
        <v>1</v>
      </c>
      <c r="D33" s="226">
        <v>0.9</v>
      </c>
      <c r="E33" s="226">
        <v>0.5</v>
      </c>
      <c r="F33" s="226">
        <v>0.5</v>
      </c>
      <c r="G33" s="226">
        <v>0.1</v>
      </c>
      <c r="H33" s="226">
        <v>0.1</v>
      </c>
      <c r="J33" s="275"/>
      <c r="K33" s="275"/>
      <c r="L33" s="275"/>
      <c r="M33" s="275"/>
      <c r="N33" s="275"/>
      <c r="O33" s="275"/>
    </row>
    <row r="34" spans="1:15">
      <c r="A34" s="229" t="s">
        <v>251</v>
      </c>
      <c r="B34" s="223"/>
      <c r="C34" s="226">
        <v>0.1</v>
      </c>
      <c r="D34" s="226">
        <v>0.2</v>
      </c>
      <c r="E34" s="226">
        <v>0.2</v>
      </c>
      <c r="F34" s="226">
        <v>0.1</v>
      </c>
      <c r="G34" s="226">
        <v>0.1</v>
      </c>
      <c r="H34" s="226">
        <v>0</v>
      </c>
      <c r="J34" s="275"/>
      <c r="K34" s="275"/>
      <c r="L34" s="275"/>
      <c r="M34" s="275"/>
      <c r="N34" s="275"/>
      <c r="O34" s="275"/>
    </row>
    <row r="35" spans="1:15">
      <c r="A35" s="229" t="s">
        <v>252</v>
      </c>
      <c r="B35" s="223"/>
      <c r="C35" s="226">
        <v>0.3</v>
      </c>
      <c r="D35" s="226">
        <v>0.3</v>
      </c>
      <c r="E35" s="226">
        <v>0.3</v>
      </c>
      <c r="F35" s="226">
        <v>0.1</v>
      </c>
      <c r="G35" s="226">
        <v>0.1</v>
      </c>
      <c r="H35" s="226">
        <v>0.1</v>
      </c>
      <c r="J35" s="275"/>
      <c r="K35" s="275"/>
      <c r="L35" s="275"/>
      <c r="M35" s="275"/>
      <c r="N35" s="275"/>
      <c r="O35" s="275"/>
    </row>
    <row r="36" spans="1:15">
      <c r="A36" s="229" t="s">
        <v>253</v>
      </c>
      <c r="B36" s="223"/>
      <c r="C36" s="226">
        <v>0.4</v>
      </c>
      <c r="D36" s="226">
        <v>0.4</v>
      </c>
      <c r="E36" s="226">
        <v>0.3</v>
      </c>
      <c r="F36" s="226">
        <v>0.2</v>
      </c>
      <c r="G36" s="226">
        <v>0.1</v>
      </c>
      <c r="H36" s="226">
        <v>0.1</v>
      </c>
      <c r="J36" s="275"/>
      <c r="K36" s="275"/>
      <c r="L36" s="275"/>
      <c r="M36" s="275"/>
      <c r="N36" s="275"/>
      <c r="O36" s="275"/>
    </row>
    <row r="37" spans="1:15">
      <c r="A37" s="229" t="s">
        <v>254</v>
      </c>
      <c r="B37" s="223"/>
      <c r="C37" s="226">
        <v>0.6</v>
      </c>
      <c r="D37" s="226">
        <v>0.5</v>
      </c>
      <c r="E37" s="226">
        <v>0.4</v>
      </c>
      <c r="F37" s="226">
        <v>0.3</v>
      </c>
      <c r="G37" s="226">
        <v>0.1</v>
      </c>
      <c r="H37" s="226">
        <v>0.1</v>
      </c>
      <c r="J37" s="275"/>
      <c r="K37" s="275"/>
      <c r="L37" s="275"/>
      <c r="M37" s="275"/>
      <c r="N37" s="275"/>
      <c r="O37" s="275"/>
    </row>
    <row r="38" spans="1:15">
      <c r="A38" s="229" t="s">
        <v>255</v>
      </c>
      <c r="B38" s="223"/>
      <c r="C38" s="226">
        <v>1</v>
      </c>
      <c r="D38" s="226">
        <v>0.9</v>
      </c>
      <c r="E38" s="226">
        <v>0.8</v>
      </c>
      <c r="F38" s="226">
        <v>0.5</v>
      </c>
      <c r="G38" s="226">
        <v>0.4</v>
      </c>
      <c r="H38" s="226">
        <v>0.3</v>
      </c>
      <c r="J38" s="275"/>
      <c r="K38" s="275"/>
      <c r="L38" s="275"/>
      <c r="M38" s="275"/>
      <c r="N38" s="275"/>
      <c r="O38" s="275"/>
    </row>
    <row r="39" spans="1:15">
      <c r="A39" s="229" t="s">
        <v>256</v>
      </c>
      <c r="B39" s="223"/>
      <c r="C39" s="226">
        <v>1.5</v>
      </c>
      <c r="D39" s="226">
        <v>1.3</v>
      </c>
      <c r="E39" s="226">
        <v>1.1000000000000001</v>
      </c>
      <c r="F39" s="226">
        <v>1</v>
      </c>
      <c r="G39" s="226">
        <v>0.7</v>
      </c>
      <c r="H39" s="226">
        <v>0.7</v>
      </c>
      <c r="J39" s="275"/>
      <c r="K39" s="275"/>
      <c r="L39" s="275"/>
      <c r="M39" s="275"/>
      <c r="N39" s="275"/>
      <c r="O39" s="275"/>
    </row>
    <row r="40" spans="1:15">
      <c r="A40" s="229" t="s">
        <v>257</v>
      </c>
      <c r="B40" s="223"/>
      <c r="C40" s="226">
        <v>1.2</v>
      </c>
      <c r="D40" s="226">
        <v>1.1000000000000001</v>
      </c>
      <c r="E40" s="226">
        <v>0.9</v>
      </c>
      <c r="F40" s="226">
        <v>0.8</v>
      </c>
      <c r="G40" s="226">
        <v>0.7</v>
      </c>
      <c r="H40" s="226">
        <v>0.6</v>
      </c>
      <c r="J40" s="275"/>
      <c r="K40" s="275"/>
      <c r="L40" s="275"/>
      <c r="M40" s="275"/>
      <c r="N40" s="275"/>
      <c r="O40" s="275"/>
    </row>
    <row r="41" spans="1:15">
      <c r="A41" s="229" t="s">
        <v>258</v>
      </c>
      <c r="B41" s="223"/>
      <c r="C41" s="226">
        <v>1.2</v>
      </c>
      <c r="D41" s="226">
        <v>1.1000000000000001</v>
      </c>
      <c r="E41" s="226">
        <v>1.1000000000000001</v>
      </c>
      <c r="F41" s="226">
        <v>1</v>
      </c>
      <c r="G41" s="226">
        <v>1</v>
      </c>
      <c r="H41" s="226">
        <v>1</v>
      </c>
      <c r="J41" s="275"/>
      <c r="K41" s="275"/>
      <c r="L41" s="275"/>
      <c r="M41" s="275"/>
      <c r="N41" s="275"/>
      <c r="O41" s="275"/>
    </row>
    <row r="42" spans="1:15">
      <c r="A42" s="229" t="s">
        <v>259</v>
      </c>
      <c r="B42" s="223"/>
      <c r="C42" s="226">
        <v>0.7</v>
      </c>
      <c r="D42" s="226">
        <v>0.7</v>
      </c>
      <c r="E42" s="226">
        <v>0.5</v>
      </c>
      <c r="F42" s="226">
        <v>0.5</v>
      </c>
      <c r="G42" s="226">
        <v>0.3</v>
      </c>
      <c r="H42" s="226">
        <v>0.3</v>
      </c>
      <c r="J42" s="275"/>
      <c r="K42" s="275"/>
      <c r="L42" s="275"/>
      <c r="M42" s="275"/>
      <c r="N42" s="275"/>
      <c r="O42" s="275"/>
    </row>
    <row r="43" spans="1:15">
      <c r="A43" s="229" t="s">
        <v>260</v>
      </c>
      <c r="B43" s="223"/>
      <c r="C43" s="226">
        <v>0.3</v>
      </c>
      <c r="D43" s="226">
        <v>0.3</v>
      </c>
      <c r="E43" s="226">
        <v>0.3</v>
      </c>
      <c r="F43" s="226">
        <v>0.2</v>
      </c>
      <c r="G43" s="226">
        <v>0.2</v>
      </c>
      <c r="H43" s="226">
        <v>0.2</v>
      </c>
      <c r="J43" s="275"/>
      <c r="K43" s="275"/>
      <c r="L43" s="275"/>
      <c r="M43" s="275"/>
      <c r="N43" s="275"/>
      <c r="O43" s="275"/>
    </row>
    <row r="44" spans="1:15">
      <c r="A44" s="229" t="s">
        <v>261</v>
      </c>
      <c r="B44" s="223"/>
      <c r="C44" s="226">
        <v>1.2</v>
      </c>
      <c r="D44" s="226">
        <v>1.1000000000000001</v>
      </c>
      <c r="E44" s="226">
        <v>1</v>
      </c>
      <c r="F44" s="226">
        <v>0.9</v>
      </c>
      <c r="G44" s="226">
        <v>0.8</v>
      </c>
      <c r="H44" s="226">
        <v>0.7</v>
      </c>
      <c r="J44" s="275"/>
      <c r="K44" s="275"/>
      <c r="L44" s="275"/>
      <c r="M44" s="275"/>
      <c r="N44" s="275"/>
      <c r="O44" s="275"/>
    </row>
    <row r="45" spans="1:15">
      <c r="A45" s="229" t="s">
        <v>262</v>
      </c>
      <c r="B45" s="223"/>
      <c r="C45" s="226">
        <v>0.4</v>
      </c>
      <c r="D45" s="226">
        <v>0.5</v>
      </c>
      <c r="E45" s="226">
        <v>0.3</v>
      </c>
      <c r="F45" s="226">
        <v>0.2</v>
      </c>
      <c r="G45" s="226">
        <v>0.1</v>
      </c>
      <c r="H45" s="226">
        <v>0.1</v>
      </c>
      <c r="J45" s="275"/>
      <c r="K45" s="275"/>
      <c r="L45" s="275"/>
      <c r="M45" s="275"/>
      <c r="N45" s="275"/>
      <c r="O45" s="275"/>
    </row>
    <row r="46" spans="1:15">
      <c r="A46" s="230" t="s">
        <v>263</v>
      </c>
      <c r="B46" s="236"/>
      <c r="C46" s="227">
        <v>0.5</v>
      </c>
      <c r="D46" s="227">
        <v>0.4</v>
      </c>
      <c r="E46" s="227">
        <v>0.4</v>
      </c>
      <c r="F46" s="227">
        <v>0.3</v>
      </c>
      <c r="G46" s="227">
        <v>0.3</v>
      </c>
      <c r="H46" s="227">
        <v>0.2</v>
      </c>
      <c r="J46" s="275"/>
      <c r="K46" s="275"/>
      <c r="L46" s="275"/>
      <c r="M46" s="275"/>
      <c r="N46" s="275"/>
      <c r="O46" s="275"/>
    </row>
    <row r="47" spans="1:15" ht="30" customHeight="1">
      <c r="A47" s="301" t="s">
        <v>332</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C46" sqref="C46"/>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342</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265</v>
      </c>
      <c r="B3" s="224">
        <v>70800</v>
      </c>
      <c r="C3" s="224">
        <v>74280</v>
      </c>
      <c r="D3" s="224">
        <v>78630</v>
      </c>
      <c r="E3" s="224">
        <v>83020</v>
      </c>
      <c r="F3" s="224">
        <v>87180</v>
      </c>
      <c r="G3" s="224">
        <v>91260</v>
      </c>
      <c r="H3" s="224">
        <v>95460</v>
      </c>
    </row>
    <row r="4" spans="1:8">
      <c r="A4" s="229" t="s">
        <v>244</v>
      </c>
      <c r="B4" s="224">
        <v>2910</v>
      </c>
      <c r="C4" s="224">
        <v>2910</v>
      </c>
      <c r="D4" s="224">
        <v>2930</v>
      </c>
      <c r="E4" s="224">
        <v>2960</v>
      </c>
      <c r="F4" s="224">
        <v>2970</v>
      </c>
      <c r="G4" s="224">
        <v>3000</v>
      </c>
      <c r="H4" s="224">
        <v>3020</v>
      </c>
    </row>
    <row r="5" spans="1:8">
      <c r="A5" s="229" t="s">
        <v>245</v>
      </c>
      <c r="B5" s="224">
        <v>4250</v>
      </c>
      <c r="C5" s="224">
        <v>4520</v>
      </c>
      <c r="D5" s="224">
        <v>4810</v>
      </c>
      <c r="E5" s="224">
        <v>5080</v>
      </c>
      <c r="F5" s="224">
        <v>5270</v>
      </c>
      <c r="G5" s="224">
        <v>5460</v>
      </c>
      <c r="H5" s="224">
        <v>5640</v>
      </c>
    </row>
    <row r="6" spans="1:8">
      <c r="A6" s="229" t="s">
        <v>246</v>
      </c>
      <c r="B6" s="224">
        <v>760</v>
      </c>
      <c r="C6" s="224">
        <v>760</v>
      </c>
      <c r="D6" s="224">
        <v>780</v>
      </c>
      <c r="E6" s="224">
        <v>790</v>
      </c>
      <c r="F6" s="224">
        <v>800</v>
      </c>
      <c r="G6" s="224">
        <v>800</v>
      </c>
      <c r="H6" s="224">
        <v>800</v>
      </c>
    </row>
    <row r="7" spans="1:8">
      <c r="A7" s="229" t="s">
        <v>247</v>
      </c>
      <c r="B7" s="224">
        <v>470</v>
      </c>
      <c r="C7" s="224">
        <v>460</v>
      </c>
      <c r="D7" s="224">
        <v>460</v>
      </c>
      <c r="E7" s="224">
        <v>460</v>
      </c>
      <c r="F7" s="224">
        <v>450</v>
      </c>
      <c r="G7" s="224">
        <v>440</v>
      </c>
      <c r="H7" s="224">
        <v>440</v>
      </c>
    </row>
    <row r="8" spans="1:8">
      <c r="A8" s="229" t="s">
        <v>248</v>
      </c>
      <c r="B8" s="224">
        <v>2780</v>
      </c>
      <c r="C8" s="224">
        <v>2880</v>
      </c>
      <c r="D8" s="224">
        <v>2970</v>
      </c>
      <c r="E8" s="224">
        <v>3060</v>
      </c>
      <c r="F8" s="224">
        <v>3140</v>
      </c>
      <c r="G8" s="224">
        <v>3200</v>
      </c>
      <c r="H8" s="224">
        <v>3250</v>
      </c>
    </row>
    <row r="9" spans="1:8">
      <c r="A9" s="229" t="s">
        <v>249</v>
      </c>
      <c r="B9" s="224">
        <v>650</v>
      </c>
      <c r="C9" s="224">
        <v>650</v>
      </c>
      <c r="D9" s="224">
        <v>660</v>
      </c>
      <c r="E9" s="224">
        <v>660</v>
      </c>
      <c r="F9" s="224">
        <v>670</v>
      </c>
      <c r="G9" s="224">
        <v>680</v>
      </c>
      <c r="H9" s="224">
        <v>700</v>
      </c>
    </row>
    <row r="10" spans="1:8">
      <c r="A10" s="229" t="s">
        <v>250</v>
      </c>
      <c r="B10" s="224">
        <v>520</v>
      </c>
      <c r="C10" s="224">
        <v>520</v>
      </c>
      <c r="D10" s="224">
        <v>530</v>
      </c>
      <c r="E10" s="224">
        <v>520</v>
      </c>
      <c r="F10" s="224">
        <v>520</v>
      </c>
      <c r="G10" s="224">
        <v>510</v>
      </c>
      <c r="H10" s="224">
        <v>500</v>
      </c>
    </row>
    <row r="11" spans="1:8">
      <c r="A11" s="229" t="s">
        <v>251</v>
      </c>
      <c r="B11" s="224">
        <v>1710</v>
      </c>
      <c r="C11" s="224">
        <v>1780</v>
      </c>
      <c r="D11" s="224">
        <v>1880</v>
      </c>
      <c r="E11" s="224">
        <v>1980</v>
      </c>
      <c r="F11" s="224">
        <v>2050</v>
      </c>
      <c r="G11" s="224">
        <v>2130</v>
      </c>
      <c r="H11" s="224">
        <v>2190</v>
      </c>
    </row>
    <row r="12" spans="1:8">
      <c r="A12" s="229" t="s">
        <v>252</v>
      </c>
      <c r="B12" s="224">
        <v>9190</v>
      </c>
      <c r="C12" s="224">
        <v>9290</v>
      </c>
      <c r="D12" s="224">
        <v>9420</v>
      </c>
      <c r="E12" s="224">
        <v>9530</v>
      </c>
      <c r="F12" s="224">
        <v>9560</v>
      </c>
      <c r="G12" s="224">
        <v>9600</v>
      </c>
      <c r="H12" s="224">
        <v>9620</v>
      </c>
    </row>
    <row r="13" spans="1:8">
      <c r="A13" s="229" t="s">
        <v>253</v>
      </c>
      <c r="B13" s="224">
        <v>1190</v>
      </c>
      <c r="C13" s="224">
        <v>1220</v>
      </c>
      <c r="D13" s="224">
        <v>1250</v>
      </c>
      <c r="E13" s="224">
        <v>1280</v>
      </c>
      <c r="F13" s="224">
        <v>1300</v>
      </c>
      <c r="G13" s="224">
        <v>1320</v>
      </c>
      <c r="H13" s="224">
        <v>1330</v>
      </c>
    </row>
    <row r="14" spans="1:8">
      <c r="A14" s="229" t="s">
        <v>254</v>
      </c>
      <c r="B14" s="224">
        <v>1370</v>
      </c>
      <c r="C14" s="224">
        <v>1390</v>
      </c>
      <c r="D14" s="224">
        <v>1410</v>
      </c>
      <c r="E14" s="224">
        <v>1420</v>
      </c>
      <c r="F14" s="224">
        <v>1420</v>
      </c>
      <c r="G14" s="224">
        <v>1410</v>
      </c>
      <c r="H14" s="224">
        <v>1400</v>
      </c>
    </row>
    <row r="15" spans="1:8">
      <c r="A15" s="229" t="s">
        <v>255</v>
      </c>
      <c r="B15" s="224">
        <v>1510</v>
      </c>
      <c r="C15" s="224">
        <v>1560</v>
      </c>
      <c r="D15" s="224">
        <v>1620</v>
      </c>
      <c r="E15" s="224">
        <v>1670</v>
      </c>
      <c r="F15" s="224">
        <v>1700</v>
      </c>
      <c r="G15" s="224">
        <v>1710</v>
      </c>
      <c r="H15" s="224">
        <v>1720</v>
      </c>
    </row>
    <row r="16" spans="1:8">
      <c r="A16" s="229" t="s">
        <v>256</v>
      </c>
      <c r="B16" s="224">
        <v>4900</v>
      </c>
      <c r="C16" s="224">
        <v>5400</v>
      </c>
      <c r="D16" s="224">
        <v>6050</v>
      </c>
      <c r="E16" s="224">
        <v>6710</v>
      </c>
      <c r="F16" s="224">
        <v>7390</v>
      </c>
      <c r="G16" s="224">
        <v>8050</v>
      </c>
      <c r="H16" s="224">
        <v>8750</v>
      </c>
    </row>
    <row r="17" spans="1:15">
      <c r="A17" s="229" t="s">
        <v>257</v>
      </c>
      <c r="B17" s="224">
        <v>1340</v>
      </c>
      <c r="C17" s="224">
        <v>1510</v>
      </c>
      <c r="D17" s="224">
        <v>1750</v>
      </c>
      <c r="E17" s="224">
        <v>2010</v>
      </c>
      <c r="F17" s="224">
        <v>2300</v>
      </c>
      <c r="G17" s="224">
        <v>2610</v>
      </c>
      <c r="H17" s="224">
        <v>2960</v>
      </c>
    </row>
    <row r="18" spans="1:15">
      <c r="A18" s="229" t="s">
        <v>258</v>
      </c>
      <c r="B18" s="224">
        <v>7440</v>
      </c>
      <c r="C18" s="224">
        <v>8010</v>
      </c>
      <c r="D18" s="224">
        <v>8770</v>
      </c>
      <c r="E18" s="224">
        <v>9580</v>
      </c>
      <c r="F18" s="224">
        <v>10410</v>
      </c>
      <c r="G18" s="224">
        <v>11300</v>
      </c>
      <c r="H18" s="224">
        <v>12220</v>
      </c>
    </row>
    <row r="19" spans="1:15">
      <c r="A19" s="229" t="s">
        <v>259</v>
      </c>
      <c r="B19" s="224">
        <v>1380</v>
      </c>
      <c r="C19" s="224">
        <v>1450</v>
      </c>
      <c r="D19" s="224">
        <v>1540</v>
      </c>
      <c r="E19" s="224">
        <v>1620</v>
      </c>
      <c r="F19" s="224">
        <v>1680</v>
      </c>
      <c r="G19" s="224">
        <v>1730</v>
      </c>
      <c r="H19" s="224">
        <v>1780</v>
      </c>
    </row>
    <row r="20" spans="1:15">
      <c r="A20" s="229" t="s">
        <v>260</v>
      </c>
      <c r="B20" s="224">
        <v>6220</v>
      </c>
      <c r="C20" s="224">
        <v>6420</v>
      </c>
      <c r="D20" s="224">
        <v>6640</v>
      </c>
      <c r="E20" s="224">
        <v>6860</v>
      </c>
      <c r="F20" s="224">
        <v>7030</v>
      </c>
      <c r="G20" s="224">
        <v>7170</v>
      </c>
      <c r="H20" s="224">
        <v>7290</v>
      </c>
    </row>
    <row r="21" spans="1:15">
      <c r="A21" s="229" t="s">
        <v>261</v>
      </c>
      <c r="B21" s="224">
        <v>6700</v>
      </c>
      <c r="C21" s="224">
        <v>7280</v>
      </c>
      <c r="D21" s="224">
        <v>8040</v>
      </c>
      <c r="E21" s="224">
        <v>8830</v>
      </c>
      <c r="F21" s="224">
        <v>9650</v>
      </c>
      <c r="G21" s="224">
        <v>10450</v>
      </c>
      <c r="H21" s="224">
        <v>11310</v>
      </c>
    </row>
    <row r="22" spans="1:15">
      <c r="A22" s="229" t="s">
        <v>262</v>
      </c>
      <c r="B22" s="224">
        <v>2320</v>
      </c>
      <c r="C22" s="224">
        <v>2440</v>
      </c>
      <c r="D22" s="224">
        <v>2590</v>
      </c>
      <c r="E22" s="224">
        <v>2710</v>
      </c>
      <c r="F22" s="224">
        <v>2810</v>
      </c>
      <c r="G22" s="224">
        <v>2890</v>
      </c>
      <c r="H22" s="224">
        <v>2940</v>
      </c>
    </row>
    <row r="23" spans="1:15">
      <c r="A23" s="230" t="s">
        <v>263</v>
      </c>
      <c r="B23" s="225">
        <v>13190</v>
      </c>
      <c r="C23" s="225">
        <v>13800</v>
      </c>
      <c r="D23" s="225">
        <v>14550</v>
      </c>
      <c r="E23" s="225">
        <v>15290</v>
      </c>
      <c r="F23" s="225">
        <v>16060</v>
      </c>
      <c r="G23" s="225">
        <v>16810</v>
      </c>
      <c r="H23" s="225">
        <v>17600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265</v>
      </c>
      <c r="B26" s="223"/>
      <c r="C26" s="226">
        <v>1.2</v>
      </c>
      <c r="D26" s="226">
        <v>1.1000000000000001</v>
      </c>
      <c r="E26" s="226">
        <v>1.1000000000000001</v>
      </c>
      <c r="F26" s="226">
        <v>1</v>
      </c>
      <c r="G26" s="226">
        <v>0.9</v>
      </c>
      <c r="H26" s="226">
        <v>0.9</v>
      </c>
      <c r="J26" s="275"/>
      <c r="K26" s="275"/>
      <c r="L26" s="275"/>
      <c r="M26" s="275"/>
      <c r="N26" s="275"/>
      <c r="O26" s="275"/>
    </row>
    <row r="27" spans="1:15">
      <c r="A27" s="229" t="s">
        <v>244</v>
      </c>
      <c r="B27" s="223"/>
      <c r="C27" s="226">
        <v>0</v>
      </c>
      <c r="D27" s="226">
        <v>0.1</v>
      </c>
      <c r="E27" s="226">
        <v>0.2</v>
      </c>
      <c r="F27" s="226">
        <v>0.1</v>
      </c>
      <c r="G27" s="226">
        <v>0.2</v>
      </c>
      <c r="H27" s="226">
        <v>0.1</v>
      </c>
      <c r="J27" s="275"/>
      <c r="K27" s="275"/>
      <c r="L27" s="275"/>
      <c r="M27" s="275"/>
      <c r="N27" s="275"/>
      <c r="O27" s="275"/>
    </row>
    <row r="28" spans="1:15">
      <c r="A28" s="229" t="s">
        <v>245</v>
      </c>
      <c r="B28" s="223"/>
      <c r="C28" s="226">
        <v>1.6</v>
      </c>
      <c r="D28" s="226">
        <v>1.3</v>
      </c>
      <c r="E28" s="226">
        <v>1.1000000000000001</v>
      </c>
      <c r="F28" s="226">
        <v>0.7</v>
      </c>
      <c r="G28" s="226">
        <v>0.7</v>
      </c>
      <c r="H28" s="226">
        <v>0.7</v>
      </c>
      <c r="J28" s="275"/>
      <c r="K28" s="275"/>
      <c r="L28" s="275"/>
      <c r="M28" s="275"/>
      <c r="N28" s="275"/>
      <c r="O28" s="275"/>
    </row>
    <row r="29" spans="1:15">
      <c r="A29" s="229" t="s">
        <v>246</v>
      </c>
      <c r="B29" s="223"/>
      <c r="C29" s="226">
        <v>0</v>
      </c>
      <c r="D29" s="226">
        <v>0.5</v>
      </c>
      <c r="E29" s="226">
        <v>0.3</v>
      </c>
      <c r="F29" s="226">
        <v>0.3</v>
      </c>
      <c r="G29" s="226">
        <v>0</v>
      </c>
      <c r="H29" s="226">
        <v>0</v>
      </c>
      <c r="J29" s="275"/>
      <c r="K29" s="275"/>
      <c r="L29" s="275"/>
      <c r="M29" s="275"/>
      <c r="N29" s="275"/>
      <c r="O29" s="275"/>
    </row>
    <row r="30" spans="1:15">
      <c r="A30" s="229" t="s">
        <v>247</v>
      </c>
      <c r="B30" s="223"/>
      <c r="C30" s="226">
        <v>-0.5</v>
      </c>
      <c r="D30" s="226">
        <v>0</v>
      </c>
      <c r="E30" s="226">
        <v>0</v>
      </c>
      <c r="F30" s="226">
        <v>-0.4</v>
      </c>
      <c r="G30" s="226">
        <v>-0.4</v>
      </c>
      <c r="H30" s="226">
        <v>0</v>
      </c>
      <c r="J30" s="275"/>
      <c r="K30" s="275"/>
      <c r="L30" s="275"/>
      <c r="M30" s="275"/>
      <c r="N30" s="275"/>
      <c r="O30" s="275"/>
    </row>
    <row r="31" spans="1:15">
      <c r="A31" s="229" t="s">
        <v>248</v>
      </c>
      <c r="B31" s="223"/>
      <c r="C31" s="226">
        <v>0.9</v>
      </c>
      <c r="D31" s="226">
        <v>0.6</v>
      </c>
      <c r="E31" s="226">
        <v>0.6</v>
      </c>
      <c r="F31" s="226">
        <v>0.5</v>
      </c>
      <c r="G31" s="226">
        <v>0.4</v>
      </c>
      <c r="H31" s="226">
        <v>0.3</v>
      </c>
      <c r="J31" s="275"/>
      <c r="K31" s="275"/>
      <c r="L31" s="275"/>
      <c r="M31" s="275"/>
      <c r="N31" s="275"/>
      <c r="O31" s="275"/>
    </row>
    <row r="32" spans="1:15">
      <c r="A32" s="229" t="s">
        <v>249</v>
      </c>
      <c r="B32" s="223"/>
      <c r="C32" s="226">
        <v>0</v>
      </c>
      <c r="D32" s="226">
        <v>0.3</v>
      </c>
      <c r="E32" s="226">
        <v>0</v>
      </c>
      <c r="F32" s="226">
        <v>0.3</v>
      </c>
      <c r="G32" s="226">
        <v>0.3</v>
      </c>
      <c r="H32" s="226">
        <v>0.6</v>
      </c>
      <c r="J32" s="275"/>
      <c r="K32" s="275"/>
      <c r="L32" s="275"/>
      <c r="M32" s="275"/>
      <c r="N32" s="275"/>
      <c r="O32" s="275"/>
    </row>
    <row r="33" spans="1:15">
      <c r="A33" s="229" t="s">
        <v>250</v>
      </c>
      <c r="B33" s="223"/>
      <c r="C33" s="226">
        <v>0</v>
      </c>
      <c r="D33" s="226">
        <v>0.4</v>
      </c>
      <c r="E33" s="226">
        <v>-0.4</v>
      </c>
      <c r="F33" s="226">
        <v>0</v>
      </c>
      <c r="G33" s="226">
        <v>-0.4</v>
      </c>
      <c r="H33" s="226">
        <v>-0.4</v>
      </c>
      <c r="J33" s="275"/>
      <c r="K33" s="275"/>
      <c r="L33" s="275"/>
      <c r="M33" s="275"/>
      <c r="N33" s="275"/>
      <c r="O33" s="275"/>
    </row>
    <row r="34" spans="1:15">
      <c r="A34" s="229" t="s">
        <v>251</v>
      </c>
      <c r="B34" s="223"/>
      <c r="C34" s="226">
        <v>1</v>
      </c>
      <c r="D34" s="226">
        <v>1.1000000000000001</v>
      </c>
      <c r="E34" s="226">
        <v>1</v>
      </c>
      <c r="F34" s="226">
        <v>0.7</v>
      </c>
      <c r="G34" s="226">
        <v>0.8</v>
      </c>
      <c r="H34" s="226">
        <v>0.6</v>
      </c>
      <c r="J34" s="275"/>
      <c r="K34" s="275"/>
      <c r="L34" s="275"/>
      <c r="M34" s="275"/>
      <c r="N34" s="275"/>
      <c r="O34" s="275"/>
    </row>
    <row r="35" spans="1:15">
      <c r="A35" s="229" t="s">
        <v>252</v>
      </c>
      <c r="B35" s="223"/>
      <c r="C35" s="226">
        <v>0.3</v>
      </c>
      <c r="D35" s="226">
        <v>0.3</v>
      </c>
      <c r="E35" s="226">
        <v>0.2</v>
      </c>
      <c r="F35" s="226">
        <v>0.1</v>
      </c>
      <c r="G35" s="226">
        <v>0.1</v>
      </c>
      <c r="H35" s="226">
        <v>0</v>
      </c>
      <c r="J35" s="275"/>
      <c r="K35" s="275"/>
      <c r="L35" s="275"/>
      <c r="M35" s="275"/>
      <c r="N35" s="275"/>
      <c r="O35" s="275"/>
    </row>
    <row r="36" spans="1:15">
      <c r="A36" s="229" t="s">
        <v>253</v>
      </c>
      <c r="B36" s="223"/>
      <c r="C36" s="226">
        <v>0.6</v>
      </c>
      <c r="D36" s="226">
        <v>0.5</v>
      </c>
      <c r="E36" s="226">
        <v>0.5</v>
      </c>
      <c r="F36" s="226">
        <v>0.3</v>
      </c>
      <c r="G36" s="226">
        <v>0.3</v>
      </c>
      <c r="H36" s="226">
        <v>0.2</v>
      </c>
      <c r="J36" s="275"/>
      <c r="K36" s="275"/>
      <c r="L36" s="275"/>
      <c r="M36" s="275"/>
      <c r="N36" s="275"/>
      <c r="O36" s="275"/>
    </row>
    <row r="37" spans="1:15">
      <c r="A37" s="229" t="s">
        <v>254</v>
      </c>
      <c r="B37" s="223"/>
      <c r="C37" s="226">
        <v>0.4</v>
      </c>
      <c r="D37" s="226">
        <v>0.3</v>
      </c>
      <c r="E37" s="226">
        <v>0.1</v>
      </c>
      <c r="F37" s="226">
        <v>0</v>
      </c>
      <c r="G37" s="226">
        <v>-0.1</v>
      </c>
      <c r="H37" s="226">
        <v>-0.1</v>
      </c>
      <c r="J37" s="275"/>
      <c r="K37" s="275"/>
      <c r="L37" s="275"/>
      <c r="M37" s="275"/>
      <c r="N37" s="275"/>
      <c r="O37" s="275"/>
    </row>
    <row r="38" spans="1:15">
      <c r="A38" s="229" t="s">
        <v>255</v>
      </c>
      <c r="B38" s="223"/>
      <c r="C38" s="226">
        <v>0.8</v>
      </c>
      <c r="D38" s="226">
        <v>0.8</v>
      </c>
      <c r="E38" s="226">
        <v>0.6</v>
      </c>
      <c r="F38" s="226">
        <v>0.4</v>
      </c>
      <c r="G38" s="226">
        <v>0.1</v>
      </c>
      <c r="H38" s="226">
        <v>0.1</v>
      </c>
      <c r="J38" s="275"/>
      <c r="K38" s="275"/>
      <c r="L38" s="275"/>
      <c r="M38" s="275"/>
      <c r="N38" s="275"/>
      <c r="O38" s="275"/>
    </row>
    <row r="39" spans="1:15">
      <c r="A39" s="229" t="s">
        <v>256</v>
      </c>
      <c r="B39" s="223"/>
      <c r="C39" s="226">
        <v>2.5</v>
      </c>
      <c r="D39" s="226">
        <v>2.2999999999999998</v>
      </c>
      <c r="E39" s="226">
        <v>2.1</v>
      </c>
      <c r="F39" s="226">
        <v>1.9</v>
      </c>
      <c r="G39" s="226">
        <v>1.7</v>
      </c>
      <c r="H39" s="226">
        <v>1.7</v>
      </c>
      <c r="J39" s="275"/>
      <c r="K39" s="275"/>
      <c r="L39" s="275"/>
      <c r="M39" s="275"/>
      <c r="N39" s="275"/>
      <c r="O39" s="275"/>
    </row>
    <row r="40" spans="1:15">
      <c r="A40" s="229" t="s">
        <v>257</v>
      </c>
      <c r="B40" s="223"/>
      <c r="C40" s="226">
        <v>3</v>
      </c>
      <c r="D40" s="226">
        <v>3</v>
      </c>
      <c r="E40" s="226">
        <v>2.8</v>
      </c>
      <c r="F40" s="226">
        <v>2.7</v>
      </c>
      <c r="G40" s="226">
        <v>2.6</v>
      </c>
      <c r="H40" s="226">
        <v>2.5</v>
      </c>
      <c r="J40" s="275"/>
      <c r="K40" s="275"/>
      <c r="L40" s="275"/>
      <c r="M40" s="275"/>
      <c r="N40" s="275"/>
      <c r="O40" s="275"/>
    </row>
    <row r="41" spans="1:15">
      <c r="A41" s="229" t="s">
        <v>258</v>
      </c>
      <c r="B41" s="223"/>
      <c r="C41" s="226">
        <v>1.9</v>
      </c>
      <c r="D41" s="226">
        <v>1.8</v>
      </c>
      <c r="E41" s="226">
        <v>1.8</v>
      </c>
      <c r="F41" s="226">
        <v>1.7</v>
      </c>
      <c r="G41" s="226">
        <v>1.7</v>
      </c>
      <c r="H41" s="226">
        <v>1.6</v>
      </c>
      <c r="J41" s="275"/>
      <c r="K41" s="275"/>
      <c r="L41" s="275"/>
      <c r="M41" s="275"/>
      <c r="N41" s="275"/>
      <c r="O41" s="275"/>
    </row>
    <row r="42" spans="1:15">
      <c r="A42" s="229" t="s">
        <v>259</v>
      </c>
      <c r="B42" s="223"/>
      <c r="C42" s="226">
        <v>1.2</v>
      </c>
      <c r="D42" s="226">
        <v>1.2</v>
      </c>
      <c r="E42" s="226">
        <v>1</v>
      </c>
      <c r="F42" s="226">
        <v>0.7</v>
      </c>
      <c r="G42" s="226">
        <v>0.6</v>
      </c>
      <c r="H42" s="226">
        <v>0.6</v>
      </c>
      <c r="J42" s="275"/>
      <c r="K42" s="275"/>
      <c r="L42" s="275"/>
      <c r="M42" s="275"/>
      <c r="N42" s="275"/>
      <c r="O42" s="275"/>
    </row>
    <row r="43" spans="1:15">
      <c r="A43" s="229" t="s">
        <v>260</v>
      </c>
      <c r="B43" s="223"/>
      <c r="C43" s="226">
        <v>0.8</v>
      </c>
      <c r="D43" s="226">
        <v>0.7</v>
      </c>
      <c r="E43" s="226">
        <v>0.7</v>
      </c>
      <c r="F43" s="226">
        <v>0.5</v>
      </c>
      <c r="G43" s="226">
        <v>0.4</v>
      </c>
      <c r="H43" s="226">
        <v>0.3</v>
      </c>
      <c r="J43" s="275"/>
      <c r="K43" s="275"/>
      <c r="L43" s="275"/>
      <c r="M43" s="275"/>
      <c r="N43" s="275"/>
      <c r="O43" s="275"/>
    </row>
    <row r="44" spans="1:15">
      <c r="A44" s="229" t="s">
        <v>261</v>
      </c>
      <c r="B44" s="223"/>
      <c r="C44" s="226">
        <v>2.1</v>
      </c>
      <c r="D44" s="226">
        <v>2</v>
      </c>
      <c r="E44" s="226">
        <v>1.9</v>
      </c>
      <c r="F44" s="226">
        <v>1.8</v>
      </c>
      <c r="G44" s="226">
        <v>1.6</v>
      </c>
      <c r="H44" s="226">
        <v>1.6</v>
      </c>
      <c r="J44" s="275"/>
      <c r="K44" s="275"/>
      <c r="L44" s="275"/>
      <c r="M44" s="275"/>
      <c r="N44" s="275"/>
      <c r="O44" s="275"/>
    </row>
    <row r="45" spans="1:15">
      <c r="A45" s="229" t="s">
        <v>262</v>
      </c>
      <c r="B45" s="223"/>
      <c r="C45" s="226">
        <v>1.3</v>
      </c>
      <c r="D45" s="226">
        <v>1.2</v>
      </c>
      <c r="E45" s="226">
        <v>0.9</v>
      </c>
      <c r="F45" s="226">
        <v>0.7</v>
      </c>
      <c r="G45" s="226">
        <v>0.6</v>
      </c>
      <c r="H45" s="226">
        <v>0.3</v>
      </c>
      <c r="J45" s="275"/>
      <c r="K45" s="275"/>
      <c r="L45" s="275"/>
      <c r="M45" s="275"/>
      <c r="N45" s="275"/>
      <c r="O45" s="275"/>
    </row>
    <row r="46" spans="1:15">
      <c r="A46" s="230" t="s">
        <v>263</v>
      </c>
      <c r="B46" s="236"/>
      <c r="C46" s="227">
        <v>1.1000000000000001</v>
      </c>
      <c r="D46" s="227">
        <v>1.1000000000000001</v>
      </c>
      <c r="E46" s="227">
        <v>1</v>
      </c>
      <c r="F46" s="227">
        <v>1</v>
      </c>
      <c r="G46" s="227">
        <v>0.9</v>
      </c>
      <c r="H46" s="227">
        <v>0.9</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K34" sqref="K34"/>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341</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265</v>
      </c>
      <c r="B3" s="224">
        <v>487120</v>
      </c>
      <c r="C3" s="224">
        <v>499980</v>
      </c>
      <c r="D3" s="224">
        <v>514420</v>
      </c>
      <c r="E3" s="224">
        <v>527270</v>
      </c>
      <c r="F3" s="224">
        <v>537160</v>
      </c>
      <c r="G3" s="224">
        <v>544780</v>
      </c>
      <c r="H3" s="224">
        <v>551750</v>
      </c>
    </row>
    <row r="4" spans="1:8">
      <c r="A4" s="229" t="s">
        <v>244</v>
      </c>
      <c r="B4" s="224">
        <v>2420</v>
      </c>
      <c r="C4" s="224">
        <v>2400</v>
      </c>
      <c r="D4" s="224">
        <v>2390</v>
      </c>
      <c r="E4" s="224">
        <v>2390</v>
      </c>
      <c r="F4" s="224">
        <v>2380</v>
      </c>
      <c r="G4" s="224">
        <v>2380</v>
      </c>
      <c r="H4" s="224">
        <v>2370</v>
      </c>
    </row>
    <row r="5" spans="1:8">
      <c r="A5" s="229" t="s">
        <v>245</v>
      </c>
      <c r="B5" s="224">
        <v>28850</v>
      </c>
      <c r="C5" s="224">
        <v>30650</v>
      </c>
      <c r="D5" s="224">
        <v>32370</v>
      </c>
      <c r="E5" s="224">
        <v>33880</v>
      </c>
      <c r="F5" s="224">
        <v>34620</v>
      </c>
      <c r="G5" s="224">
        <v>35150</v>
      </c>
      <c r="H5" s="224">
        <v>35500</v>
      </c>
    </row>
    <row r="6" spans="1:8">
      <c r="A6" s="229" t="s">
        <v>246</v>
      </c>
      <c r="B6" s="224">
        <v>5140</v>
      </c>
      <c r="C6" s="224">
        <v>5130</v>
      </c>
      <c r="D6" s="224">
        <v>5140</v>
      </c>
      <c r="E6" s="224">
        <v>5170</v>
      </c>
      <c r="F6" s="224">
        <v>5180</v>
      </c>
      <c r="G6" s="224">
        <v>5190</v>
      </c>
      <c r="H6" s="224">
        <v>5190</v>
      </c>
    </row>
    <row r="7" spans="1:8">
      <c r="A7" s="229" t="s">
        <v>247</v>
      </c>
      <c r="B7" s="224">
        <v>6150</v>
      </c>
      <c r="C7" s="224">
        <v>6110</v>
      </c>
      <c r="D7" s="224">
        <v>6060</v>
      </c>
      <c r="E7" s="224">
        <v>6040</v>
      </c>
      <c r="F7" s="224">
        <v>5980</v>
      </c>
      <c r="G7" s="224">
        <v>5940</v>
      </c>
      <c r="H7" s="224">
        <v>5880</v>
      </c>
    </row>
    <row r="8" spans="1:8">
      <c r="A8" s="229" t="s">
        <v>248</v>
      </c>
      <c r="B8" s="224">
        <v>20440</v>
      </c>
      <c r="C8" s="224">
        <v>20680</v>
      </c>
      <c r="D8" s="224">
        <v>20800</v>
      </c>
      <c r="E8" s="224">
        <v>20840</v>
      </c>
      <c r="F8" s="224">
        <v>20760</v>
      </c>
      <c r="G8" s="224">
        <v>20550</v>
      </c>
      <c r="H8" s="224">
        <v>20340</v>
      </c>
    </row>
    <row r="9" spans="1:8">
      <c r="A9" s="229" t="s">
        <v>249</v>
      </c>
      <c r="B9" s="224">
        <v>7410</v>
      </c>
      <c r="C9" s="224">
        <v>7430</v>
      </c>
      <c r="D9" s="224">
        <v>7450</v>
      </c>
      <c r="E9" s="224">
        <v>7550</v>
      </c>
      <c r="F9" s="224">
        <v>7610</v>
      </c>
      <c r="G9" s="224">
        <v>7780</v>
      </c>
      <c r="H9" s="224">
        <v>7940</v>
      </c>
    </row>
    <row r="10" spans="1:8">
      <c r="A10" s="229" t="s">
        <v>250</v>
      </c>
      <c r="B10" s="224">
        <v>2550</v>
      </c>
      <c r="C10" s="224">
        <v>2690</v>
      </c>
      <c r="D10" s="224">
        <v>2840</v>
      </c>
      <c r="E10" s="224">
        <v>2960</v>
      </c>
      <c r="F10" s="224">
        <v>3060</v>
      </c>
      <c r="G10" s="224">
        <v>3110</v>
      </c>
      <c r="H10" s="224">
        <v>3150</v>
      </c>
    </row>
    <row r="11" spans="1:8">
      <c r="A11" s="229" t="s">
        <v>251</v>
      </c>
      <c r="B11" s="224">
        <v>14130</v>
      </c>
      <c r="C11" s="224">
        <v>14060</v>
      </c>
      <c r="D11" s="224">
        <v>14020</v>
      </c>
      <c r="E11" s="224">
        <v>14040</v>
      </c>
      <c r="F11" s="224">
        <v>13940</v>
      </c>
      <c r="G11" s="224">
        <v>13880</v>
      </c>
      <c r="H11" s="224">
        <v>13800</v>
      </c>
    </row>
    <row r="12" spans="1:8">
      <c r="A12" s="229" t="s">
        <v>252</v>
      </c>
      <c r="B12" s="224">
        <v>48160</v>
      </c>
      <c r="C12" s="224">
        <v>48640</v>
      </c>
      <c r="D12" s="224">
        <v>49280</v>
      </c>
      <c r="E12" s="224">
        <v>49860</v>
      </c>
      <c r="F12" s="224">
        <v>50100</v>
      </c>
      <c r="G12" s="224">
        <v>50470</v>
      </c>
      <c r="H12" s="224">
        <v>50810</v>
      </c>
    </row>
    <row r="13" spans="1:8">
      <c r="A13" s="229" t="s">
        <v>253</v>
      </c>
      <c r="B13" s="224">
        <v>13700</v>
      </c>
      <c r="C13" s="224">
        <v>13900</v>
      </c>
      <c r="D13" s="224">
        <v>14150</v>
      </c>
      <c r="E13" s="224">
        <v>14360</v>
      </c>
      <c r="F13" s="224">
        <v>14500</v>
      </c>
      <c r="G13" s="224">
        <v>14590</v>
      </c>
      <c r="H13" s="224">
        <v>14650</v>
      </c>
    </row>
    <row r="14" spans="1:8">
      <c r="A14" s="229" t="s">
        <v>254</v>
      </c>
      <c r="B14" s="224">
        <v>8210</v>
      </c>
      <c r="C14" s="224">
        <v>8420</v>
      </c>
      <c r="D14" s="224">
        <v>8620</v>
      </c>
      <c r="E14" s="224">
        <v>8770</v>
      </c>
      <c r="F14" s="224">
        <v>8860</v>
      </c>
      <c r="G14" s="224">
        <v>8900</v>
      </c>
      <c r="H14" s="224">
        <v>8920</v>
      </c>
    </row>
    <row r="15" spans="1:8">
      <c r="A15" s="229" t="s">
        <v>255</v>
      </c>
      <c r="B15" s="224">
        <v>20950</v>
      </c>
      <c r="C15" s="224">
        <v>21730</v>
      </c>
      <c r="D15" s="224">
        <v>22580</v>
      </c>
      <c r="E15" s="224">
        <v>23380</v>
      </c>
      <c r="F15" s="224">
        <v>23900</v>
      </c>
      <c r="G15" s="224">
        <v>24220</v>
      </c>
      <c r="H15" s="224">
        <v>24480</v>
      </c>
    </row>
    <row r="16" spans="1:8">
      <c r="A16" s="229" t="s">
        <v>256</v>
      </c>
      <c r="B16" s="224">
        <v>46880</v>
      </c>
      <c r="C16" s="224">
        <v>49460</v>
      </c>
      <c r="D16" s="224">
        <v>52440</v>
      </c>
      <c r="E16" s="224">
        <v>54960</v>
      </c>
      <c r="F16" s="224">
        <v>57250</v>
      </c>
      <c r="G16" s="224">
        <v>58790</v>
      </c>
      <c r="H16" s="224">
        <v>60260</v>
      </c>
    </row>
    <row r="17" spans="1:15">
      <c r="A17" s="229" t="s">
        <v>257</v>
      </c>
      <c r="B17" s="224">
        <v>14290</v>
      </c>
      <c r="C17" s="224">
        <v>14790</v>
      </c>
      <c r="D17" s="224">
        <v>15350</v>
      </c>
      <c r="E17" s="224">
        <v>15810</v>
      </c>
      <c r="F17" s="224">
        <v>16170</v>
      </c>
      <c r="G17" s="224">
        <v>16350</v>
      </c>
      <c r="H17" s="224">
        <v>16480</v>
      </c>
    </row>
    <row r="18" spans="1:15">
      <c r="A18" s="229" t="s">
        <v>258</v>
      </c>
      <c r="B18" s="224">
        <v>53380</v>
      </c>
      <c r="C18" s="224">
        <v>55650</v>
      </c>
      <c r="D18" s="224">
        <v>58540</v>
      </c>
      <c r="E18" s="224">
        <v>61510</v>
      </c>
      <c r="F18" s="224">
        <v>64320</v>
      </c>
      <c r="G18" s="224">
        <v>67270</v>
      </c>
      <c r="H18" s="224">
        <v>70190</v>
      </c>
    </row>
    <row r="19" spans="1:15">
      <c r="A19" s="229" t="s">
        <v>259</v>
      </c>
      <c r="B19" s="224">
        <v>7460</v>
      </c>
      <c r="C19" s="224">
        <v>7570</v>
      </c>
      <c r="D19" s="224">
        <v>7730</v>
      </c>
      <c r="E19" s="224">
        <v>7830</v>
      </c>
      <c r="F19" s="224">
        <v>7900</v>
      </c>
      <c r="G19" s="224">
        <v>7930</v>
      </c>
      <c r="H19" s="224">
        <v>7960</v>
      </c>
    </row>
    <row r="20" spans="1:15">
      <c r="A20" s="229" t="s">
        <v>260</v>
      </c>
      <c r="B20" s="224">
        <v>17960</v>
      </c>
      <c r="C20" s="224">
        <v>18050</v>
      </c>
      <c r="D20" s="224">
        <v>18130</v>
      </c>
      <c r="E20" s="224">
        <v>18280</v>
      </c>
      <c r="F20" s="224">
        <v>18380</v>
      </c>
      <c r="G20" s="224">
        <v>18500</v>
      </c>
      <c r="H20" s="224">
        <v>18670</v>
      </c>
    </row>
    <row r="21" spans="1:15">
      <c r="A21" s="229" t="s">
        <v>261</v>
      </c>
      <c r="B21" s="224">
        <v>45540</v>
      </c>
      <c r="C21" s="224">
        <v>47270</v>
      </c>
      <c r="D21" s="224">
        <v>49280</v>
      </c>
      <c r="E21" s="224">
        <v>51030</v>
      </c>
      <c r="F21" s="224">
        <v>52560</v>
      </c>
      <c r="G21" s="224">
        <v>53630</v>
      </c>
      <c r="H21" s="224">
        <v>54620</v>
      </c>
    </row>
    <row r="22" spans="1:15">
      <c r="A22" s="229" t="s">
        <v>262</v>
      </c>
      <c r="B22" s="224">
        <v>24280</v>
      </c>
      <c r="C22" s="224">
        <v>24540</v>
      </c>
      <c r="D22" s="224">
        <v>24950</v>
      </c>
      <c r="E22" s="224">
        <v>25200</v>
      </c>
      <c r="F22" s="224">
        <v>25350</v>
      </c>
      <c r="G22" s="224">
        <v>25390</v>
      </c>
      <c r="H22" s="224">
        <v>25430</v>
      </c>
    </row>
    <row r="23" spans="1:15">
      <c r="A23" s="230" t="s">
        <v>263</v>
      </c>
      <c r="B23" s="225">
        <v>99200</v>
      </c>
      <c r="C23" s="225">
        <v>100800</v>
      </c>
      <c r="D23" s="225">
        <v>102290</v>
      </c>
      <c r="E23" s="225">
        <v>103410</v>
      </c>
      <c r="F23" s="225">
        <v>104330</v>
      </c>
      <c r="G23" s="225">
        <v>104780</v>
      </c>
      <c r="H23" s="225">
        <v>105130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265</v>
      </c>
      <c r="B26" s="223"/>
      <c r="C26" s="226">
        <v>0.7</v>
      </c>
      <c r="D26" s="226">
        <v>0.6</v>
      </c>
      <c r="E26" s="226">
        <v>0.5</v>
      </c>
      <c r="F26" s="226">
        <v>0.4</v>
      </c>
      <c r="G26" s="226">
        <v>0.3</v>
      </c>
      <c r="H26" s="226">
        <v>0.3</v>
      </c>
      <c r="J26" s="275"/>
      <c r="K26" s="275"/>
      <c r="L26" s="275"/>
      <c r="M26" s="275"/>
      <c r="N26" s="275"/>
      <c r="O26" s="275"/>
    </row>
    <row r="27" spans="1:15">
      <c r="A27" s="229" t="s">
        <v>244</v>
      </c>
      <c r="B27" s="223"/>
      <c r="C27" s="226">
        <v>-0.2</v>
      </c>
      <c r="D27" s="226">
        <v>-0.1</v>
      </c>
      <c r="E27" s="226">
        <v>0</v>
      </c>
      <c r="F27" s="226">
        <v>-0.1</v>
      </c>
      <c r="G27" s="226">
        <v>0</v>
      </c>
      <c r="H27" s="226">
        <v>-0.1</v>
      </c>
      <c r="J27" s="275"/>
      <c r="K27" s="275"/>
      <c r="L27" s="275"/>
      <c r="M27" s="275"/>
      <c r="N27" s="275"/>
      <c r="O27" s="275"/>
    </row>
    <row r="28" spans="1:15">
      <c r="A28" s="229" t="s">
        <v>245</v>
      </c>
      <c r="B28" s="223"/>
      <c r="C28" s="226">
        <v>1.5</v>
      </c>
      <c r="D28" s="226">
        <v>1.1000000000000001</v>
      </c>
      <c r="E28" s="226">
        <v>0.9</v>
      </c>
      <c r="F28" s="226">
        <v>0.4</v>
      </c>
      <c r="G28" s="226">
        <v>0.3</v>
      </c>
      <c r="H28" s="226">
        <v>0.2</v>
      </c>
      <c r="J28" s="275"/>
      <c r="K28" s="275"/>
      <c r="L28" s="275"/>
      <c r="M28" s="275"/>
      <c r="N28" s="275"/>
      <c r="O28" s="275"/>
    </row>
    <row r="29" spans="1:15">
      <c r="A29" s="229" t="s">
        <v>246</v>
      </c>
      <c r="B29" s="223"/>
      <c r="C29" s="226">
        <v>0</v>
      </c>
      <c r="D29" s="226">
        <v>0</v>
      </c>
      <c r="E29" s="226">
        <v>0.1</v>
      </c>
      <c r="F29" s="226">
        <v>0</v>
      </c>
      <c r="G29" s="226">
        <v>0</v>
      </c>
      <c r="H29" s="226">
        <v>0</v>
      </c>
      <c r="J29" s="275"/>
      <c r="K29" s="275"/>
      <c r="L29" s="275"/>
      <c r="M29" s="275"/>
      <c r="N29" s="275"/>
      <c r="O29" s="275"/>
    </row>
    <row r="30" spans="1:15">
      <c r="A30" s="229" t="s">
        <v>247</v>
      </c>
      <c r="B30" s="223"/>
      <c r="C30" s="226">
        <v>-0.2</v>
      </c>
      <c r="D30" s="226">
        <v>-0.2</v>
      </c>
      <c r="E30" s="226">
        <v>-0.1</v>
      </c>
      <c r="F30" s="226">
        <v>-0.2</v>
      </c>
      <c r="G30" s="226">
        <v>-0.1</v>
      </c>
      <c r="H30" s="226">
        <v>-0.2</v>
      </c>
      <c r="J30" s="275"/>
      <c r="K30" s="275"/>
      <c r="L30" s="275"/>
      <c r="M30" s="275"/>
      <c r="N30" s="275"/>
      <c r="O30" s="275"/>
    </row>
    <row r="31" spans="1:15">
      <c r="A31" s="229" t="s">
        <v>248</v>
      </c>
      <c r="B31" s="223"/>
      <c r="C31" s="226">
        <v>0.3</v>
      </c>
      <c r="D31" s="226">
        <v>0.1</v>
      </c>
      <c r="E31" s="226">
        <v>0</v>
      </c>
      <c r="F31" s="226">
        <v>-0.1</v>
      </c>
      <c r="G31" s="226">
        <v>-0.2</v>
      </c>
      <c r="H31" s="226">
        <v>-0.2</v>
      </c>
      <c r="J31" s="275"/>
      <c r="K31" s="275"/>
      <c r="L31" s="275"/>
      <c r="M31" s="275"/>
      <c r="N31" s="275"/>
      <c r="O31" s="275"/>
    </row>
    <row r="32" spans="1:15">
      <c r="A32" s="229" t="s">
        <v>249</v>
      </c>
      <c r="B32" s="223"/>
      <c r="C32" s="226">
        <v>0.1</v>
      </c>
      <c r="D32" s="226">
        <v>0.1</v>
      </c>
      <c r="E32" s="226">
        <v>0.3</v>
      </c>
      <c r="F32" s="226">
        <v>0.2</v>
      </c>
      <c r="G32" s="226">
        <v>0.4</v>
      </c>
      <c r="H32" s="226">
        <v>0.4</v>
      </c>
      <c r="J32" s="275"/>
      <c r="K32" s="275"/>
      <c r="L32" s="275"/>
      <c r="M32" s="275"/>
      <c r="N32" s="275"/>
      <c r="O32" s="275"/>
    </row>
    <row r="33" spans="1:15">
      <c r="A33" s="229" t="s">
        <v>250</v>
      </c>
      <c r="B33" s="223"/>
      <c r="C33" s="226">
        <v>1.3</v>
      </c>
      <c r="D33" s="226">
        <v>1.1000000000000001</v>
      </c>
      <c r="E33" s="226">
        <v>0.8</v>
      </c>
      <c r="F33" s="226">
        <v>0.7</v>
      </c>
      <c r="G33" s="226">
        <v>0.3</v>
      </c>
      <c r="H33" s="226">
        <v>0.3</v>
      </c>
      <c r="J33" s="275"/>
      <c r="K33" s="275"/>
      <c r="L33" s="275"/>
      <c r="M33" s="275"/>
      <c r="N33" s="275"/>
      <c r="O33" s="275"/>
    </row>
    <row r="34" spans="1:15">
      <c r="A34" s="229" t="s">
        <v>251</v>
      </c>
      <c r="B34" s="223"/>
      <c r="C34" s="226">
        <v>-0.1</v>
      </c>
      <c r="D34" s="226">
        <v>-0.1</v>
      </c>
      <c r="E34" s="226">
        <v>0</v>
      </c>
      <c r="F34" s="226">
        <v>-0.1</v>
      </c>
      <c r="G34" s="226">
        <v>-0.1</v>
      </c>
      <c r="H34" s="226">
        <v>-0.1</v>
      </c>
      <c r="J34" s="275"/>
      <c r="K34" s="275"/>
      <c r="L34" s="275"/>
      <c r="M34" s="275"/>
      <c r="N34" s="275"/>
      <c r="O34" s="275"/>
    </row>
    <row r="35" spans="1:15">
      <c r="A35" s="229" t="s">
        <v>252</v>
      </c>
      <c r="B35" s="223"/>
      <c r="C35" s="226">
        <v>0.2</v>
      </c>
      <c r="D35" s="226">
        <v>0.3</v>
      </c>
      <c r="E35" s="226">
        <v>0.2</v>
      </c>
      <c r="F35" s="226">
        <v>0.1</v>
      </c>
      <c r="G35" s="226">
        <v>0.1</v>
      </c>
      <c r="H35" s="226">
        <v>0.1</v>
      </c>
      <c r="J35" s="275"/>
      <c r="K35" s="275"/>
      <c r="L35" s="275"/>
      <c r="M35" s="275"/>
      <c r="N35" s="275"/>
      <c r="O35" s="275"/>
    </row>
    <row r="36" spans="1:15">
      <c r="A36" s="229" t="s">
        <v>253</v>
      </c>
      <c r="B36" s="223"/>
      <c r="C36" s="226">
        <v>0.4</v>
      </c>
      <c r="D36" s="226">
        <v>0.4</v>
      </c>
      <c r="E36" s="226">
        <v>0.3</v>
      </c>
      <c r="F36" s="226">
        <v>0.2</v>
      </c>
      <c r="G36" s="226">
        <v>0.1</v>
      </c>
      <c r="H36" s="226">
        <v>0.1</v>
      </c>
      <c r="J36" s="275"/>
      <c r="K36" s="275"/>
      <c r="L36" s="275"/>
      <c r="M36" s="275"/>
      <c r="N36" s="275"/>
      <c r="O36" s="275"/>
    </row>
    <row r="37" spans="1:15">
      <c r="A37" s="229" t="s">
        <v>254</v>
      </c>
      <c r="B37" s="223"/>
      <c r="C37" s="226">
        <v>0.6</v>
      </c>
      <c r="D37" s="226">
        <v>0.5</v>
      </c>
      <c r="E37" s="226">
        <v>0.3</v>
      </c>
      <c r="F37" s="226">
        <v>0.2</v>
      </c>
      <c r="G37" s="226">
        <v>0.1</v>
      </c>
      <c r="H37" s="226">
        <v>0</v>
      </c>
      <c r="J37" s="275"/>
      <c r="K37" s="275"/>
      <c r="L37" s="275"/>
      <c r="M37" s="275"/>
      <c r="N37" s="275"/>
      <c r="O37" s="275"/>
    </row>
    <row r="38" spans="1:15">
      <c r="A38" s="229" t="s">
        <v>255</v>
      </c>
      <c r="B38" s="223"/>
      <c r="C38" s="226">
        <v>0.9</v>
      </c>
      <c r="D38" s="226">
        <v>0.8</v>
      </c>
      <c r="E38" s="226">
        <v>0.7</v>
      </c>
      <c r="F38" s="226">
        <v>0.4</v>
      </c>
      <c r="G38" s="226">
        <v>0.3</v>
      </c>
      <c r="H38" s="226">
        <v>0.2</v>
      </c>
      <c r="J38" s="275"/>
      <c r="K38" s="275"/>
      <c r="L38" s="275"/>
      <c r="M38" s="275"/>
      <c r="N38" s="275"/>
      <c r="O38" s="275"/>
    </row>
    <row r="39" spans="1:15">
      <c r="A39" s="229" t="s">
        <v>256</v>
      </c>
      <c r="B39" s="223"/>
      <c r="C39" s="226">
        <v>1.3</v>
      </c>
      <c r="D39" s="226">
        <v>1.2</v>
      </c>
      <c r="E39" s="226">
        <v>0.9</v>
      </c>
      <c r="F39" s="226">
        <v>0.8</v>
      </c>
      <c r="G39" s="226">
        <v>0.5</v>
      </c>
      <c r="H39" s="226">
        <v>0.5</v>
      </c>
      <c r="J39" s="275"/>
      <c r="K39" s="275"/>
      <c r="L39" s="275"/>
      <c r="M39" s="275"/>
      <c r="N39" s="275"/>
      <c r="O39" s="275"/>
    </row>
    <row r="40" spans="1:15">
      <c r="A40" s="229" t="s">
        <v>257</v>
      </c>
      <c r="B40" s="223"/>
      <c r="C40" s="226">
        <v>0.9</v>
      </c>
      <c r="D40" s="226">
        <v>0.7</v>
      </c>
      <c r="E40" s="226">
        <v>0.6</v>
      </c>
      <c r="F40" s="226">
        <v>0.5</v>
      </c>
      <c r="G40" s="226">
        <v>0.2</v>
      </c>
      <c r="H40" s="226">
        <v>0.2</v>
      </c>
      <c r="J40" s="275"/>
      <c r="K40" s="275"/>
      <c r="L40" s="275"/>
      <c r="M40" s="275"/>
      <c r="N40" s="275"/>
      <c r="O40" s="275"/>
    </row>
    <row r="41" spans="1:15">
      <c r="A41" s="229" t="s">
        <v>258</v>
      </c>
      <c r="B41" s="223"/>
      <c r="C41" s="226">
        <v>1</v>
      </c>
      <c r="D41" s="226">
        <v>1</v>
      </c>
      <c r="E41" s="226">
        <v>1</v>
      </c>
      <c r="F41" s="226">
        <v>0.9</v>
      </c>
      <c r="G41" s="226">
        <v>0.9</v>
      </c>
      <c r="H41" s="226">
        <v>0.9</v>
      </c>
      <c r="J41" s="275"/>
      <c r="K41" s="275"/>
      <c r="L41" s="275"/>
      <c r="M41" s="275"/>
      <c r="N41" s="275"/>
      <c r="O41" s="275"/>
    </row>
    <row r="42" spans="1:15">
      <c r="A42" s="229" t="s">
        <v>259</v>
      </c>
      <c r="B42" s="223"/>
      <c r="C42" s="226">
        <v>0.4</v>
      </c>
      <c r="D42" s="226">
        <v>0.4</v>
      </c>
      <c r="E42" s="226">
        <v>0.3</v>
      </c>
      <c r="F42" s="226">
        <v>0.2</v>
      </c>
      <c r="G42" s="226">
        <v>0.1</v>
      </c>
      <c r="H42" s="226">
        <v>0.1</v>
      </c>
      <c r="J42" s="275"/>
      <c r="K42" s="275"/>
      <c r="L42" s="275"/>
      <c r="M42" s="275"/>
      <c r="N42" s="275"/>
      <c r="O42" s="275"/>
    </row>
    <row r="43" spans="1:15">
      <c r="A43" s="229" t="s">
        <v>260</v>
      </c>
      <c r="B43" s="223"/>
      <c r="C43" s="226">
        <v>0.1</v>
      </c>
      <c r="D43" s="226">
        <v>0.1</v>
      </c>
      <c r="E43" s="226">
        <v>0.2</v>
      </c>
      <c r="F43" s="226">
        <v>0.1</v>
      </c>
      <c r="G43" s="226">
        <v>0.1</v>
      </c>
      <c r="H43" s="226">
        <v>0.2</v>
      </c>
      <c r="J43" s="275"/>
      <c r="K43" s="275"/>
      <c r="L43" s="275"/>
      <c r="M43" s="275"/>
      <c r="N43" s="275"/>
      <c r="O43" s="275"/>
    </row>
    <row r="44" spans="1:15">
      <c r="A44" s="229" t="s">
        <v>261</v>
      </c>
      <c r="B44" s="223"/>
      <c r="C44" s="226">
        <v>0.9</v>
      </c>
      <c r="D44" s="226">
        <v>0.8</v>
      </c>
      <c r="E44" s="226">
        <v>0.7</v>
      </c>
      <c r="F44" s="226">
        <v>0.6</v>
      </c>
      <c r="G44" s="226">
        <v>0.4</v>
      </c>
      <c r="H44" s="226">
        <v>0.4</v>
      </c>
      <c r="J44" s="275"/>
      <c r="K44" s="275"/>
      <c r="L44" s="275"/>
      <c r="M44" s="275"/>
      <c r="N44" s="275"/>
      <c r="O44" s="275"/>
    </row>
    <row r="45" spans="1:15">
      <c r="A45" s="229" t="s">
        <v>262</v>
      </c>
      <c r="B45" s="223"/>
      <c r="C45" s="226">
        <v>0.3</v>
      </c>
      <c r="D45" s="226">
        <v>0.3</v>
      </c>
      <c r="E45" s="226">
        <v>0.2</v>
      </c>
      <c r="F45" s="226">
        <v>0.1</v>
      </c>
      <c r="G45" s="226">
        <v>0</v>
      </c>
      <c r="H45" s="226">
        <v>0</v>
      </c>
      <c r="J45" s="275"/>
      <c r="K45" s="275"/>
      <c r="L45" s="275"/>
      <c r="M45" s="275"/>
      <c r="N45" s="275"/>
      <c r="O45" s="275"/>
    </row>
    <row r="46" spans="1:15">
      <c r="A46" s="230" t="s">
        <v>263</v>
      </c>
      <c r="B46" s="236"/>
      <c r="C46" s="227">
        <v>0.4</v>
      </c>
      <c r="D46" s="227">
        <v>0.3</v>
      </c>
      <c r="E46" s="227">
        <v>0.2</v>
      </c>
      <c r="F46" s="227">
        <v>0.2</v>
      </c>
      <c r="G46" s="227">
        <v>0.1</v>
      </c>
      <c r="H46" s="227">
        <v>0.1</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E33" sqref="E33"/>
    </sheetView>
  </sheetViews>
  <sheetFormatPr defaultRowHeight="15.75"/>
  <cols>
    <col min="1" max="1" width="33.7109375" style="228" customWidth="1"/>
    <col min="2" max="8" width="11.7109375" style="237" customWidth="1"/>
    <col min="9" max="16384" width="9.140625" style="228"/>
  </cols>
  <sheetData>
    <row r="1" spans="1:8" ht="30" customHeight="1" thickBot="1">
      <c r="A1" s="300" t="s">
        <v>340</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265</v>
      </c>
      <c r="B3" s="224">
        <v>31690</v>
      </c>
      <c r="C3" s="224">
        <v>32820</v>
      </c>
      <c r="D3" s="224">
        <v>34200</v>
      </c>
      <c r="E3" s="224">
        <v>35550</v>
      </c>
      <c r="F3" s="224">
        <v>36780</v>
      </c>
      <c r="G3" s="224">
        <v>37940</v>
      </c>
      <c r="H3" s="224">
        <v>39150</v>
      </c>
    </row>
    <row r="4" spans="1:8">
      <c r="A4" s="229" t="s">
        <v>244</v>
      </c>
      <c r="B4" s="224">
        <v>770</v>
      </c>
      <c r="C4" s="224">
        <v>770</v>
      </c>
      <c r="D4" s="224">
        <v>770</v>
      </c>
      <c r="E4" s="224">
        <v>780</v>
      </c>
      <c r="F4" s="224">
        <v>780</v>
      </c>
      <c r="G4" s="224">
        <v>780</v>
      </c>
      <c r="H4" s="224">
        <v>790</v>
      </c>
    </row>
    <row r="5" spans="1:8">
      <c r="A5" s="229" t="s">
        <v>245</v>
      </c>
      <c r="B5" s="224">
        <v>1760</v>
      </c>
      <c r="C5" s="224">
        <v>1800</v>
      </c>
      <c r="D5" s="224">
        <v>1830</v>
      </c>
      <c r="E5" s="224">
        <v>1860</v>
      </c>
      <c r="F5" s="224">
        <v>1850</v>
      </c>
      <c r="G5" s="224">
        <v>1850</v>
      </c>
      <c r="H5" s="224">
        <v>1860</v>
      </c>
    </row>
    <row r="6" spans="1:8">
      <c r="A6" s="229" t="s">
        <v>246</v>
      </c>
      <c r="B6" s="224">
        <v>200</v>
      </c>
      <c r="C6" s="224">
        <v>200</v>
      </c>
      <c r="D6" s="224">
        <v>210</v>
      </c>
      <c r="E6" s="224">
        <v>210</v>
      </c>
      <c r="F6" s="224">
        <v>220</v>
      </c>
      <c r="G6" s="224">
        <v>220</v>
      </c>
      <c r="H6" s="224">
        <v>230</v>
      </c>
    </row>
    <row r="7" spans="1:8">
      <c r="A7" s="229" t="s">
        <v>247</v>
      </c>
      <c r="B7" s="224">
        <v>240</v>
      </c>
      <c r="C7" s="224">
        <v>240</v>
      </c>
      <c r="D7" s="224">
        <v>250</v>
      </c>
      <c r="E7" s="224">
        <v>250</v>
      </c>
      <c r="F7" s="224">
        <v>250</v>
      </c>
      <c r="G7" s="224">
        <v>260</v>
      </c>
      <c r="H7" s="224">
        <v>260</v>
      </c>
    </row>
    <row r="8" spans="1:8">
      <c r="A8" s="229" t="s">
        <v>248</v>
      </c>
      <c r="B8" s="224">
        <v>1310</v>
      </c>
      <c r="C8" s="224">
        <v>1340</v>
      </c>
      <c r="D8" s="224">
        <v>1360</v>
      </c>
      <c r="E8" s="224">
        <v>1370</v>
      </c>
      <c r="F8" s="224">
        <v>1370</v>
      </c>
      <c r="G8" s="224">
        <v>1370</v>
      </c>
      <c r="H8" s="224">
        <v>1370</v>
      </c>
    </row>
    <row r="9" spans="1:8">
      <c r="A9" s="229" t="s">
        <v>249</v>
      </c>
      <c r="B9" s="224">
        <v>200</v>
      </c>
      <c r="C9" s="224">
        <v>200</v>
      </c>
      <c r="D9" s="224">
        <v>200</v>
      </c>
      <c r="E9" s="224">
        <v>200</v>
      </c>
      <c r="F9" s="224">
        <v>200</v>
      </c>
      <c r="G9" s="224">
        <v>200</v>
      </c>
      <c r="H9" s="224">
        <v>200</v>
      </c>
    </row>
    <row r="10" spans="1:8">
      <c r="A10" s="229" t="s">
        <v>250</v>
      </c>
      <c r="B10" s="224">
        <v>230</v>
      </c>
      <c r="C10" s="224">
        <v>230</v>
      </c>
      <c r="D10" s="224">
        <v>230</v>
      </c>
      <c r="E10" s="224">
        <v>230</v>
      </c>
      <c r="F10" s="224">
        <v>230</v>
      </c>
      <c r="G10" s="224">
        <v>220</v>
      </c>
      <c r="H10" s="224">
        <v>220</v>
      </c>
    </row>
    <row r="11" spans="1:8">
      <c r="A11" s="229" t="s">
        <v>251</v>
      </c>
      <c r="B11" s="224">
        <v>550</v>
      </c>
      <c r="C11" s="224">
        <v>580</v>
      </c>
      <c r="D11" s="224">
        <v>620</v>
      </c>
      <c r="E11" s="224">
        <v>650</v>
      </c>
      <c r="F11" s="224">
        <v>690</v>
      </c>
      <c r="G11" s="224">
        <v>720</v>
      </c>
      <c r="H11" s="224">
        <v>740</v>
      </c>
    </row>
    <row r="12" spans="1:8">
      <c r="A12" s="229" t="s">
        <v>252</v>
      </c>
      <c r="B12" s="224">
        <v>3970</v>
      </c>
      <c r="C12" s="224">
        <v>4010</v>
      </c>
      <c r="D12" s="224">
        <v>4050</v>
      </c>
      <c r="E12" s="224">
        <v>4080</v>
      </c>
      <c r="F12" s="224">
        <v>4070</v>
      </c>
      <c r="G12" s="224">
        <v>4070</v>
      </c>
      <c r="H12" s="224">
        <v>4070</v>
      </c>
    </row>
    <row r="13" spans="1:8">
      <c r="A13" s="229" t="s">
        <v>253</v>
      </c>
      <c r="B13" s="224">
        <v>430</v>
      </c>
      <c r="C13" s="224">
        <v>440</v>
      </c>
      <c r="D13" s="224">
        <v>450</v>
      </c>
      <c r="E13" s="224">
        <v>460</v>
      </c>
      <c r="F13" s="224">
        <v>460</v>
      </c>
      <c r="G13" s="224">
        <v>470</v>
      </c>
      <c r="H13" s="224">
        <v>470</v>
      </c>
    </row>
    <row r="14" spans="1:8">
      <c r="A14" s="229" t="s">
        <v>254</v>
      </c>
      <c r="B14" s="224">
        <v>810</v>
      </c>
      <c r="C14" s="224">
        <v>810</v>
      </c>
      <c r="D14" s="224">
        <v>820</v>
      </c>
      <c r="E14" s="224">
        <v>820</v>
      </c>
      <c r="F14" s="224">
        <v>820</v>
      </c>
      <c r="G14" s="224">
        <v>820</v>
      </c>
      <c r="H14" s="224">
        <v>810</v>
      </c>
    </row>
    <row r="15" spans="1:8">
      <c r="A15" s="229" t="s">
        <v>255</v>
      </c>
      <c r="B15" s="224">
        <v>660</v>
      </c>
      <c r="C15" s="224">
        <v>730</v>
      </c>
      <c r="D15" s="224">
        <v>820</v>
      </c>
      <c r="E15" s="224">
        <v>910</v>
      </c>
      <c r="F15" s="224">
        <v>1010</v>
      </c>
      <c r="G15" s="224">
        <v>1110</v>
      </c>
      <c r="H15" s="224">
        <v>1210</v>
      </c>
    </row>
    <row r="16" spans="1:8">
      <c r="A16" s="229" t="s">
        <v>256</v>
      </c>
      <c r="B16" s="224">
        <v>2150</v>
      </c>
      <c r="C16" s="224">
        <v>2230</v>
      </c>
      <c r="D16" s="224">
        <v>2320</v>
      </c>
      <c r="E16" s="224">
        <v>2390</v>
      </c>
      <c r="F16" s="224">
        <v>2440</v>
      </c>
      <c r="G16" s="224">
        <v>2460</v>
      </c>
      <c r="H16" s="224">
        <v>2480</v>
      </c>
    </row>
    <row r="17" spans="1:15">
      <c r="A17" s="229" t="s">
        <v>257</v>
      </c>
      <c r="B17" s="224">
        <v>180</v>
      </c>
      <c r="C17" s="224">
        <v>190</v>
      </c>
      <c r="D17" s="224">
        <v>190</v>
      </c>
      <c r="E17" s="224">
        <v>200</v>
      </c>
      <c r="F17" s="224">
        <v>200</v>
      </c>
      <c r="G17" s="224">
        <v>200</v>
      </c>
      <c r="H17" s="224">
        <v>210</v>
      </c>
    </row>
    <row r="18" spans="1:15">
      <c r="A18" s="229" t="s">
        <v>258</v>
      </c>
      <c r="B18" s="224">
        <v>2720</v>
      </c>
      <c r="C18" s="224">
        <v>2850</v>
      </c>
      <c r="D18" s="224">
        <v>3020</v>
      </c>
      <c r="E18" s="224">
        <v>3200</v>
      </c>
      <c r="F18" s="224">
        <v>3380</v>
      </c>
      <c r="G18" s="224">
        <v>3570</v>
      </c>
      <c r="H18" s="224">
        <v>3760</v>
      </c>
    </row>
    <row r="19" spans="1:15">
      <c r="A19" s="229" t="s">
        <v>259</v>
      </c>
      <c r="B19" s="224">
        <v>1210</v>
      </c>
      <c r="C19" s="224">
        <v>1310</v>
      </c>
      <c r="D19" s="224">
        <v>1440</v>
      </c>
      <c r="E19" s="224">
        <v>1570</v>
      </c>
      <c r="F19" s="224">
        <v>1700</v>
      </c>
      <c r="G19" s="224">
        <v>1830</v>
      </c>
      <c r="H19" s="224">
        <v>1970</v>
      </c>
    </row>
    <row r="20" spans="1:15">
      <c r="A20" s="229" t="s">
        <v>260</v>
      </c>
      <c r="B20" s="224">
        <v>4210</v>
      </c>
      <c r="C20" s="224">
        <v>4270</v>
      </c>
      <c r="D20" s="224">
        <v>4320</v>
      </c>
      <c r="E20" s="224">
        <v>4370</v>
      </c>
      <c r="F20" s="224">
        <v>4390</v>
      </c>
      <c r="G20" s="224">
        <v>4410</v>
      </c>
      <c r="H20" s="224">
        <v>4410</v>
      </c>
    </row>
    <row r="21" spans="1:15">
      <c r="A21" s="229" t="s">
        <v>261</v>
      </c>
      <c r="B21" s="224">
        <v>4270</v>
      </c>
      <c r="C21" s="224">
        <v>4600</v>
      </c>
      <c r="D21" s="224">
        <v>5050</v>
      </c>
      <c r="E21" s="224">
        <v>5510</v>
      </c>
      <c r="F21" s="224">
        <v>6000</v>
      </c>
      <c r="G21" s="224">
        <v>6490</v>
      </c>
      <c r="H21" s="224">
        <v>7030</v>
      </c>
    </row>
    <row r="22" spans="1:15">
      <c r="A22" s="229" t="s">
        <v>262</v>
      </c>
      <c r="B22" s="224">
        <v>1140</v>
      </c>
      <c r="C22" s="224">
        <v>1180</v>
      </c>
      <c r="D22" s="224">
        <v>1240</v>
      </c>
      <c r="E22" s="224">
        <v>1290</v>
      </c>
      <c r="F22" s="224">
        <v>1330</v>
      </c>
      <c r="G22" s="224">
        <v>1360</v>
      </c>
      <c r="H22" s="224">
        <v>1380</v>
      </c>
    </row>
    <row r="23" spans="1:15">
      <c r="A23" s="230" t="s">
        <v>263</v>
      </c>
      <c r="B23" s="225">
        <v>4690</v>
      </c>
      <c r="C23" s="225">
        <v>4850</v>
      </c>
      <c r="D23" s="225">
        <v>5030</v>
      </c>
      <c r="E23" s="225">
        <v>5200</v>
      </c>
      <c r="F23" s="225">
        <v>5370</v>
      </c>
      <c r="G23" s="225">
        <v>5520</v>
      </c>
      <c r="H23" s="225">
        <v>5670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265</v>
      </c>
      <c r="B26" s="223"/>
      <c r="C26" s="226">
        <v>0.9</v>
      </c>
      <c r="D26" s="226">
        <v>0.8</v>
      </c>
      <c r="E26" s="226">
        <v>0.8</v>
      </c>
      <c r="F26" s="226">
        <v>0.7</v>
      </c>
      <c r="G26" s="226">
        <v>0.6</v>
      </c>
      <c r="H26" s="226">
        <v>0.6</v>
      </c>
      <c r="J26" s="275"/>
      <c r="K26" s="275"/>
      <c r="L26" s="275"/>
      <c r="M26" s="275"/>
      <c r="N26" s="275"/>
      <c r="O26" s="275"/>
    </row>
    <row r="27" spans="1:15">
      <c r="A27" s="229" t="s">
        <v>244</v>
      </c>
      <c r="B27" s="223"/>
      <c r="C27" s="226">
        <v>0</v>
      </c>
      <c r="D27" s="226">
        <v>0</v>
      </c>
      <c r="E27" s="226">
        <v>0.3</v>
      </c>
      <c r="F27" s="226">
        <v>0</v>
      </c>
      <c r="G27" s="226">
        <v>0</v>
      </c>
      <c r="H27" s="226">
        <v>0.3</v>
      </c>
      <c r="J27" s="275"/>
      <c r="K27" s="275"/>
      <c r="L27" s="275"/>
      <c r="M27" s="275"/>
      <c r="N27" s="275"/>
      <c r="O27" s="275"/>
    </row>
    <row r="28" spans="1:15">
      <c r="A28" s="229" t="s">
        <v>245</v>
      </c>
      <c r="B28" s="223"/>
      <c r="C28" s="226">
        <v>0.6</v>
      </c>
      <c r="D28" s="226">
        <v>0.3</v>
      </c>
      <c r="E28" s="226">
        <v>0.3</v>
      </c>
      <c r="F28" s="226">
        <v>-0.1</v>
      </c>
      <c r="G28" s="226">
        <v>0</v>
      </c>
      <c r="H28" s="226">
        <v>0.1</v>
      </c>
      <c r="J28" s="275"/>
      <c r="K28" s="275"/>
      <c r="L28" s="275"/>
      <c r="M28" s="275"/>
      <c r="N28" s="275"/>
      <c r="O28" s="275"/>
    </row>
    <row r="29" spans="1:15">
      <c r="A29" s="229" t="s">
        <v>246</v>
      </c>
      <c r="B29" s="223"/>
      <c r="C29" s="226">
        <v>0</v>
      </c>
      <c r="D29" s="226">
        <v>1</v>
      </c>
      <c r="E29" s="226">
        <v>0</v>
      </c>
      <c r="F29" s="226">
        <v>0.9</v>
      </c>
      <c r="G29" s="226">
        <v>0</v>
      </c>
      <c r="H29" s="226">
        <v>0.9</v>
      </c>
      <c r="J29" s="275"/>
      <c r="K29" s="275"/>
      <c r="L29" s="275"/>
      <c r="M29" s="275"/>
      <c r="N29" s="275"/>
      <c r="O29" s="275"/>
    </row>
    <row r="30" spans="1:15">
      <c r="A30" s="229" t="s">
        <v>247</v>
      </c>
      <c r="B30" s="223"/>
      <c r="C30" s="226">
        <v>0</v>
      </c>
      <c r="D30" s="226">
        <v>0.8</v>
      </c>
      <c r="E30" s="226">
        <v>0</v>
      </c>
      <c r="F30" s="226">
        <v>0</v>
      </c>
      <c r="G30" s="226">
        <v>0.8</v>
      </c>
      <c r="H30" s="226">
        <v>0</v>
      </c>
      <c r="J30" s="275"/>
      <c r="K30" s="275"/>
      <c r="L30" s="275"/>
      <c r="M30" s="275"/>
      <c r="N30" s="275"/>
      <c r="O30" s="275"/>
    </row>
    <row r="31" spans="1:15">
      <c r="A31" s="229" t="s">
        <v>248</v>
      </c>
      <c r="B31" s="223"/>
      <c r="C31" s="226">
        <v>0.6</v>
      </c>
      <c r="D31" s="226">
        <v>0.3</v>
      </c>
      <c r="E31" s="226">
        <v>0.1</v>
      </c>
      <c r="F31" s="226">
        <v>0</v>
      </c>
      <c r="G31" s="226">
        <v>0</v>
      </c>
      <c r="H31" s="226">
        <v>0</v>
      </c>
      <c r="J31" s="275"/>
      <c r="K31" s="275"/>
      <c r="L31" s="275"/>
      <c r="M31" s="275"/>
      <c r="N31" s="275"/>
      <c r="O31" s="275"/>
    </row>
    <row r="32" spans="1:15">
      <c r="A32" s="229" t="s">
        <v>249</v>
      </c>
      <c r="B32" s="223"/>
      <c r="C32" s="226">
        <v>0</v>
      </c>
      <c r="D32" s="226">
        <v>0</v>
      </c>
      <c r="E32" s="226">
        <v>0</v>
      </c>
      <c r="F32" s="226">
        <v>0</v>
      </c>
      <c r="G32" s="226">
        <v>0</v>
      </c>
      <c r="H32" s="226">
        <v>0</v>
      </c>
      <c r="J32" s="275"/>
      <c r="K32" s="275"/>
      <c r="L32" s="275"/>
      <c r="M32" s="275"/>
      <c r="N32" s="275"/>
      <c r="O32" s="275"/>
    </row>
    <row r="33" spans="1:15">
      <c r="A33" s="229" t="s">
        <v>250</v>
      </c>
      <c r="B33" s="223"/>
      <c r="C33" s="226">
        <v>0</v>
      </c>
      <c r="D33" s="226">
        <v>0</v>
      </c>
      <c r="E33" s="226">
        <v>0</v>
      </c>
      <c r="F33" s="226">
        <v>0</v>
      </c>
      <c r="G33" s="226">
        <v>-0.9</v>
      </c>
      <c r="H33" s="226">
        <v>0</v>
      </c>
      <c r="J33" s="275"/>
      <c r="K33" s="275"/>
      <c r="L33" s="275"/>
      <c r="M33" s="275"/>
      <c r="N33" s="275"/>
      <c r="O33" s="275"/>
    </row>
    <row r="34" spans="1:15">
      <c r="A34" s="229" t="s">
        <v>251</v>
      </c>
      <c r="B34" s="223"/>
      <c r="C34" s="226">
        <v>1.3</v>
      </c>
      <c r="D34" s="226">
        <v>1.3</v>
      </c>
      <c r="E34" s="226">
        <v>0.9</v>
      </c>
      <c r="F34" s="226">
        <v>1.2</v>
      </c>
      <c r="G34" s="226">
        <v>0.9</v>
      </c>
      <c r="H34" s="226">
        <v>0.5</v>
      </c>
      <c r="J34" s="275"/>
      <c r="K34" s="275"/>
      <c r="L34" s="275"/>
      <c r="M34" s="275"/>
      <c r="N34" s="275"/>
      <c r="O34" s="275"/>
    </row>
    <row r="35" spans="1:15">
      <c r="A35" s="229" t="s">
        <v>252</v>
      </c>
      <c r="B35" s="223"/>
      <c r="C35" s="226">
        <v>0.3</v>
      </c>
      <c r="D35" s="226">
        <v>0.2</v>
      </c>
      <c r="E35" s="226">
        <v>0.1</v>
      </c>
      <c r="F35" s="226">
        <v>0</v>
      </c>
      <c r="G35" s="226">
        <v>0</v>
      </c>
      <c r="H35" s="226">
        <v>0</v>
      </c>
      <c r="J35" s="275"/>
      <c r="K35" s="275"/>
      <c r="L35" s="275"/>
      <c r="M35" s="275"/>
      <c r="N35" s="275"/>
      <c r="O35" s="275"/>
    </row>
    <row r="36" spans="1:15">
      <c r="A36" s="229" t="s">
        <v>253</v>
      </c>
      <c r="B36" s="223"/>
      <c r="C36" s="226">
        <v>0.6</v>
      </c>
      <c r="D36" s="226">
        <v>0.5</v>
      </c>
      <c r="E36" s="226">
        <v>0.4</v>
      </c>
      <c r="F36" s="226">
        <v>0</v>
      </c>
      <c r="G36" s="226">
        <v>0.4</v>
      </c>
      <c r="H36" s="226">
        <v>0</v>
      </c>
      <c r="J36" s="275"/>
      <c r="K36" s="275"/>
      <c r="L36" s="275"/>
      <c r="M36" s="275"/>
      <c r="N36" s="275"/>
      <c r="O36" s="275"/>
    </row>
    <row r="37" spans="1:15">
      <c r="A37" s="229" t="s">
        <v>254</v>
      </c>
      <c r="B37" s="223"/>
      <c r="C37" s="226">
        <v>0</v>
      </c>
      <c r="D37" s="226">
        <v>0.2</v>
      </c>
      <c r="E37" s="226">
        <v>0</v>
      </c>
      <c r="F37" s="226">
        <v>0</v>
      </c>
      <c r="G37" s="226">
        <v>0</v>
      </c>
      <c r="H37" s="226">
        <v>-0.2</v>
      </c>
      <c r="J37" s="275"/>
      <c r="K37" s="275"/>
      <c r="L37" s="275"/>
      <c r="M37" s="275"/>
      <c r="N37" s="275"/>
      <c r="O37" s="275"/>
    </row>
    <row r="38" spans="1:15">
      <c r="A38" s="229" t="s">
        <v>255</v>
      </c>
      <c r="B38" s="223"/>
      <c r="C38" s="226">
        <v>2.6</v>
      </c>
      <c r="D38" s="226">
        <v>2.4</v>
      </c>
      <c r="E38" s="226">
        <v>2.1</v>
      </c>
      <c r="F38" s="226">
        <v>2.1</v>
      </c>
      <c r="G38" s="226">
        <v>1.9</v>
      </c>
      <c r="H38" s="226">
        <v>1.7</v>
      </c>
      <c r="J38" s="275"/>
      <c r="K38" s="275"/>
      <c r="L38" s="275"/>
      <c r="M38" s="275"/>
      <c r="N38" s="275"/>
      <c r="O38" s="275"/>
    </row>
    <row r="39" spans="1:15">
      <c r="A39" s="229" t="s">
        <v>256</v>
      </c>
      <c r="B39" s="223"/>
      <c r="C39" s="226">
        <v>0.9</v>
      </c>
      <c r="D39" s="226">
        <v>0.8</v>
      </c>
      <c r="E39" s="226">
        <v>0.6</v>
      </c>
      <c r="F39" s="226">
        <v>0.4</v>
      </c>
      <c r="G39" s="226">
        <v>0.2</v>
      </c>
      <c r="H39" s="226">
        <v>0.2</v>
      </c>
      <c r="J39" s="275"/>
      <c r="K39" s="275"/>
      <c r="L39" s="275"/>
      <c r="M39" s="275"/>
      <c r="N39" s="275"/>
      <c r="O39" s="275"/>
    </row>
    <row r="40" spans="1:15">
      <c r="A40" s="229" t="s">
        <v>257</v>
      </c>
      <c r="B40" s="223"/>
      <c r="C40" s="226">
        <v>1.4</v>
      </c>
      <c r="D40" s="226">
        <v>0</v>
      </c>
      <c r="E40" s="226">
        <v>1</v>
      </c>
      <c r="F40" s="226">
        <v>0</v>
      </c>
      <c r="G40" s="226">
        <v>0</v>
      </c>
      <c r="H40" s="226">
        <v>1</v>
      </c>
      <c r="J40" s="275"/>
      <c r="K40" s="275"/>
      <c r="L40" s="275"/>
      <c r="M40" s="275"/>
      <c r="N40" s="275"/>
      <c r="O40" s="275"/>
    </row>
    <row r="41" spans="1:15">
      <c r="A41" s="229" t="s">
        <v>258</v>
      </c>
      <c r="B41" s="223"/>
      <c r="C41" s="226">
        <v>1.2</v>
      </c>
      <c r="D41" s="226">
        <v>1.2</v>
      </c>
      <c r="E41" s="226">
        <v>1.2</v>
      </c>
      <c r="F41" s="226">
        <v>1.1000000000000001</v>
      </c>
      <c r="G41" s="226">
        <v>1.1000000000000001</v>
      </c>
      <c r="H41" s="226">
        <v>1</v>
      </c>
      <c r="J41" s="275"/>
      <c r="K41" s="275"/>
      <c r="L41" s="275"/>
      <c r="M41" s="275"/>
      <c r="N41" s="275"/>
      <c r="O41" s="275"/>
    </row>
    <row r="42" spans="1:15">
      <c r="A42" s="229" t="s">
        <v>259</v>
      </c>
      <c r="B42" s="223"/>
      <c r="C42" s="226">
        <v>2</v>
      </c>
      <c r="D42" s="226">
        <v>1.9</v>
      </c>
      <c r="E42" s="226">
        <v>1.7</v>
      </c>
      <c r="F42" s="226">
        <v>1.6</v>
      </c>
      <c r="G42" s="226">
        <v>1.5</v>
      </c>
      <c r="H42" s="226">
        <v>1.5</v>
      </c>
      <c r="J42" s="275"/>
      <c r="K42" s="275"/>
      <c r="L42" s="275"/>
      <c r="M42" s="275"/>
      <c r="N42" s="275"/>
      <c r="O42" s="275"/>
    </row>
    <row r="43" spans="1:15">
      <c r="A43" s="229" t="s">
        <v>260</v>
      </c>
      <c r="B43" s="223"/>
      <c r="C43" s="226">
        <v>0.4</v>
      </c>
      <c r="D43" s="226">
        <v>0.2</v>
      </c>
      <c r="E43" s="226">
        <v>0.2</v>
      </c>
      <c r="F43" s="226">
        <v>0.1</v>
      </c>
      <c r="G43" s="226">
        <v>0.1</v>
      </c>
      <c r="H43" s="226">
        <v>0</v>
      </c>
      <c r="J43" s="275"/>
      <c r="K43" s="275"/>
      <c r="L43" s="275"/>
      <c r="M43" s="275"/>
      <c r="N43" s="275"/>
      <c r="O43" s="275"/>
    </row>
    <row r="44" spans="1:15">
      <c r="A44" s="229" t="s">
        <v>261</v>
      </c>
      <c r="B44" s="223"/>
      <c r="C44" s="226">
        <v>1.9</v>
      </c>
      <c r="D44" s="226">
        <v>1.9</v>
      </c>
      <c r="E44" s="226">
        <v>1.8</v>
      </c>
      <c r="F44" s="226">
        <v>1.7</v>
      </c>
      <c r="G44" s="226">
        <v>1.6</v>
      </c>
      <c r="H44" s="226">
        <v>1.6</v>
      </c>
      <c r="J44" s="275"/>
      <c r="K44" s="275"/>
      <c r="L44" s="275"/>
      <c r="M44" s="275"/>
      <c r="N44" s="275"/>
      <c r="O44" s="275"/>
    </row>
    <row r="45" spans="1:15">
      <c r="A45" s="229" t="s">
        <v>262</v>
      </c>
      <c r="B45" s="223"/>
      <c r="C45" s="226">
        <v>0.9</v>
      </c>
      <c r="D45" s="226">
        <v>1</v>
      </c>
      <c r="E45" s="226">
        <v>0.8</v>
      </c>
      <c r="F45" s="226">
        <v>0.6</v>
      </c>
      <c r="G45" s="226">
        <v>0.4</v>
      </c>
      <c r="H45" s="226">
        <v>0.3</v>
      </c>
      <c r="J45" s="275"/>
      <c r="K45" s="275"/>
      <c r="L45" s="275"/>
      <c r="M45" s="275"/>
      <c r="N45" s="275"/>
      <c r="O45" s="275"/>
    </row>
    <row r="46" spans="1:15">
      <c r="A46" s="230" t="s">
        <v>263</v>
      </c>
      <c r="B46" s="236"/>
      <c r="C46" s="227">
        <v>0.8</v>
      </c>
      <c r="D46" s="227">
        <v>0.7</v>
      </c>
      <c r="E46" s="227">
        <v>0.7</v>
      </c>
      <c r="F46" s="227">
        <v>0.6</v>
      </c>
      <c r="G46" s="227">
        <v>0.6</v>
      </c>
      <c r="H46" s="227">
        <v>0.5</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R42" sqref="R42"/>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339</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265</v>
      </c>
      <c r="B3" s="224">
        <v>77400</v>
      </c>
      <c r="C3" s="224">
        <v>80550</v>
      </c>
      <c r="D3" s="224">
        <v>84390</v>
      </c>
      <c r="E3" s="224">
        <v>88150</v>
      </c>
      <c r="F3" s="224">
        <v>91560</v>
      </c>
      <c r="G3" s="224">
        <v>94750</v>
      </c>
      <c r="H3" s="224">
        <v>98000</v>
      </c>
    </row>
    <row r="4" spans="1:8">
      <c r="A4" s="229" t="s">
        <v>244</v>
      </c>
      <c r="B4" s="224">
        <v>1710</v>
      </c>
      <c r="C4" s="224">
        <v>1700</v>
      </c>
      <c r="D4" s="224">
        <v>1700</v>
      </c>
      <c r="E4" s="224">
        <v>1700</v>
      </c>
      <c r="F4" s="224">
        <v>1700</v>
      </c>
      <c r="G4" s="224">
        <v>1700</v>
      </c>
      <c r="H4" s="224">
        <v>1700</v>
      </c>
    </row>
    <row r="5" spans="1:8">
      <c r="A5" s="229" t="s">
        <v>245</v>
      </c>
      <c r="B5" s="224">
        <v>4050</v>
      </c>
      <c r="C5" s="224">
        <v>4390</v>
      </c>
      <c r="D5" s="224">
        <v>4790</v>
      </c>
      <c r="E5" s="224">
        <v>5200</v>
      </c>
      <c r="F5" s="224">
        <v>5530</v>
      </c>
      <c r="G5" s="224">
        <v>5880</v>
      </c>
      <c r="H5" s="224">
        <v>6240</v>
      </c>
    </row>
    <row r="6" spans="1:8">
      <c r="A6" s="229" t="s">
        <v>246</v>
      </c>
      <c r="B6" s="224">
        <v>590</v>
      </c>
      <c r="C6" s="224">
        <v>580</v>
      </c>
      <c r="D6" s="224">
        <v>580</v>
      </c>
      <c r="E6" s="224">
        <v>580</v>
      </c>
      <c r="F6" s="224">
        <v>570</v>
      </c>
      <c r="G6" s="224">
        <v>570</v>
      </c>
      <c r="H6" s="224">
        <v>560</v>
      </c>
    </row>
    <row r="7" spans="1:8">
      <c r="A7" s="229" t="s">
        <v>247</v>
      </c>
      <c r="B7" s="224">
        <v>590</v>
      </c>
      <c r="C7" s="224">
        <v>590</v>
      </c>
      <c r="D7" s="224">
        <v>600</v>
      </c>
      <c r="E7" s="224">
        <v>600</v>
      </c>
      <c r="F7" s="224">
        <v>600</v>
      </c>
      <c r="G7" s="224">
        <v>600</v>
      </c>
      <c r="H7" s="224">
        <v>600</v>
      </c>
    </row>
    <row r="8" spans="1:8">
      <c r="A8" s="229" t="s">
        <v>248</v>
      </c>
      <c r="B8" s="224">
        <v>3700</v>
      </c>
      <c r="C8" s="224">
        <v>3840</v>
      </c>
      <c r="D8" s="224">
        <v>3990</v>
      </c>
      <c r="E8" s="224">
        <v>4130</v>
      </c>
      <c r="F8" s="224">
        <v>4250</v>
      </c>
      <c r="G8" s="224">
        <v>4350</v>
      </c>
      <c r="H8" s="224">
        <v>4450</v>
      </c>
    </row>
    <row r="9" spans="1:8">
      <c r="A9" s="229" t="s">
        <v>249</v>
      </c>
      <c r="B9" s="224">
        <v>560</v>
      </c>
      <c r="C9" s="224">
        <v>560</v>
      </c>
      <c r="D9" s="224">
        <v>550</v>
      </c>
      <c r="E9" s="224">
        <v>550</v>
      </c>
      <c r="F9" s="224">
        <v>550</v>
      </c>
      <c r="G9" s="224">
        <v>560</v>
      </c>
      <c r="H9" s="224">
        <v>560</v>
      </c>
    </row>
    <row r="10" spans="1:8">
      <c r="A10" s="229" t="s">
        <v>250</v>
      </c>
      <c r="B10" s="224">
        <v>480</v>
      </c>
      <c r="C10" s="224">
        <v>490</v>
      </c>
      <c r="D10" s="224">
        <v>500</v>
      </c>
      <c r="E10" s="224">
        <v>510</v>
      </c>
      <c r="F10" s="224">
        <v>510</v>
      </c>
      <c r="G10" s="224">
        <v>510</v>
      </c>
      <c r="H10" s="224">
        <v>500</v>
      </c>
    </row>
    <row r="11" spans="1:8">
      <c r="A11" s="229" t="s">
        <v>251</v>
      </c>
      <c r="B11" s="224">
        <v>1520</v>
      </c>
      <c r="C11" s="224">
        <v>1560</v>
      </c>
      <c r="D11" s="224">
        <v>1620</v>
      </c>
      <c r="E11" s="224">
        <v>1680</v>
      </c>
      <c r="F11" s="224">
        <v>1710</v>
      </c>
      <c r="G11" s="224">
        <v>1740</v>
      </c>
      <c r="H11" s="224">
        <v>1760</v>
      </c>
    </row>
    <row r="12" spans="1:8">
      <c r="A12" s="229" t="s">
        <v>252</v>
      </c>
      <c r="B12" s="224">
        <v>9870</v>
      </c>
      <c r="C12" s="224">
        <v>10090</v>
      </c>
      <c r="D12" s="224">
        <v>10360</v>
      </c>
      <c r="E12" s="224">
        <v>10580</v>
      </c>
      <c r="F12" s="224">
        <v>10690</v>
      </c>
      <c r="G12" s="224">
        <v>10790</v>
      </c>
      <c r="H12" s="224">
        <v>10840</v>
      </c>
    </row>
    <row r="13" spans="1:8">
      <c r="A13" s="229" t="s">
        <v>253</v>
      </c>
      <c r="B13" s="224">
        <v>860</v>
      </c>
      <c r="C13" s="224">
        <v>870</v>
      </c>
      <c r="D13" s="224">
        <v>890</v>
      </c>
      <c r="E13" s="224">
        <v>910</v>
      </c>
      <c r="F13" s="224">
        <v>920</v>
      </c>
      <c r="G13" s="224">
        <v>930</v>
      </c>
      <c r="H13" s="224">
        <v>930</v>
      </c>
    </row>
    <row r="14" spans="1:8">
      <c r="A14" s="229" t="s">
        <v>254</v>
      </c>
      <c r="B14" s="224">
        <v>2160</v>
      </c>
      <c r="C14" s="224">
        <v>2250</v>
      </c>
      <c r="D14" s="224">
        <v>2350</v>
      </c>
      <c r="E14" s="224">
        <v>2440</v>
      </c>
      <c r="F14" s="224">
        <v>2520</v>
      </c>
      <c r="G14" s="224">
        <v>2590</v>
      </c>
      <c r="H14" s="224">
        <v>2660</v>
      </c>
    </row>
    <row r="15" spans="1:8">
      <c r="A15" s="229" t="s">
        <v>255</v>
      </c>
      <c r="B15" s="224">
        <v>1530</v>
      </c>
      <c r="C15" s="224">
        <v>1630</v>
      </c>
      <c r="D15" s="224">
        <v>1750</v>
      </c>
      <c r="E15" s="224">
        <v>1880</v>
      </c>
      <c r="F15" s="224">
        <v>1990</v>
      </c>
      <c r="G15" s="224">
        <v>2080</v>
      </c>
      <c r="H15" s="224">
        <v>2180</v>
      </c>
    </row>
    <row r="16" spans="1:8">
      <c r="A16" s="229" t="s">
        <v>256</v>
      </c>
      <c r="B16" s="224">
        <v>5590</v>
      </c>
      <c r="C16" s="224">
        <v>5970</v>
      </c>
      <c r="D16" s="224">
        <v>6460</v>
      </c>
      <c r="E16" s="224">
        <v>6910</v>
      </c>
      <c r="F16" s="224">
        <v>7380</v>
      </c>
      <c r="G16" s="224">
        <v>7790</v>
      </c>
      <c r="H16" s="224">
        <v>8230</v>
      </c>
    </row>
    <row r="17" spans="1:15">
      <c r="A17" s="229" t="s">
        <v>257</v>
      </c>
      <c r="B17" s="224">
        <v>1000</v>
      </c>
      <c r="C17" s="224">
        <v>1110</v>
      </c>
      <c r="D17" s="224">
        <v>1270</v>
      </c>
      <c r="E17" s="224">
        <v>1440</v>
      </c>
      <c r="F17" s="224">
        <v>1620</v>
      </c>
      <c r="G17" s="224">
        <v>1820</v>
      </c>
      <c r="H17" s="224">
        <v>2030</v>
      </c>
    </row>
    <row r="18" spans="1:15">
      <c r="A18" s="229" t="s">
        <v>258</v>
      </c>
      <c r="B18" s="224">
        <v>5680</v>
      </c>
      <c r="C18" s="224">
        <v>6030</v>
      </c>
      <c r="D18" s="224">
        <v>6470</v>
      </c>
      <c r="E18" s="224">
        <v>6940</v>
      </c>
      <c r="F18" s="224">
        <v>7400</v>
      </c>
      <c r="G18" s="224">
        <v>7900</v>
      </c>
      <c r="H18" s="224">
        <v>8400</v>
      </c>
    </row>
    <row r="19" spans="1:15">
      <c r="A19" s="229" t="s">
        <v>259</v>
      </c>
      <c r="B19" s="224">
        <v>2230</v>
      </c>
      <c r="C19" s="224">
        <v>2290</v>
      </c>
      <c r="D19" s="224">
        <v>2370</v>
      </c>
      <c r="E19" s="224">
        <v>2430</v>
      </c>
      <c r="F19" s="224">
        <v>2480</v>
      </c>
      <c r="G19" s="224">
        <v>2500</v>
      </c>
      <c r="H19" s="224">
        <v>2530</v>
      </c>
    </row>
    <row r="20" spans="1:15">
      <c r="A20" s="229" t="s">
        <v>260</v>
      </c>
      <c r="B20" s="224">
        <v>11980</v>
      </c>
      <c r="C20" s="224">
        <v>12190</v>
      </c>
      <c r="D20" s="224">
        <v>12410</v>
      </c>
      <c r="E20" s="224">
        <v>12640</v>
      </c>
      <c r="F20" s="224">
        <v>12820</v>
      </c>
      <c r="G20" s="224">
        <v>12960</v>
      </c>
      <c r="H20" s="224">
        <v>13110</v>
      </c>
    </row>
    <row r="21" spans="1:15">
      <c r="A21" s="229" t="s">
        <v>261</v>
      </c>
      <c r="B21" s="224">
        <v>9820</v>
      </c>
      <c r="C21" s="224">
        <v>10430</v>
      </c>
      <c r="D21" s="224">
        <v>11210</v>
      </c>
      <c r="E21" s="224">
        <v>11990</v>
      </c>
      <c r="F21" s="224">
        <v>12780</v>
      </c>
      <c r="G21" s="224">
        <v>13530</v>
      </c>
      <c r="H21" s="224">
        <v>14340</v>
      </c>
    </row>
    <row r="22" spans="1:15">
      <c r="A22" s="229" t="s">
        <v>262</v>
      </c>
      <c r="B22" s="224">
        <v>3550</v>
      </c>
      <c r="C22" s="224">
        <v>3650</v>
      </c>
      <c r="D22" s="224">
        <v>3780</v>
      </c>
      <c r="E22" s="224">
        <v>3870</v>
      </c>
      <c r="F22" s="224">
        <v>3940</v>
      </c>
      <c r="G22" s="224">
        <v>3980</v>
      </c>
      <c r="H22" s="224">
        <v>4000</v>
      </c>
    </row>
    <row r="23" spans="1:15">
      <c r="A23" s="230" t="s">
        <v>263</v>
      </c>
      <c r="B23" s="225">
        <v>9950</v>
      </c>
      <c r="C23" s="225">
        <v>10320</v>
      </c>
      <c r="D23" s="225">
        <v>10760</v>
      </c>
      <c r="E23" s="225">
        <v>11180</v>
      </c>
      <c r="F23" s="225">
        <v>11600</v>
      </c>
      <c r="G23" s="225">
        <v>11980</v>
      </c>
      <c r="H23" s="225">
        <v>12370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265</v>
      </c>
      <c r="B26" s="223"/>
      <c r="C26" s="226">
        <v>1</v>
      </c>
      <c r="D26" s="226">
        <v>0.9</v>
      </c>
      <c r="E26" s="226">
        <v>0.9</v>
      </c>
      <c r="F26" s="226">
        <v>0.8</v>
      </c>
      <c r="G26" s="226">
        <v>0.7</v>
      </c>
      <c r="H26" s="226">
        <v>0.7</v>
      </c>
      <c r="J26" s="275"/>
      <c r="K26" s="275"/>
      <c r="L26" s="275"/>
      <c r="M26" s="275"/>
      <c r="N26" s="275"/>
      <c r="O26" s="275"/>
    </row>
    <row r="27" spans="1:15">
      <c r="A27" s="229" t="s">
        <v>244</v>
      </c>
      <c r="B27" s="223"/>
      <c r="C27" s="226">
        <v>-0.1</v>
      </c>
      <c r="D27" s="226">
        <v>0</v>
      </c>
      <c r="E27" s="226">
        <v>0</v>
      </c>
      <c r="F27" s="226">
        <v>0</v>
      </c>
      <c r="G27" s="226">
        <v>0</v>
      </c>
      <c r="H27" s="226">
        <v>0</v>
      </c>
      <c r="J27" s="275"/>
      <c r="K27" s="275"/>
      <c r="L27" s="275"/>
      <c r="M27" s="275"/>
      <c r="N27" s="275"/>
      <c r="O27" s="275"/>
    </row>
    <row r="28" spans="1:15">
      <c r="A28" s="229" t="s">
        <v>245</v>
      </c>
      <c r="B28" s="223"/>
      <c r="C28" s="226">
        <v>2</v>
      </c>
      <c r="D28" s="226">
        <v>1.8</v>
      </c>
      <c r="E28" s="226">
        <v>1.7</v>
      </c>
      <c r="F28" s="226">
        <v>1.2</v>
      </c>
      <c r="G28" s="226">
        <v>1.2</v>
      </c>
      <c r="H28" s="226">
        <v>1.2</v>
      </c>
      <c r="J28" s="275"/>
      <c r="K28" s="275"/>
      <c r="L28" s="275"/>
      <c r="M28" s="275"/>
      <c r="N28" s="275"/>
      <c r="O28" s="275"/>
    </row>
    <row r="29" spans="1:15">
      <c r="A29" s="229" t="s">
        <v>246</v>
      </c>
      <c r="B29" s="223"/>
      <c r="C29" s="226">
        <v>-0.4</v>
      </c>
      <c r="D29" s="226">
        <v>0</v>
      </c>
      <c r="E29" s="226">
        <v>0</v>
      </c>
      <c r="F29" s="226">
        <v>-0.3</v>
      </c>
      <c r="G29" s="226">
        <v>0</v>
      </c>
      <c r="H29" s="226">
        <v>-0.4</v>
      </c>
      <c r="J29" s="275"/>
      <c r="K29" s="275"/>
      <c r="L29" s="275"/>
      <c r="M29" s="275"/>
      <c r="N29" s="275"/>
      <c r="O29" s="275"/>
    </row>
    <row r="30" spans="1:15">
      <c r="A30" s="229" t="s">
        <v>247</v>
      </c>
      <c r="B30" s="223"/>
      <c r="C30" s="226">
        <v>0</v>
      </c>
      <c r="D30" s="226">
        <v>0.3</v>
      </c>
      <c r="E30" s="226">
        <v>0</v>
      </c>
      <c r="F30" s="226">
        <v>0</v>
      </c>
      <c r="G30" s="226">
        <v>0</v>
      </c>
      <c r="H30" s="226">
        <v>0</v>
      </c>
      <c r="J30" s="275"/>
      <c r="K30" s="275"/>
      <c r="L30" s="275"/>
      <c r="M30" s="275"/>
      <c r="N30" s="275"/>
      <c r="O30" s="275"/>
    </row>
    <row r="31" spans="1:15">
      <c r="A31" s="229" t="s">
        <v>248</v>
      </c>
      <c r="B31" s="223"/>
      <c r="C31" s="226">
        <v>0.9</v>
      </c>
      <c r="D31" s="226">
        <v>0.8</v>
      </c>
      <c r="E31" s="226">
        <v>0.7</v>
      </c>
      <c r="F31" s="226">
        <v>0.6</v>
      </c>
      <c r="G31" s="226">
        <v>0.5</v>
      </c>
      <c r="H31" s="226">
        <v>0.5</v>
      </c>
      <c r="J31" s="275"/>
      <c r="K31" s="275"/>
      <c r="L31" s="275"/>
      <c r="M31" s="275"/>
      <c r="N31" s="275"/>
      <c r="O31" s="275"/>
    </row>
    <row r="32" spans="1:15">
      <c r="A32" s="229" t="s">
        <v>249</v>
      </c>
      <c r="B32" s="223"/>
      <c r="C32" s="226">
        <v>0</v>
      </c>
      <c r="D32" s="226">
        <v>-0.4</v>
      </c>
      <c r="E32" s="226">
        <v>0</v>
      </c>
      <c r="F32" s="226">
        <v>0</v>
      </c>
      <c r="G32" s="226">
        <v>0.4</v>
      </c>
      <c r="H32" s="226">
        <v>0</v>
      </c>
      <c r="J32" s="275"/>
      <c r="K32" s="275"/>
      <c r="L32" s="275"/>
      <c r="M32" s="275"/>
      <c r="N32" s="275"/>
      <c r="O32" s="275"/>
    </row>
    <row r="33" spans="1:15">
      <c r="A33" s="229" t="s">
        <v>250</v>
      </c>
      <c r="B33" s="223"/>
      <c r="C33" s="226">
        <v>0.5</v>
      </c>
      <c r="D33" s="226">
        <v>0.4</v>
      </c>
      <c r="E33" s="226">
        <v>0.4</v>
      </c>
      <c r="F33" s="226">
        <v>0</v>
      </c>
      <c r="G33" s="226">
        <v>0</v>
      </c>
      <c r="H33" s="226">
        <v>-0.4</v>
      </c>
      <c r="J33" s="275"/>
      <c r="K33" s="275"/>
      <c r="L33" s="275"/>
      <c r="M33" s="275"/>
      <c r="N33" s="275"/>
      <c r="O33" s="275"/>
    </row>
    <row r="34" spans="1:15">
      <c r="A34" s="229" t="s">
        <v>251</v>
      </c>
      <c r="B34" s="223"/>
      <c r="C34" s="226">
        <v>0.7</v>
      </c>
      <c r="D34" s="226">
        <v>0.8</v>
      </c>
      <c r="E34" s="226">
        <v>0.7</v>
      </c>
      <c r="F34" s="226">
        <v>0.4</v>
      </c>
      <c r="G34" s="226">
        <v>0.3</v>
      </c>
      <c r="H34" s="226">
        <v>0.2</v>
      </c>
      <c r="J34" s="275"/>
      <c r="K34" s="275"/>
      <c r="L34" s="275"/>
      <c r="M34" s="275"/>
      <c r="N34" s="275"/>
      <c r="O34" s="275"/>
    </row>
    <row r="35" spans="1:15">
      <c r="A35" s="229" t="s">
        <v>252</v>
      </c>
      <c r="B35" s="223"/>
      <c r="C35" s="226">
        <v>0.6</v>
      </c>
      <c r="D35" s="226">
        <v>0.5</v>
      </c>
      <c r="E35" s="226">
        <v>0.4</v>
      </c>
      <c r="F35" s="226">
        <v>0.2</v>
      </c>
      <c r="G35" s="226">
        <v>0.2</v>
      </c>
      <c r="H35" s="226">
        <v>0.1</v>
      </c>
      <c r="J35" s="275"/>
      <c r="K35" s="275"/>
      <c r="L35" s="275"/>
      <c r="M35" s="275"/>
      <c r="N35" s="275"/>
      <c r="O35" s="275"/>
    </row>
    <row r="36" spans="1:15">
      <c r="A36" s="229" t="s">
        <v>253</v>
      </c>
      <c r="B36" s="223"/>
      <c r="C36" s="226">
        <v>0.3</v>
      </c>
      <c r="D36" s="226">
        <v>0.5</v>
      </c>
      <c r="E36" s="226">
        <v>0.4</v>
      </c>
      <c r="F36" s="226">
        <v>0.2</v>
      </c>
      <c r="G36" s="226">
        <v>0.2</v>
      </c>
      <c r="H36" s="226">
        <v>0</v>
      </c>
      <c r="J36" s="275"/>
      <c r="K36" s="275"/>
      <c r="L36" s="275"/>
      <c r="M36" s="275"/>
      <c r="N36" s="275"/>
      <c r="O36" s="275"/>
    </row>
    <row r="37" spans="1:15">
      <c r="A37" s="229" t="s">
        <v>254</v>
      </c>
      <c r="B37" s="223"/>
      <c r="C37" s="226">
        <v>1</v>
      </c>
      <c r="D37" s="226">
        <v>0.9</v>
      </c>
      <c r="E37" s="226">
        <v>0.8</v>
      </c>
      <c r="F37" s="226">
        <v>0.6</v>
      </c>
      <c r="G37" s="226">
        <v>0.5</v>
      </c>
      <c r="H37" s="226">
        <v>0.5</v>
      </c>
      <c r="J37" s="275"/>
      <c r="K37" s="275"/>
      <c r="L37" s="275"/>
      <c r="M37" s="275"/>
      <c r="N37" s="275"/>
      <c r="O37" s="275"/>
    </row>
    <row r="38" spans="1:15">
      <c r="A38" s="229" t="s">
        <v>255</v>
      </c>
      <c r="B38" s="223"/>
      <c r="C38" s="226">
        <v>1.6</v>
      </c>
      <c r="D38" s="226">
        <v>1.4</v>
      </c>
      <c r="E38" s="226">
        <v>1.4</v>
      </c>
      <c r="F38" s="226">
        <v>1.1000000000000001</v>
      </c>
      <c r="G38" s="226">
        <v>0.9</v>
      </c>
      <c r="H38" s="226">
        <v>0.9</v>
      </c>
      <c r="J38" s="275"/>
      <c r="K38" s="275"/>
      <c r="L38" s="275"/>
      <c r="M38" s="275"/>
      <c r="N38" s="275"/>
      <c r="O38" s="275"/>
    </row>
    <row r="39" spans="1:15">
      <c r="A39" s="229" t="s">
        <v>256</v>
      </c>
      <c r="B39" s="223"/>
      <c r="C39" s="226">
        <v>1.7</v>
      </c>
      <c r="D39" s="226">
        <v>1.6</v>
      </c>
      <c r="E39" s="226">
        <v>1.4</v>
      </c>
      <c r="F39" s="226">
        <v>1.3</v>
      </c>
      <c r="G39" s="226">
        <v>1.1000000000000001</v>
      </c>
      <c r="H39" s="226">
        <v>1.1000000000000001</v>
      </c>
      <c r="J39" s="275"/>
      <c r="K39" s="275"/>
      <c r="L39" s="275"/>
      <c r="M39" s="275"/>
      <c r="N39" s="275"/>
      <c r="O39" s="275"/>
    </row>
    <row r="40" spans="1:15">
      <c r="A40" s="229" t="s">
        <v>257</v>
      </c>
      <c r="B40" s="223"/>
      <c r="C40" s="226">
        <v>2.6</v>
      </c>
      <c r="D40" s="226">
        <v>2.7</v>
      </c>
      <c r="E40" s="226">
        <v>2.5</v>
      </c>
      <c r="F40" s="226">
        <v>2.4</v>
      </c>
      <c r="G40" s="226">
        <v>2.4</v>
      </c>
      <c r="H40" s="226">
        <v>2.2000000000000002</v>
      </c>
      <c r="J40" s="275"/>
      <c r="K40" s="275"/>
      <c r="L40" s="275"/>
      <c r="M40" s="275"/>
      <c r="N40" s="275"/>
      <c r="O40" s="275"/>
    </row>
    <row r="41" spans="1:15">
      <c r="A41" s="229" t="s">
        <v>258</v>
      </c>
      <c r="B41" s="223"/>
      <c r="C41" s="226">
        <v>1.5</v>
      </c>
      <c r="D41" s="226">
        <v>1.4</v>
      </c>
      <c r="E41" s="226">
        <v>1.4</v>
      </c>
      <c r="F41" s="226">
        <v>1.3</v>
      </c>
      <c r="G41" s="226">
        <v>1.3</v>
      </c>
      <c r="H41" s="226">
        <v>1.2</v>
      </c>
      <c r="J41" s="275"/>
      <c r="K41" s="275"/>
      <c r="L41" s="275"/>
      <c r="M41" s="275"/>
      <c r="N41" s="275"/>
      <c r="O41" s="275"/>
    </row>
    <row r="42" spans="1:15">
      <c r="A42" s="229" t="s">
        <v>259</v>
      </c>
      <c r="B42" s="223"/>
      <c r="C42" s="226">
        <v>0.7</v>
      </c>
      <c r="D42" s="226">
        <v>0.7</v>
      </c>
      <c r="E42" s="226">
        <v>0.5</v>
      </c>
      <c r="F42" s="226">
        <v>0.4</v>
      </c>
      <c r="G42" s="226">
        <v>0.2</v>
      </c>
      <c r="H42" s="226">
        <v>0.2</v>
      </c>
      <c r="J42" s="275"/>
      <c r="K42" s="275"/>
      <c r="L42" s="275"/>
      <c r="M42" s="275"/>
      <c r="N42" s="275"/>
      <c r="O42" s="275"/>
    </row>
    <row r="43" spans="1:15">
      <c r="A43" s="229" t="s">
        <v>260</v>
      </c>
      <c r="B43" s="223"/>
      <c r="C43" s="226">
        <v>0.4</v>
      </c>
      <c r="D43" s="226">
        <v>0.4</v>
      </c>
      <c r="E43" s="226">
        <v>0.4</v>
      </c>
      <c r="F43" s="226">
        <v>0.3</v>
      </c>
      <c r="G43" s="226">
        <v>0.2</v>
      </c>
      <c r="H43" s="226">
        <v>0.2</v>
      </c>
      <c r="J43" s="275"/>
      <c r="K43" s="275"/>
      <c r="L43" s="275"/>
      <c r="M43" s="275"/>
      <c r="N43" s="275"/>
      <c r="O43" s="275"/>
    </row>
    <row r="44" spans="1:15">
      <c r="A44" s="229" t="s">
        <v>261</v>
      </c>
      <c r="B44" s="223"/>
      <c r="C44" s="226">
        <v>1.5</v>
      </c>
      <c r="D44" s="226">
        <v>1.5</v>
      </c>
      <c r="E44" s="226">
        <v>1.4</v>
      </c>
      <c r="F44" s="226">
        <v>1.3</v>
      </c>
      <c r="G44" s="226">
        <v>1.1000000000000001</v>
      </c>
      <c r="H44" s="226">
        <v>1.2</v>
      </c>
      <c r="J44" s="275"/>
      <c r="K44" s="275"/>
      <c r="L44" s="275"/>
      <c r="M44" s="275"/>
      <c r="N44" s="275"/>
      <c r="O44" s="275"/>
    </row>
    <row r="45" spans="1:15">
      <c r="A45" s="229" t="s">
        <v>262</v>
      </c>
      <c r="B45" s="223"/>
      <c r="C45" s="226">
        <v>0.7</v>
      </c>
      <c r="D45" s="226">
        <v>0.7</v>
      </c>
      <c r="E45" s="226">
        <v>0.5</v>
      </c>
      <c r="F45" s="226">
        <v>0.4</v>
      </c>
      <c r="G45" s="226">
        <v>0.2</v>
      </c>
      <c r="H45" s="226">
        <v>0.1</v>
      </c>
      <c r="J45" s="275"/>
      <c r="K45" s="275"/>
      <c r="L45" s="275"/>
      <c r="M45" s="275"/>
      <c r="N45" s="275"/>
      <c r="O45" s="275"/>
    </row>
    <row r="46" spans="1:15">
      <c r="A46" s="230" t="s">
        <v>263</v>
      </c>
      <c r="B46" s="236"/>
      <c r="C46" s="227">
        <v>0.9</v>
      </c>
      <c r="D46" s="227">
        <v>0.8</v>
      </c>
      <c r="E46" s="227">
        <v>0.8</v>
      </c>
      <c r="F46" s="227">
        <v>0.7</v>
      </c>
      <c r="G46" s="227">
        <v>0.6</v>
      </c>
      <c r="H46" s="227">
        <v>0.6</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R25" sqref="R25"/>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334</v>
      </c>
      <c r="B1" s="300"/>
      <c r="C1" s="300"/>
      <c r="D1" s="300"/>
      <c r="E1" s="300"/>
      <c r="F1" s="300"/>
      <c r="G1" s="300"/>
      <c r="H1" s="300"/>
    </row>
    <row r="2" spans="1:8" ht="20.100000000000001" customHeight="1" thickTop="1">
      <c r="A2" s="221" t="s">
        <v>243</v>
      </c>
      <c r="B2" s="222" t="s">
        <v>331</v>
      </c>
      <c r="C2" s="222">
        <v>2020</v>
      </c>
      <c r="D2" s="222">
        <v>2025</v>
      </c>
      <c r="E2" s="222">
        <v>2030</v>
      </c>
      <c r="F2" s="222">
        <v>2035</v>
      </c>
      <c r="G2" s="222">
        <v>2040</v>
      </c>
      <c r="H2" s="222">
        <v>2045</v>
      </c>
    </row>
    <row r="3" spans="1:8">
      <c r="A3" s="210" t="s">
        <v>266</v>
      </c>
      <c r="B3" s="224">
        <v>190953</v>
      </c>
      <c r="C3" s="224">
        <v>204310</v>
      </c>
      <c r="D3" s="224">
        <v>220410</v>
      </c>
      <c r="E3" s="224">
        <v>236530</v>
      </c>
      <c r="F3" s="224">
        <v>251800</v>
      </c>
      <c r="G3" s="224">
        <v>266600</v>
      </c>
      <c r="H3" s="224">
        <v>281670</v>
      </c>
    </row>
    <row r="4" spans="1:8">
      <c r="A4" s="229" t="s">
        <v>244</v>
      </c>
      <c r="B4" s="224">
        <v>8042</v>
      </c>
      <c r="C4" s="224">
        <v>8100</v>
      </c>
      <c r="D4" s="224">
        <v>8180</v>
      </c>
      <c r="E4" s="224">
        <v>8300</v>
      </c>
      <c r="F4" s="224">
        <v>8380</v>
      </c>
      <c r="G4" s="224">
        <v>8500</v>
      </c>
      <c r="H4" s="224">
        <v>8600</v>
      </c>
    </row>
    <row r="5" spans="1:8">
      <c r="A5" s="229" t="s">
        <v>245</v>
      </c>
      <c r="B5" s="224">
        <v>11549</v>
      </c>
      <c r="C5" s="224">
        <v>12150</v>
      </c>
      <c r="D5" s="224">
        <v>12680</v>
      </c>
      <c r="E5" s="224">
        <v>13140</v>
      </c>
      <c r="F5" s="224">
        <v>13310</v>
      </c>
      <c r="G5" s="224">
        <v>13420</v>
      </c>
      <c r="H5" s="224">
        <v>13470</v>
      </c>
    </row>
    <row r="6" spans="1:8">
      <c r="A6" s="229" t="s">
        <v>246</v>
      </c>
      <c r="B6" s="224">
        <v>652</v>
      </c>
      <c r="C6" s="224">
        <v>670</v>
      </c>
      <c r="D6" s="224">
        <v>700</v>
      </c>
      <c r="E6" s="224">
        <v>740</v>
      </c>
      <c r="F6" s="224">
        <v>770</v>
      </c>
      <c r="G6" s="224">
        <v>800</v>
      </c>
      <c r="H6" s="224">
        <v>830</v>
      </c>
    </row>
    <row r="7" spans="1:8">
      <c r="A7" s="229" t="s">
        <v>247</v>
      </c>
      <c r="B7" s="224">
        <v>3680</v>
      </c>
      <c r="C7" s="224">
        <v>3750</v>
      </c>
      <c r="D7" s="224">
        <v>3830</v>
      </c>
      <c r="E7" s="224">
        <v>3930</v>
      </c>
      <c r="F7" s="224">
        <v>4010</v>
      </c>
      <c r="G7" s="224">
        <v>4090</v>
      </c>
      <c r="H7" s="224">
        <v>4170</v>
      </c>
    </row>
    <row r="8" spans="1:8">
      <c r="A8" s="229" t="s">
        <v>248</v>
      </c>
      <c r="B8" s="224">
        <v>6465</v>
      </c>
      <c r="C8" s="224">
        <v>7330</v>
      </c>
      <c r="D8" s="224">
        <v>8390</v>
      </c>
      <c r="E8" s="224">
        <v>9480</v>
      </c>
      <c r="F8" s="224">
        <v>10550</v>
      </c>
      <c r="G8" s="224">
        <v>11590</v>
      </c>
      <c r="H8" s="224">
        <v>12660</v>
      </c>
    </row>
    <row r="9" spans="1:8">
      <c r="A9" s="229" t="s">
        <v>249</v>
      </c>
      <c r="B9" s="224">
        <v>1972</v>
      </c>
      <c r="C9" s="224">
        <v>2000</v>
      </c>
      <c r="D9" s="224">
        <v>2070</v>
      </c>
      <c r="E9" s="224">
        <v>2160</v>
      </c>
      <c r="F9" s="224">
        <v>2240</v>
      </c>
      <c r="G9" s="224">
        <v>2350</v>
      </c>
      <c r="H9" s="224">
        <v>2460</v>
      </c>
    </row>
    <row r="10" spans="1:8">
      <c r="A10" s="229" t="s">
        <v>250</v>
      </c>
      <c r="B10" s="224">
        <v>589</v>
      </c>
      <c r="C10" s="224">
        <v>690</v>
      </c>
      <c r="D10" s="224">
        <v>830</v>
      </c>
      <c r="E10" s="224">
        <v>970</v>
      </c>
      <c r="F10" s="224">
        <v>1110</v>
      </c>
      <c r="G10" s="224">
        <v>1240</v>
      </c>
      <c r="H10" s="224">
        <v>1370</v>
      </c>
    </row>
    <row r="11" spans="1:8">
      <c r="A11" s="229" t="s">
        <v>251</v>
      </c>
      <c r="B11" s="224">
        <v>7024</v>
      </c>
      <c r="C11" s="224">
        <v>7480</v>
      </c>
      <c r="D11" s="224">
        <v>7940</v>
      </c>
      <c r="E11" s="224">
        <v>8430</v>
      </c>
      <c r="F11" s="224">
        <v>8860</v>
      </c>
      <c r="G11" s="224">
        <v>9310</v>
      </c>
      <c r="H11" s="224">
        <v>9750</v>
      </c>
    </row>
    <row r="12" spans="1:8">
      <c r="A12" s="229" t="s">
        <v>252</v>
      </c>
      <c r="B12" s="224">
        <v>19022</v>
      </c>
      <c r="C12" s="224">
        <v>19930</v>
      </c>
      <c r="D12" s="224">
        <v>21110</v>
      </c>
      <c r="E12" s="224">
        <v>22280</v>
      </c>
      <c r="F12" s="224">
        <v>23300</v>
      </c>
      <c r="G12" s="224">
        <v>24380</v>
      </c>
      <c r="H12" s="224">
        <v>25450</v>
      </c>
    </row>
    <row r="13" spans="1:8">
      <c r="A13" s="229" t="s">
        <v>253</v>
      </c>
      <c r="B13" s="224">
        <v>12756</v>
      </c>
      <c r="C13" s="224">
        <v>13170</v>
      </c>
      <c r="D13" s="224">
        <v>13680</v>
      </c>
      <c r="E13" s="224">
        <v>14170</v>
      </c>
      <c r="F13" s="224">
        <v>14590</v>
      </c>
      <c r="G13" s="224">
        <v>14970</v>
      </c>
      <c r="H13" s="224">
        <v>15330</v>
      </c>
    </row>
    <row r="14" spans="1:8">
      <c r="A14" s="229" t="s">
        <v>254</v>
      </c>
      <c r="B14" s="224">
        <v>30357</v>
      </c>
      <c r="C14" s="224">
        <v>32180</v>
      </c>
      <c r="D14" s="224">
        <v>34100</v>
      </c>
      <c r="E14" s="224">
        <v>35860</v>
      </c>
      <c r="F14" s="224">
        <v>37500</v>
      </c>
      <c r="G14" s="224">
        <v>38960</v>
      </c>
      <c r="H14" s="224">
        <v>40410</v>
      </c>
    </row>
    <row r="15" spans="1:8">
      <c r="A15" s="229" t="s">
        <v>255</v>
      </c>
      <c r="B15" s="224">
        <v>23035</v>
      </c>
      <c r="C15" s="224">
        <v>24980</v>
      </c>
      <c r="D15" s="224">
        <v>27420</v>
      </c>
      <c r="E15" s="224">
        <v>29940</v>
      </c>
      <c r="F15" s="224">
        <v>32260</v>
      </c>
      <c r="G15" s="224">
        <v>34430</v>
      </c>
      <c r="H15" s="224">
        <v>36620</v>
      </c>
    </row>
    <row r="16" spans="1:8">
      <c r="A16" s="229" t="s">
        <v>256</v>
      </c>
      <c r="B16" s="224">
        <v>13408</v>
      </c>
      <c r="C16" s="224">
        <v>14790</v>
      </c>
      <c r="D16" s="224">
        <v>16560</v>
      </c>
      <c r="E16" s="224">
        <v>18300</v>
      </c>
      <c r="F16" s="224">
        <v>20090</v>
      </c>
      <c r="G16" s="224">
        <v>21720</v>
      </c>
      <c r="H16" s="224">
        <v>23420</v>
      </c>
    </row>
    <row r="17" spans="1:15">
      <c r="A17" s="229" t="s">
        <v>257</v>
      </c>
      <c r="B17" s="224">
        <v>4812</v>
      </c>
      <c r="C17" s="224">
        <v>5420</v>
      </c>
      <c r="D17" s="224">
        <v>6220</v>
      </c>
      <c r="E17" s="224">
        <v>7060</v>
      </c>
      <c r="F17" s="224">
        <v>7950</v>
      </c>
      <c r="G17" s="224">
        <v>8830</v>
      </c>
      <c r="H17" s="224">
        <v>9770</v>
      </c>
    </row>
    <row r="18" spans="1:15">
      <c r="A18" s="229" t="s">
        <v>258</v>
      </c>
      <c r="B18" s="224">
        <v>12551</v>
      </c>
      <c r="C18" s="224">
        <v>13890</v>
      </c>
      <c r="D18" s="224">
        <v>15690</v>
      </c>
      <c r="E18" s="224">
        <v>17650</v>
      </c>
      <c r="F18" s="224">
        <v>19700</v>
      </c>
      <c r="G18" s="224">
        <v>21940</v>
      </c>
      <c r="H18" s="224">
        <v>24310</v>
      </c>
    </row>
    <row r="19" spans="1:15">
      <c r="A19" s="229" t="s">
        <v>259</v>
      </c>
      <c r="B19" s="224">
        <v>10393</v>
      </c>
      <c r="C19" s="224">
        <v>10990</v>
      </c>
      <c r="D19" s="224">
        <v>11640</v>
      </c>
      <c r="E19" s="224">
        <v>12230</v>
      </c>
      <c r="F19" s="224">
        <v>12790</v>
      </c>
      <c r="G19" s="224">
        <v>13290</v>
      </c>
      <c r="H19" s="224">
        <v>13800</v>
      </c>
    </row>
    <row r="20" spans="1:15">
      <c r="A20" s="229" t="s">
        <v>260</v>
      </c>
      <c r="B20" s="224">
        <v>1450</v>
      </c>
      <c r="C20" s="224">
        <v>1650</v>
      </c>
      <c r="D20" s="224">
        <v>1920</v>
      </c>
      <c r="E20" s="224">
        <v>2200</v>
      </c>
      <c r="F20" s="224">
        <v>2490</v>
      </c>
      <c r="G20" s="224">
        <v>2780</v>
      </c>
      <c r="H20" s="224">
        <v>3080</v>
      </c>
    </row>
    <row r="21" spans="1:15">
      <c r="A21" s="229" t="s">
        <v>261</v>
      </c>
      <c r="B21" s="224">
        <v>3992</v>
      </c>
      <c r="C21" s="224">
        <v>4470</v>
      </c>
      <c r="D21" s="224">
        <v>5100</v>
      </c>
      <c r="E21" s="224">
        <v>5760</v>
      </c>
      <c r="F21" s="224">
        <v>6450</v>
      </c>
      <c r="G21" s="224">
        <v>7130</v>
      </c>
      <c r="H21" s="224">
        <v>7850</v>
      </c>
    </row>
    <row r="22" spans="1:15">
      <c r="A22" s="229" t="s">
        <v>262</v>
      </c>
      <c r="B22" s="224">
        <v>19204</v>
      </c>
      <c r="C22" s="224">
        <v>20680</v>
      </c>
      <c r="D22" s="224">
        <v>22350</v>
      </c>
      <c r="E22" s="224">
        <v>23920</v>
      </c>
      <c r="F22" s="224">
        <v>25440</v>
      </c>
      <c r="G22" s="224">
        <v>26880</v>
      </c>
      <c r="H22" s="224">
        <v>28320</v>
      </c>
    </row>
    <row r="23" spans="1:15">
      <c r="A23" s="230" t="s">
        <v>263</v>
      </c>
      <c r="B23" s="225">
        <v>0</v>
      </c>
      <c r="C23" s="225">
        <v>0</v>
      </c>
      <c r="D23" s="225">
        <v>0</v>
      </c>
      <c r="E23" s="225">
        <v>0</v>
      </c>
      <c r="F23" s="225">
        <v>0</v>
      </c>
      <c r="G23" s="225">
        <v>0</v>
      </c>
      <c r="H23" s="225">
        <v>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266</v>
      </c>
      <c r="B26" s="223"/>
      <c r="C26" s="226">
        <v>1.7</v>
      </c>
      <c r="D26" s="226">
        <v>1.5</v>
      </c>
      <c r="E26" s="226">
        <v>1.4</v>
      </c>
      <c r="F26" s="226">
        <v>1.3</v>
      </c>
      <c r="G26" s="226">
        <v>1.1000000000000001</v>
      </c>
      <c r="H26" s="226">
        <v>1.1000000000000001</v>
      </c>
      <c r="J26" s="275"/>
      <c r="K26" s="275"/>
      <c r="L26" s="275"/>
      <c r="M26" s="275"/>
      <c r="N26" s="275"/>
      <c r="O26" s="275"/>
    </row>
    <row r="27" spans="1:15">
      <c r="A27" s="229" t="s">
        <v>244</v>
      </c>
      <c r="B27" s="223"/>
      <c r="C27" s="226">
        <v>0.2</v>
      </c>
      <c r="D27" s="226">
        <v>0.2</v>
      </c>
      <c r="E27" s="226">
        <v>0.3</v>
      </c>
      <c r="F27" s="226">
        <v>0.2</v>
      </c>
      <c r="G27" s="226">
        <v>0.3</v>
      </c>
      <c r="H27" s="226">
        <v>0.2</v>
      </c>
      <c r="J27" s="275"/>
      <c r="K27" s="275"/>
      <c r="L27" s="275"/>
      <c r="M27" s="275"/>
      <c r="N27" s="275"/>
      <c r="O27" s="275"/>
    </row>
    <row r="28" spans="1:15">
      <c r="A28" s="229" t="s">
        <v>245</v>
      </c>
      <c r="B28" s="223"/>
      <c r="C28" s="226">
        <v>1.3</v>
      </c>
      <c r="D28" s="226">
        <v>0.9</v>
      </c>
      <c r="E28" s="226">
        <v>0.7</v>
      </c>
      <c r="F28" s="226">
        <v>0.3</v>
      </c>
      <c r="G28" s="226">
        <v>0.2</v>
      </c>
      <c r="H28" s="226">
        <v>0.1</v>
      </c>
      <c r="J28" s="275"/>
      <c r="K28" s="275"/>
      <c r="L28" s="275"/>
      <c r="M28" s="275"/>
      <c r="N28" s="275"/>
      <c r="O28" s="275"/>
    </row>
    <row r="29" spans="1:15">
      <c r="A29" s="229" t="s">
        <v>246</v>
      </c>
      <c r="B29" s="223"/>
      <c r="C29" s="226">
        <v>0.7</v>
      </c>
      <c r="D29" s="226">
        <v>0.9</v>
      </c>
      <c r="E29" s="226">
        <v>1.1000000000000001</v>
      </c>
      <c r="F29" s="226">
        <v>0.8</v>
      </c>
      <c r="G29" s="226">
        <v>0.8</v>
      </c>
      <c r="H29" s="226">
        <v>0.7</v>
      </c>
      <c r="J29" s="275"/>
      <c r="K29" s="275"/>
      <c r="L29" s="275"/>
      <c r="M29" s="275"/>
      <c r="N29" s="275"/>
      <c r="O29" s="275"/>
    </row>
    <row r="30" spans="1:15">
      <c r="A30" s="229" t="s">
        <v>247</v>
      </c>
      <c r="B30" s="223"/>
      <c r="C30" s="226">
        <v>0.5</v>
      </c>
      <c r="D30" s="226">
        <v>0.4</v>
      </c>
      <c r="E30" s="226">
        <v>0.5</v>
      </c>
      <c r="F30" s="226">
        <v>0.4</v>
      </c>
      <c r="G30" s="226">
        <v>0.4</v>
      </c>
      <c r="H30" s="226">
        <v>0.4</v>
      </c>
      <c r="J30" s="275"/>
      <c r="K30" s="275"/>
      <c r="L30" s="275"/>
      <c r="M30" s="275"/>
      <c r="N30" s="275"/>
      <c r="O30" s="275"/>
    </row>
    <row r="31" spans="1:15">
      <c r="A31" s="229" t="s">
        <v>248</v>
      </c>
      <c r="B31" s="223"/>
      <c r="C31" s="226">
        <v>3.2</v>
      </c>
      <c r="D31" s="226">
        <v>2.7</v>
      </c>
      <c r="E31" s="226">
        <v>2.5</v>
      </c>
      <c r="F31" s="226">
        <v>2.2000000000000002</v>
      </c>
      <c r="G31" s="226">
        <v>1.9</v>
      </c>
      <c r="H31" s="226">
        <v>1.8</v>
      </c>
      <c r="J31" s="275"/>
      <c r="K31" s="275"/>
      <c r="L31" s="275"/>
      <c r="M31" s="275"/>
      <c r="N31" s="275"/>
      <c r="O31" s="275"/>
    </row>
    <row r="32" spans="1:15">
      <c r="A32" s="229" t="s">
        <v>249</v>
      </c>
      <c r="B32" s="223"/>
      <c r="C32" s="226">
        <v>0.4</v>
      </c>
      <c r="D32" s="226">
        <v>0.7</v>
      </c>
      <c r="E32" s="226">
        <v>0.9</v>
      </c>
      <c r="F32" s="226">
        <v>0.7</v>
      </c>
      <c r="G32" s="226">
        <v>1</v>
      </c>
      <c r="H32" s="226">
        <v>0.9</v>
      </c>
      <c r="J32" s="275"/>
      <c r="K32" s="275"/>
      <c r="L32" s="275"/>
      <c r="M32" s="275"/>
      <c r="N32" s="275"/>
      <c r="O32" s="275"/>
    </row>
    <row r="33" spans="1:15">
      <c r="A33" s="229" t="s">
        <v>250</v>
      </c>
      <c r="B33" s="223"/>
      <c r="C33" s="226">
        <v>4</v>
      </c>
      <c r="D33" s="226">
        <v>3.8</v>
      </c>
      <c r="E33" s="226">
        <v>3.2</v>
      </c>
      <c r="F33" s="226">
        <v>2.7</v>
      </c>
      <c r="G33" s="226">
        <v>2.2000000000000002</v>
      </c>
      <c r="H33" s="226">
        <v>2</v>
      </c>
      <c r="J33" s="275"/>
      <c r="K33" s="275"/>
      <c r="L33" s="275"/>
      <c r="M33" s="275"/>
      <c r="N33" s="275"/>
      <c r="O33" s="275"/>
    </row>
    <row r="34" spans="1:15">
      <c r="A34" s="229" t="s">
        <v>251</v>
      </c>
      <c r="B34" s="223"/>
      <c r="C34" s="226">
        <v>1.6</v>
      </c>
      <c r="D34" s="226">
        <v>1.2</v>
      </c>
      <c r="E34" s="226">
        <v>1.2</v>
      </c>
      <c r="F34" s="226">
        <v>1</v>
      </c>
      <c r="G34" s="226">
        <v>1</v>
      </c>
      <c r="H34" s="226">
        <v>0.9</v>
      </c>
      <c r="J34" s="275"/>
      <c r="K34" s="275"/>
      <c r="L34" s="275"/>
      <c r="M34" s="275"/>
      <c r="N34" s="275"/>
      <c r="O34" s="275"/>
    </row>
    <row r="35" spans="1:15">
      <c r="A35" s="229" t="s">
        <v>252</v>
      </c>
      <c r="B35" s="223"/>
      <c r="C35" s="226">
        <v>1.2</v>
      </c>
      <c r="D35" s="226">
        <v>1.2</v>
      </c>
      <c r="E35" s="226">
        <v>1.1000000000000001</v>
      </c>
      <c r="F35" s="226">
        <v>0.9</v>
      </c>
      <c r="G35" s="226">
        <v>0.9</v>
      </c>
      <c r="H35" s="226">
        <v>0.9</v>
      </c>
      <c r="J35" s="275"/>
      <c r="K35" s="275"/>
      <c r="L35" s="275"/>
      <c r="M35" s="275"/>
      <c r="N35" s="275"/>
      <c r="O35" s="275"/>
    </row>
    <row r="36" spans="1:15">
      <c r="A36" s="229" t="s">
        <v>253</v>
      </c>
      <c r="B36" s="223"/>
      <c r="C36" s="226">
        <v>0.8</v>
      </c>
      <c r="D36" s="226">
        <v>0.8</v>
      </c>
      <c r="E36" s="226">
        <v>0.7</v>
      </c>
      <c r="F36" s="226">
        <v>0.6</v>
      </c>
      <c r="G36" s="226">
        <v>0.5</v>
      </c>
      <c r="H36" s="226">
        <v>0.5</v>
      </c>
      <c r="J36" s="275"/>
      <c r="K36" s="275"/>
      <c r="L36" s="275"/>
      <c r="M36" s="275"/>
      <c r="N36" s="275"/>
      <c r="O36" s="275"/>
    </row>
    <row r="37" spans="1:15">
      <c r="A37" s="229" t="s">
        <v>254</v>
      </c>
      <c r="B37" s="223"/>
      <c r="C37" s="226">
        <v>1.5</v>
      </c>
      <c r="D37" s="226">
        <v>1.2</v>
      </c>
      <c r="E37" s="226">
        <v>1</v>
      </c>
      <c r="F37" s="226">
        <v>0.9</v>
      </c>
      <c r="G37" s="226">
        <v>0.8</v>
      </c>
      <c r="H37" s="226">
        <v>0.7</v>
      </c>
      <c r="J37" s="275"/>
      <c r="K37" s="275"/>
      <c r="L37" s="275"/>
      <c r="M37" s="275"/>
      <c r="N37" s="275"/>
      <c r="O37" s="275"/>
    </row>
    <row r="38" spans="1:15">
      <c r="A38" s="229" t="s">
        <v>255</v>
      </c>
      <c r="B38" s="223"/>
      <c r="C38" s="226">
        <v>2</v>
      </c>
      <c r="D38" s="226">
        <v>1.9</v>
      </c>
      <c r="E38" s="226">
        <v>1.8</v>
      </c>
      <c r="F38" s="226">
        <v>1.5</v>
      </c>
      <c r="G38" s="226">
        <v>1.3</v>
      </c>
      <c r="H38" s="226">
        <v>1.2</v>
      </c>
      <c r="J38" s="275"/>
      <c r="K38" s="275"/>
      <c r="L38" s="275"/>
      <c r="M38" s="275"/>
      <c r="N38" s="275"/>
      <c r="O38" s="275"/>
    </row>
    <row r="39" spans="1:15">
      <c r="A39" s="229" t="s">
        <v>256</v>
      </c>
      <c r="B39" s="223"/>
      <c r="C39" s="226">
        <v>2.5</v>
      </c>
      <c r="D39" s="226">
        <v>2.2999999999999998</v>
      </c>
      <c r="E39" s="226">
        <v>2</v>
      </c>
      <c r="F39" s="226">
        <v>1.9</v>
      </c>
      <c r="G39" s="226">
        <v>1.6</v>
      </c>
      <c r="H39" s="226">
        <v>1.5</v>
      </c>
      <c r="J39" s="275"/>
      <c r="K39" s="275"/>
      <c r="L39" s="275"/>
      <c r="M39" s="275"/>
      <c r="N39" s="275"/>
      <c r="O39" s="275"/>
    </row>
    <row r="40" spans="1:15">
      <c r="A40" s="229" t="s">
        <v>257</v>
      </c>
      <c r="B40" s="223"/>
      <c r="C40" s="226">
        <v>3</v>
      </c>
      <c r="D40" s="226">
        <v>2.8</v>
      </c>
      <c r="E40" s="226">
        <v>2.6</v>
      </c>
      <c r="F40" s="226">
        <v>2.4</v>
      </c>
      <c r="G40" s="226">
        <v>2.1</v>
      </c>
      <c r="H40" s="226">
        <v>2</v>
      </c>
      <c r="J40" s="275"/>
      <c r="K40" s="275"/>
      <c r="L40" s="275"/>
      <c r="M40" s="275"/>
      <c r="N40" s="275"/>
      <c r="O40" s="275"/>
    </row>
    <row r="41" spans="1:15">
      <c r="A41" s="229" t="s">
        <v>258</v>
      </c>
      <c r="B41" s="223"/>
      <c r="C41" s="226">
        <v>2.6</v>
      </c>
      <c r="D41" s="226">
        <v>2.5</v>
      </c>
      <c r="E41" s="226">
        <v>2.4</v>
      </c>
      <c r="F41" s="226">
        <v>2.2000000000000002</v>
      </c>
      <c r="G41" s="226">
        <v>2.2000000000000002</v>
      </c>
      <c r="H41" s="226">
        <v>2.1</v>
      </c>
      <c r="J41" s="275"/>
      <c r="K41" s="275"/>
      <c r="L41" s="275"/>
      <c r="M41" s="275"/>
      <c r="N41" s="275"/>
      <c r="O41" s="275"/>
    </row>
    <row r="42" spans="1:15">
      <c r="A42" s="229" t="s">
        <v>259</v>
      </c>
      <c r="B42" s="223"/>
      <c r="C42" s="226">
        <v>1.4</v>
      </c>
      <c r="D42" s="226">
        <v>1.2</v>
      </c>
      <c r="E42" s="226">
        <v>1</v>
      </c>
      <c r="F42" s="226">
        <v>0.9</v>
      </c>
      <c r="G42" s="226">
        <v>0.8</v>
      </c>
      <c r="H42" s="226">
        <v>0.8</v>
      </c>
      <c r="J42" s="275"/>
      <c r="K42" s="275"/>
      <c r="L42" s="275"/>
      <c r="M42" s="275"/>
      <c r="N42" s="275"/>
      <c r="O42" s="275"/>
    </row>
    <row r="43" spans="1:15">
      <c r="A43" s="229" t="s">
        <v>260</v>
      </c>
      <c r="B43" s="223"/>
      <c r="C43" s="226">
        <v>3.3</v>
      </c>
      <c r="D43" s="226">
        <v>3.1</v>
      </c>
      <c r="E43" s="226">
        <v>2.8</v>
      </c>
      <c r="F43" s="226">
        <v>2.5</v>
      </c>
      <c r="G43" s="226">
        <v>2.2000000000000002</v>
      </c>
      <c r="H43" s="226">
        <v>2.1</v>
      </c>
      <c r="J43" s="275"/>
      <c r="K43" s="275"/>
      <c r="L43" s="275"/>
      <c r="M43" s="275"/>
      <c r="N43" s="275"/>
      <c r="O43" s="275"/>
    </row>
    <row r="44" spans="1:15">
      <c r="A44" s="229" t="s">
        <v>261</v>
      </c>
      <c r="B44" s="223"/>
      <c r="C44" s="226">
        <v>2.9</v>
      </c>
      <c r="D44" s="226">
        <v>2.7</v>
      </c>
      <c r="E44" s="226">
        <v>2.5</v>
      </c>
      <c r="F44" s="226">
        <v>2.2999999999999998</v>
      </c>
      <c r="G44" s="226">
        <v>2</v>
      </c>
      <c r="H44" s="226">
        <v>1.9</v>
      </c>
      <c r="J44" s="275"/>
      <c r="K44" s="275"/>
      <c r="L44" s="275"/>
      <c r="M44" s="275"/>
      <c r="N44" s="275"/>
      <c r="O44" s="275"/>
    </row>
    <row r="45" spans="1:15">
      <c r="A45" s="229" t="s">
        <v>262</v>
      </c>
      <c r="B45" s="223"/>
      <c r="C45" s="226">
        <v>1.9</v>
      </c>
      <c r="D45" s="226">
        <v>1.6</v>
      </c>
      <c r="E45" s="226">
        <v>1.4</v>
      </c>
      <c r="F45" s="226">
        <v>1.2</v>
      </c>
      <c r="G45" s="226">
        <v>1.1000000000000001</v>
      </c>
      <c r="H45" s="226">
        <v>1</v>
      </c>
      <c r="J45" s="275"/>
      <c r="K45" s="275"/>
      <c r="L45" s="275"/>
      <c r="M45" s="275"/>
      <c r="N45" s="275"/>
      <c r="O45" s="275"/>
    </row>
    <row r="46" spans="1:15">
      <c r="A46" s="230" t="s">
        <v>263</v>
      </c>
      <c r="B46" s="236"/>
      <c r="C46" s="227" t="s">
        <v>267</v>
      </c>
      <c r="D46" s="227" t="s">
        <v>267</v>
      </c>
      <c r="E46" s="227" t="s">
        <v>267</v>
      </c>
      <c r="F46" s="227" t="s">
        <v>267</v>
      </c>
      <c r="G46" s="227" t="s">
        <v>267</v>
      </c>
      <c r="H46" s="227" t="s">
        <v>267</v>
      </c>
      <c r="J46" s="275"/>
      <c r="K46" s="275"/>
      <c r="L46" s="275"/>
      <c r="M46" s="275"/>
      <c r="N46" s="275"/>
      <c r="O46" s="275"/>
    </row>
    <row r="47" spans="1:15" ht="30" customHeight="1">
      <c r="A47" s="301" t="s">
        <v>332</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C28" sqref="C28"/>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335</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266</v>
      </c>
      <c r="B3" s="224">
        <v>31750</v>
      </c>
      <c r="C3" s="224">
        <v>34500</v>
      </c>
      <c r="D3" s="224">
        <v>37960</v>
      </c>
      <c r="E3" s="224">
        <v>41550</v>
      </c>
      <c r="F3" s="224">
        <v>45080</v>
      </c>
      <c r="G3" s="224">
        <v>48610</v>
      </c>
      <c r="H3" s="224">
        <v>52250</v>
      </c>
    </row>
    <row r="4" spans="1:8">
      <c r="A4" s="229" t="s">
        <v>244</v>
      </c>
      <c r="B4" s="224">
        <v>3630</v>
      </c>
      <c r="C4" s="224">
        <v>3670</v>
      </c>
      <c r="D4" s="224">
        <v>3730</v>
      </c>
      <c r="E4" s="224">
        <v>3800</v>
      </c>
      <c r="F4" s="224">
        <v>3850</v>
      </c>
      <c r="G4" s="224">
        <v>3920</v>
      </c>
      <c r="H4" s="224">
        <v>3990</v>
      </c>
    </row>
    <row r="5" spans="1:8">
      <c r="A5" s="229" t="s">
        <v>245</v>
      </c>
      <c r="B5" s="224">
        <v>2440</v>
      </c>
      <c r="C5" s="224">
        <v>2490</v>
      </c>
      <c r="D5" s="224">
        <v>2530</v>
      </c>
      <c r="E5" s="224">
        <v>2580</v>
      </c>
      <c r="F5" s="224">
        <v>2580</v>
      </c>
      <c r="G5" s="224">
        <v>2600</v>
      </c>
      <c r="H5" s="224">
        <v>2630</v>
      </c>
    </row>
    <row r="6" spans="1:8">
      <c r="A6" s="229" t="s">
        <v>246</v>
      </c>
      <c r="B6" s="224">
        <v>100</v>
      </c>
      <c r="C6" s="224">
        <v>100</v>
      </c>
      <c r="D6" s="224">
        <v>100</v>
      </c>
      <c r="E6" s="224">
        <v>100</v>
      </c>
      <c r="F6" s="224">
        <v>110</v>
      </c>
      <c r="G6" s="224">
        <v>110</v>
      </c>
      <c r="H6" s="224">
        <v>110</v>
      </c>
    </row>
    <row r="7" spans="1:8">
      <c r="A7" s="229" t="s">
        <v>247</v>
      </c>
      <c r="B7" s="224">
        <v>400</v>
      </c>
      <c r="C7" s="224">
        <v>400</v>
      </c>
      <c r="D7" s="224">
        <v>410</v>
      </c>
      <c r="E7" s="224">
        <v>410</v>
      </c>
      <c r="F7" s="224">
        <v>420</v>
      </c>
      <c r="G7" s="224">
        <v>420</v>
      </c>
      <c r="H7" s="224">
        <v>430</v>
      </c>
    </row>
    <row r="8" spans="1:8">
      <c r="A8" s="229" t="s">
        <v>248</v>
      </c>
      <c r="B8" s="224">
        <v>580</v>
      </c>
      <c r="C8" s="224">
        <v>650</v>
      </c>
      <c r="D8" s="224">
        <v>730</v>
      </c>
      <c r="E8" s="224">
        <v>820</v>
      </c>
      <c r="F8" s="224">
        <v>910</v>
      </c>
      <c r="G8" s="224">
        <v>1000</v>
      </c>
      <c r="H8" s="224">
        <v>1090</v>
      </c>
    </row>
    <row r="9" spans="1:8">
      <c r="A9" s="229" t="s">
        <v>249</v>
      </c>
      <c r="B9" s="224">
        <v>280</v>
      </c>
      <c r="C9" s="224">
        <v>290</v>
      </c>
      <c r="D9" s="224">
        <v>310</v>
      </c>
      <c r="E9" s="224">
        <v>330</v>
      </c>
      <c r="F9" s="224">
        <v>350</v>
      </c>
      <c r="G9" s="224">
        <v>370</v>
      </c>
      <c r="H9" s="224">
        <v>400</v>
      </c>
    </row>
    <row r="10" spans="1:8">
      <c r="A10" s="229" t="s">
        <v>250</v>
      </c>
      <c r="B10" s="224">
        <v>40</v>
      </c>
      <c r="C10" s="224">
        <v>50</v>
      </c>
      <c r="D10" s="224">
        <v>60</v>
      </c>
      <c r="E10" s="224">
        <v>70</v>
      </c>
      <c r="F10" s="224">
        <v>90</v>
      </c>
      <c r="G10" s="224">
        <v>110</v>
      </c>
      <c r="H10" s="224">
        <v>130</v>
      </c>
    </row>
    <row r="11" spans="1:8">
      <c r="A11" s="229" t="s">
        <v>251</v>
      </c>
      <c r="B11" s="224">
        <v>1250</v>
      </c>
      <c r="C11" s="224">
        <v>1390</v>
      </c>
      <c r="D11" s="224">
        <v>1560</v>
      </c>
      <c r="E11" s="224">
        <v>1750</v>
      </c>
      <c r="F11" s="224">
        <v>1930</v>
      </c>
      <c r="G11" s="224">
        <v>2130</v>
      </c>
      <c r="H11" s="224">
        <v>2340</v>
      </c>
    </row>
    <row r="12" spans="1:8">
      <c r="A12" s="229" t="s">
        <v>252</v>
      </c>
      <c r="B12" s="224">
        <v>2760</v>
      </c>
      <c r="C12" s="224">
        <v>2920</v>
      </c>
      <c r="D12" s="224">
        <v>3130</v>
      </c>
      <c r="E12" s="224">
        <v>3330</v>
      </c>
      <c r="F12" s="224">
        <v>3500</v>
      </c>
      <c r="G12" s="224">
        <v>3680</v>
      </c>
      <c r="H12" s="224">
        <v>3850</v>
      </c>
    </row>
    <row r="13" spans="1:8">
      <c r="A13" s="229" t="s">
        <v>253</v>
      </c>
      <c r="B13" s="224">
        <v>1140</v>
      </c>
      <c r="C13" s="224">
        <v>1180</v>
      </c>
      <c r="D13" s="224">
        <v>1230</v>
      </c>
      <c r="E13" s="224">
        <v>1280</v>
      </c>
      <c r="F13" s="224">
        <v>1330</v>
      </c>
      <c r="G13" s="224">
        <v>1370</v>
      </c>
      <c r="H13" s="224">
        <v>1410</v>
      </c>
    </row>
    <row r="14" spans="1:8">
      <c r="A14" s="229" t="s">
        <v>254</v>
      </c>
      <c r="B14" s="224">
        <v>4370</v>
      </c>
      <c r="C14" s="224">
        <v>4680</v>
      </c>
      <c r="D14" s="224">
        <v>5020</v>
      </c>
      <c r="E14" s="224">
        <v>5340</v>
      </c>
      <c r="F14" s="224">
        <v>5630</v>
      </c>
      <c r="G14" s="224">
        <v>5890</v>
      </c>
      <c r="H14" s="224">
        <v>6140</v>
      </c>
    </row>
    <row r="15" spans="1:8">
      <c r="A15" s="229" t="s">
        <v>255</v>
      </c>
      <c r="B15" s="224">
        <v>3250</v>
      </c>
      <c r="C15" s="224">
        <v>3640</v>
      </c>
      <c r="D15" s="224">
        <v>4160</v>
      </c>
      <c r="E15" s="224">
        <v>4730</v>
      </c>
      <c r="F15" s="224">
        <v>5280</v>
      </c>
      <c r="G15" s="224">
        <v>5830</v>
      </c>
      <c r="H15" s="224">
        <v>6410</v>
      </c>
    </row>
    <row r="16" spans="1:8">
      <c r="A16" s="229" t="s">
        <v>256</v>
      </c>
      <c r="B16" s="224">
        <v>2630</v>
      </c>
      <c r="C16" s="224">
        <v>2980</v>
      </c>
      <c r="D16" s="224">
        <v>3440</v>
      </c>
      <c r="E16" s="224">
        <v>3920</v>
      </c>
      <c r="F16" s="224">
        <v>4410</v>
      </c>
      <c r="G16" s="224">
        <v>4880</v>
      </c>
      <c r="H16" s="224">
        <v>5380</v>
      </c>
    </row>
    <row r="17" spans="1:15">
      <c r="A17" s="229" t="s">
        <v>257</v>
      </c>
      <c r="B17" s="224">
        <v>930</v>
      </c>
      <c r="C17" s="224">
        <v>1090</v>
      </c>
      <c r="D17" s="224">
        <v>1300</v>
      </c>
      <c r="E17" s="224">
        <v>1530</v>
      </c>
      <c r="F17" s="224">
        <v>1780</v>
      </c>
      <c r="G17" s="224">
        <v>2050</v>
      </c>
      <c r="H17" s="224">
        <v>2330</v>
      </c>
    </row>
    <row r="18" spans="1:15">
      <c r="A18" s="229" t="s">
        <v>258</v>
      </c>
      <c r="B18" s="224">
        <v>1810</v>
      </c>
      <c r="C18" s="224">
        <v>2080</v>
      </c>
      <c r="D18" s="224">
        <v>2450</v>
      </c>
      <c r="E18" s="224">
        <v>2880</v>
      </c>
      <c r="F18" s="224">
        <v>3350</v>
      </c>
      <c r="G18" s="224">
        <v>3870</v>
      </c>
      <c r="H18" s="224">
        <v>4440</v>
      </c>
    </row>
    <row r="19" spans="1:15">
      <c r="A19" s="229" t="s">
        <v>259</v>
      </c>
      <c r="B19" s="224">
        <v>1510</v>
      </c>
      <c r="C19" s="224">
        <v>1650</v>
      </c>
      <c r="D19" s="224">
        <v>1820</v>
      </c>
      <c r="E19" s="224">
        <v>1980</v>
      </c>
      <c r="F19" s="224">
        <v>2150</v>
      </c>
      <c r="G19" s="224">
        <v>2310</v>
      </c>
      <c r="H19" s="224">
        <v>2470</v>
      </c>
    </row>
    <row r="20" spans="1:15">
      <c r="A20" s="229" t="s">
        <v>260</v>
      </c>
      <c r="B20" s="224">
        <v>290</v>
      </c>
      <c r="C20" s="224">
        <v>340</v>
      </c>
      <c r="D20" s="224">
        <v>410</v>
      </c>
      <c r="E20" s="224">
        <v>480</v>
      </c>
      <c r="F20" s="224">
        <v>550</v>
      </c>
      <c r="G20" s="224">
        <v>630</v>
      </c>
      <c r="H20" s="224">
        <v>710</v>
      </c>
    </row>
    <row r="21" spans="1:15">
      <c r="A21" s="229" t="s">
        <v>261</v>
      </c>
      <c r="B21" s="224">
        <v>490</v>
      </c>
      <c r="C21" s="224">
        <v>570</v>
      </c>
      <c r="D21" s="224">
        <v>690</v>
      </c>
      <c r="E21" s="224">
        <v>820</v>
      </c>
      <c r="F21" s="224">
        <v>960</v>
      </c>
      <c r="G21" s="224">
        <v>1120</v>
      </c>
      <c r="H21" s="224">
        <v>1300</v>
      </c>
    </row>
    <row r="22" spans="1:15">
      <c r="A22" s="229" t="s">
        <v>262</v>
      </c>
      <c r="B22" s="224">
        <v>3870</v>
      </c>
      <c r="C22" s="224">
        <v>4330</v>
      </c>
      <c r="D22" s="224">
        <v>4880</v>
      </c>
      <c r="E22" s="224">
        <v>5400</v>
      </c>
      <c r="F22" s="224">
        <v>5880</v>
      </c>
      <c r="G22" s="224">
        <v>6320</v>
      </c>
      <c r="H22" s="224">
        <v>6700</v>
      </c>
    </row>
    <row r="23" spans="1:15">
      <c r="A23" s="230" t="s">
        <v>263</v>
      </c>
      <c r="B23" s="225">
        <v>0</v>
      </c>
      <c r="C23" s="225">
        <v>0</v>
      </c>
      <c r="D23" s="225">
        <v>0</v>
      </c>
      <c r="E23" s="225">
        <v>0</v>
      </c>
      <c r="F23" s="225">
        <v>0</v>
      </c>
      <c r="G23" s="225">
        <v>0</v>
      </c>
      <c r="H23" s="225">
        <v>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266</v>
      </c>
      <c r="B26" s="223"/>
      <c r="C26" s="226">
        <v>2.1</v>
      </c>
      <c r="D26" s="226">
        <v>1.9</v>
      </c>
      <c r="E26" s="226">
        <v>1.8</v>
      </c>
      <c r="F26" s="226">
        <v>1.6</v>
      </c>
      <c r="G26" s="226">
        <v>1.5</v>
      </c>
      <c r="H26" s="226">
        <v>1.5</v>
      </c>
      <c r="J26" s="275"/>
      <c r="K26" s="275"/>
      <c r="L26" s="275"/>
      <c r="M26" s="275"/>
      <c r="N26" s="275"/>
      <c r="O26" s="275"/>
    </row>
    <row r="27" spans="1:15">
      <c r="A27" s="229" t="s">
        <v>244</v>
      </c>
      <c r="B27" s="223"/>
      <c r="C27" s="226">
        <v>0.3</v>
      </c>
      <c r="D27" s="226">
        <v>0.3</v>
      </c>
      <c r="E27" s="226">
        <v>0.4</v>
      </c>
      <c r="F27" s="226">
        <v>0.3</v>
      </c>
      <c r="G27" s="226">
        <v>0.4</v>
      </c>
      <c r="H27" s="226">
        <v>0.4</v>
      </c>
      <c r="J27" s="275"/>
      <c r="K27" s="275"/>
      <c r="L27" s="275"/>
      <c r="M27" s="275"/>
      <c r="N27" s="275"/>
      <c r="O27" s="275"/>
    </row>
    <row r="28" spans="1:15">
      <c r="A28" s="229" t="s">
        <v>245</v>
      </c>
      <c r="B28" s="223"/>
      <c r="C28" s="226">
        <v>0.5</v>
      </c>
      <c r="D28" s="226">
        <v>0.3</v>
      </c>
      <c r="E28" s="226">
        <v>0.4</v>
      </c>
      <c r="F28" s="226">
        <v>0</v>
      </c>
      <c r="G28" s="226">
        <v>0.2</v>
      </c>
      <c r="H28" s="226">
        <v>0.2</v>
      </c>
      <c r="J28" s="275"/>
      <c r="K28" s="275"/>
      <c r="L28" s="275"/>
      <c r="M28" s="275"/>
      <c r="N28" s="275"/>
      <c r="O28" s="275"/>
    </row>
    <row r="29" spans="1:15">
      <c r="A29" s="229" t="s">
        <v>246</v>
      </c>
      <c r="B29" s="223"/>
      <c r="C29" s="226">
        <v>0</v>
      </c>
      <c r="D29" s="226">
        <v>0</v>
      </c>
      <c r="E29" s="226">
        <v>0</v>
      </c>
      <c r="F29" s="226">
        <v>1.9</v>
      </c>
      <c r="G29" s="226">
        <v>0</v>
      </c>
      <c r="H29" s="226">
        <v>0</v>
      </c>
      <c r="J29" s="275"/>
      <c r="K29" s="275"/>
      <c r="L29" s="275"/>
      <c r="M29" s="275"/>
      <c r="N29" s="275"/>
      <c r="O29" s="275"/>
    </row>
    <row r="30" spans="1:15">
      <c r="A30" s="229" t="s">
        <v>247</v>
      </c>
      <c r="B30" s="223"/>
      <c r="C30" s="226">
        <v>0</v>
      </c>
      <c r="D30" s="226">
        <v>0.5</v>
      </c>
      <c r="E30" s="226">
        <v>0</v>
      </c>
      <c r="F30" s="226">
        <v>0.5</v>
      </c>
      <c r="G30" s="226">
        <v>0</v>
      </c>
      <c r="H30" s="226">
        <v>0.5</v>
      </c>
      <c r="J30" s="275"/>
      <c r="K30" s="275"/>
      <c r="L30" s="275"/>
      <c r="M30" s="275"/>
      <c r="N30" s="275"/>
      <c r="O30" s="275"/>
    </row>
    <row r="31" spans="1:15">
      <c r="A31" s="229" t="s">
        <v>248</v>
      </c>
      <c r="B31" s="223"/>
      <c r="C31" s="226">
        <v>2.9</v>
      </c>
      <c r="D31" s="226">
        <v>2.2999999999999998</v>
      </c>
      <c r="E31" s="226">
        <v>2.4</v>
      </c>
      <c r="F31" s="226">
        <v>2.1</v>
      </c>
      <c r="G31" s="226">
        <v>1.9</v>
      </c>
      <c r="H31" s="226">
        <v>1.7</v>
      </c>
      <c r="J31" s="275"/>
      <c r="K31" s="275"/>
      <c r="L31" s="275"/>
      <c r="M31" s="275"/>
      <c r="N31" s="275"/>
      <c r="O31" s="275"/>
    </row>
    <row r="32" spans="1:15">
      <c r="A32" s="229" t="s">
        <v>249</v>
      </c>
      <c r="B32" s="223"/>
      <c r="C32" s="226">
        <v>0.9</v>
      </c>
      <c r="D32" s="226">
        <v>1.3</v>
      </c>
      <c r="E32" s="226">
        <v>1.3</v>
      </c>
      <c r="F32" s="226">
        <v>1.2</v>
      </c>
      <c r="G32" s="226">
        <v>1.1000000000000001</v>
      </c>
      <c r="H32" s="226">
        <v>1.6</v>
      </c>
      <c r="J32" s="275"/>
      <c r="K32" s="275"/>
      <c r="L32" s="275"/>
      <c r="M32" s="275"/>
      <c r="N32" s="275"/>
      <c r="O32" s="275"/>
    </row>
    <row r="33" spans="1:15">
      <c r="A33" s="229" t="s">
        <v>250</v>
      </c>
      <c r="B33" s="223"/>
      <c r="C33" s="226">
        <v>5.7</v>
      </c>
      <c r="D33" s="226">
        <v>3.7</v>
      </c>
      <c r="E33" s="226">
        <v>3.1</v>
      </c>
      <c r="F33" s="226">
        <v>5.2</v>
      </c>
      <c r="G33" s="226">
        <v>4.0999999999999996</v>
      </c>
      <c r="H33" s="226">
        <v>3.4</v>
      </c>
      <c r="J33" s="275"/>
      <c r="K33" s="275"/>
      <c r="L33" s="275"/>
      <c r="M33" s="275"/>
      <c r="N33" s="275"/>
      <c r="O33" s="275"/>
    </row>
    <row r="34" spans="1:15">
      <c r="A34" s="229" t="s">
        <v>251</v>
      </c>
      <c r="B34" s="223"/>
      <c r="C34" s="226">
        <v>2.7</v>
      </c>
      <c r="D34" s="226">
        <v>2.2999999999999998</v>
      </c>
      <c r="E34" s="226">
        <v>2.2999999999999998</v>
      </c>
      <c r="F34" s="226">
        <v>2</v>
      </c>
      <c r="G34" s="226">
        <v>2</v>
      </c>
      <c r="H34" s="226">
        <v>1.9</v>
      </c>
      <c r="J34" s="275"/>
      <c r="K34" s="275"/>
      <c r="L34" s="275"/>
      <c r="M34" s="275"/>
      <c r="N34" s="275"/>
      <c r="O34" s="275"/>
    </row>
    <row r="35" spans="1:15">
      <c r="A35" s="229" t="s">
        <v>252</v>
      </c>
      <c r="B35" s="223"/>
      <c r="C35" s="226">
        <v>1.4</v>
      </c>
      <c r="D35" s="226">
        <v>1.4</v>
      </c>
      <c r="E35" s="226">
        <v>1.2</v>
      </c>
      <c r="F35" s="226">
        <v>1</v>
      </c>
      <c r="G35" s="226">
        <v>1</v>
      </c>
      <c r="H35" s="226">
        <v>0.9</v>
      </c>
      <c r="J35" s="275"/>
      <c r="K35" s="275"/>
      <c r="L35" s="275"/>
      <c r="M35" s="275"/>
      <c r="N35" s="275"/>
      <c r="O35" s="275"/>
    </row>
    <row r="36" spans="1:15">
      <c r="A36" s="229" t="s">
        <v>253</v>
      </c>
      <c r="B36" s="223"/>
      <c r="C36" s="226">
        <v>0.9</v>
      </c>
      <c r="D36" s="226">
        <v>0.8</v>
      </c>
      <c r="E36" s="226">
        <v>0.8</v>
      </c>
      <c r="F36" s="226">
        <v>0.8</v>
      </c>
      <c r="G36" s="226">
        <v>0.6</v>
      </c>
      <c r="H36" s="226">
        <v>0.6</v>
      </c>
      <c r="J36" s="275"/>
      <c r="K36" s="275"/>
      <c r="L36" s="275"/>
      <c r="M36" s="275"/>
      <c r="N36" s="275"/>
      <c r="O36" s="275"/>
    </row>
    <row r="37" spans="1:15">
      <c r="A37" s="229" t="s">
        <v>254</v>
      </c>
      <c r="B37" s="223"/>
      <c r="C37" s="226">
        <v>1.7</v>
      </c>
      <c r="D37" s="226">
        <v>1.4</v>
      </c>
      <c r="E37" s="226">
        <v>1.2</v>
      </c>
      <c r="F37" s="226">
        <v>1.1000000000000001</v>
      </c>
      <c r="G37" s="226">
        <v>0.9</v>
      </c>
      <c r="H37" s="226">
        <v>0.8</v>
      </c>
      <c r="J37" s="275"/>
      <c r="K37" s="275"/>
      <c r="L37" s="275"/>
      <c r="M37" s="275"/>
      <c r="N37" s="275"/>
      <c r="O37" s="275"/>
    </row>
    <row r="38" spans="1:15">
      <c r="A38" s="229" t="s">
        <v>255</v>
      </c>
      <c r="B38" s="223"/>
      <c r="C38" s="226">
        <v>2.9</v>
      </c>
      <c r="D38" s="226">
        <v>2.7</v>
      </c>
      <c r="E38" s="226">
        <v>2.6</v>
      </c>
      <c r="F38" s="226">
        <v>2.2000000000000002</v>
      </c>
      <c r="G38" s="226">
        <v>2</v>
      </c>
      <c r="H38" s="226">
        <v>1.9</v>
      </c>
      <c r="J38" s="275"/>
      <c r="K38" s="275"/>
      <c r="L38" s="275"/>
      <c r="M38" s="275"/>
      <c r="N38" s="275"/>
      <c r="O38" s="275"/>
    </row>
    <row r="39" spans="1:15">
      <c r="A39" s="229" t="s">
        <v>256</v>
      </c>
      <c r="B39" s="223"/>
      <c r="C39" s="226">
        <v>3.2</v>
      </c>
      <c r="D39" s="226">
        <v>2.9</v>
      </c>
      <c r="E39" s="226">
        <v>2.6</v>
      </c>
      <c r="F39" s="226">
        <v>2.4</v>
      </c>
      <c r="G39" s="226">
        <v>2</v>
      </c>
      <c r="H39" s="226">
        <v>2</v>
      </c>
      <c r="J39" s="275"/>
      <c r="K39" s="275"/>
      <c r="L39" s="275"/>
      <c r="M39" s="275"/>
      <c r="N39" s="275"/>
      <c r="O39" s="275"/>
    </row>
    <row r="40" spans="1:15">
      <c r="A40" s="229" t="s">
        <v>257</v>
      </c>
      <c r="B40" s="223"/>
      <c r="C40" s="226">
        <v>4</v>
      </c>
      <c r="D40" s="226">
        <v>3.6</v>
      </c>
      <c r="E40" s="226">
        <v>3.3</v>
      </c>
      <c r="F40" s="226">
        <v>3.1</v>
      </c>
      <c r="G40" s="226">
        <v>2.9</v>
      </c>
      <c r="H40" s="226">
        <v>2.6</v>
      </c>
      <c r="J40" s="275"/>
      <c r="K40" s="275"/>
      <c r="L40" s="275"/>
      <c r="M40" s="275"/>
      <c r="N40" s="275"/>
      <c r="O40" s="275"/>
    </row>
    <row r="41" spans="1:15">
      <c r="A41" s="229" t="s">
        <v>258</v>
      </c>
      <c r="B41" s="223"/>
      <c r="C41" s="226">
        <v>3.5</v>
      </c>
      <c r="D41" s="226">
        <v>3.3</v>
      </c>
      <c r="E41" s="226">
        <v>3.3</v>
      </c>
      <c r="F41" s="226">
        <v>3.1</v>
      </c>
      <c r="G41" s="226">
        <v>2.9</v>
      </c>
      <c r="H41" s="226">
        <v>2.8</v>
      </c>
      <c r="J41" s="275"/>
      <c r="K41" s="275"/>
      <c r="L41" s="275"/>
      <c r="M41" s="275"/>
      <c r="N41" s="275"/>
      <c r="O41" s="275"/>
    </row>
    <row r="42" spans="1:15">
      <c r="A42" s="229" t="s">
        <v>259</v>
      </c>
      <c r="B42" s="223"/>
      <c r="C42" s="226">
        <v>2.2000000000000002</v>
      </c>
      <c r="D42" s="226">
        <v>2</v>
      </c>
      <c r="E42" s="226">
        <v>1.7</v>
      </c>
      <c r="F42" s="226">
        <v>1.7</v>
      </c>
      <c r="G42" s="226">
        <v>1.4</v>
      </c>
      <c r="H42" s="226">
        <v>1.3</v>
      </c>
      <c r="J42" s="275"/>
      <c r="K42" s="275"/>
      <c r="L42" s="275"/>
      <c r="M42" s="275"/>
      <c r="N42" s="275"/>
      <c r="O42" s="275"/>
    </row>
    <row r="43" spans="1:15">
      <c r="A43" s="229" t="s">
        <v>260</v>
      </c>
      <c r="B43" s="223"/>
      <c r="C43" s="226">
        <v>4.0999999999999996</v>
      </c>
      <c r="D43" s="226">
        <v>3.8</v>
      </c>
      <c r="E43" s="226">
        <v>3.2</v>
      </c>
      <c r="F43" s="226">
        <v>2.8</v>
      </c>
      <c r="G43" s="226">
        <v>2.8</v>
      </c>
      <c r="H43" s="226">
        <v>2.4</v>
      </c>
      <c r="J43" s="275"/>
      <c r="K43" s="275"/>
      <c r="L43" s="275"/>
      <c r="M43" s="275"/>
      <c r="N43" s="275"/>
      <c r="O43" s="275"/>
    </row>
    <row r="44" spans="1:15">
      <c r="A44" s="229" t="s">
        <v>261</v>
      </c>
      <c r="B44" s="223"/>
      <c r="C44" s="226">
        <v>3.9</v>
      </c>
      <c r="D44" s="226">
        <v>3.9</v>
      </c>
      <c r="E44" s="226">
        <v>3.5</v>
      </c>
      <c r="F44" s="226">
        <v>3.2</v>
      </c>
      <c r="G44" s="226">
        <v>3.1</v>
      </c>
      <c r="H44" s="226">
        <v>3</v>
      </c>
      <c r="J44" s="275"/>
      <c r="K44" s="275"/>
      <c r="L44" s="275"/>
      <c r="M44" s="275"/>
      <c r="N44" s="275"/>
      <c r="O44" s="275"/>
    </row>
    <row r="45" spans="1:15">
      <c r="A45" s="229" t="s">
        <v>262</v>
      </c>
      <c r="B45" s="223"/>
      <c r="C45" s="226">
        <v>2.8</v>
      </c>
      <c r="D45" s="226">
        <v>2.4</v>
      </c>
      <c r="E45" s="226">
        <v>2</v>
      </c>
      <c r="F45" s="226">
        <v>1.7</v>
      </c>
      <c r="G45" s="226">
        <v>1.5</v>
      </c>
      <c r="H45" s="226">
        <v>1.2</v>
      </c>
      <c r="J45" s="275"/>
      <c r="K45" s="275"/>
      <c r="L45" s="275"/>
      <c r="M45" s="275"/>
      <c r="N45" s="275"/>
      <c r="O45" s="275"/>
    </row>
    <row r="46" spans="1:15">
      <c r="A46" s="230" t="s">
        <v>263</v>
      </c>
      <c r="B46" s="236"/>
      <c r="C46" s="227" t="s">
        <v>267</v>
      </c>
      <c r="D46" s="227" t="s">
        <v>267</v>
      </c>
      <c r="E46" s="227" t="s">
        <v>267</v>
      </c>
      <c r="F46" s="227" t="s">
        <v>267</v>
      </c>
      <c r="G46" s="227" t="s">
        <v>267</v>
      </c>
      <c r="H46" s="227" t="s">
        <v>267</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D37" sqref="D37"/>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336</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266</v>
      </c>
      <c r="B3" s="224">
        <v>117180</v>
      </c>
      <c r="C3" s="224">
        <v>124820</v>
      </c>
      <c r="D3" s="224">
        <v>133850</v>
      </c>
      <c r="E3" s="224">
        <v>142710</v>
      </c>
      <c r="F3" s="224">
        <v>150870</v>
      </c>
      <c r="G3" s="224">
        <v>158570</v>
      </c>
      <c r="H3" s="224">
        <v>166240</v>
      </c>
    </row>
    <row r="4" spans="1:8">
      <c r="A4" s="229" t="s">
        <v>244</v>
      </c>
      <c r="B4" s="224">
        <v>1290</v>
      </c>
      <c r="C4" s="224">
        <v>1280</v>
      </c>
      <c r="D4" s="224">
        <v>1280</v>
      </c>
      <c r="E4" s="224">
        <v>1290</v>
      </c>
      <c r="F4" s="224">
        <v>1290</v>
      </c>
      <c r="G4" s="224">
        <v>1290</v>
      </c>
      <c r="H4" s="224">
        <v>1300</v>
      </c>
    </row>
    <row r="5" spans="1:8">
      <c r="A5" s="229" t="s">
        <v>245</v>
      </c>
      <c r="B5" s="224">
        <v>6110</v>
      </c>
      <c r="C5" s="224">
        <v>6530</v>
      </c>
      <c r="D5" s="224">
        <v>6930</v>
      </c>
      <c r="E5" s="224">
        <v>7270</v>
      </c>
      <c r="F5" s="224">
        <v>7410</v>
      </c>
      <c r="G5" s="224">
        <v>7490</v>
      </c>
      <c r="H5" s="224">
        <v>7510</v>
      </c>
    </row>
    <row r="6" spans="1:8">
      <c r="A6" s="229" t="s">
        <v>246</v>
      </c>
      <c r="B6" s="224">
        <v>450</v>
      </c>
      <c r="C6" s="224">
        <v>470</v>
      </c>
      <c r="D6" s="224">
        <v>500</v>
      </c>
      <c r="E6" s="224">
        <v>520</v>
      </c>
      <c r="F6" s="224">
        <v>550</v>
      </c>
      <c r="G6" s="224">
        <v>580</v>
      </c>
      <c r="H6" s="224">
        <v>600</v>
      </c>
    </row>
    <row r="7" spans="1:8">
      <c r="A7" s="229" t="s">
        <v>247</v>
      </c>
      <c r="B7" s="224">
        <v>2660</v>
      </c>
      <c r="C7" s="224">
        <v>2710</v>
      </c>
      <c r="D7" s="224">
        <v>2770</v>
      </c>
      <c r="E7" s="224">
        <v>2850</v>
      </c>
      <c r="F7" s="224">
        <v>2910</v>
      </c>
      <c r="G7" s="224">
        <v>2970</v>
      </c>
      <c r="H7" s="224">
        <v>3030</v>
      </c>
    </row>
    <row r="8" spans="1:8">
      <c r="A8" s="229" t="s">
        <v>248</v>
      </c>
      <c r="B8" s="224">
        <v>5010</v>
      </c>
      <c r="C8" s="224">
        <v>5710</v>
      </c>
      <c r="D8" s="224">
        <v>6600</v>
      </c>
      <c r="E8" s="224">
        <v>7510</v>
      </c>
      <c r="F8" s="224">
        <v>8420</v>
      </c>
      <c r="G8" s="224">
        <v>9310</v>
      </c>
      <c r="H8" s="224">
        <v>10220</v>
      </c>
    </row>
    <row r="9" spans="1:8">
      <c r="A9" s="229" t="s">
        <v>249</v>
      </c>
      <c r="B9" s="224">
        <v>1320</v>
      </c>
      <c r="C9" s="224">
        <v>1330</v>
      </c>
      <c r="D9" s="224">
        <v>1370</v>
      </c>
      <c r="E9" s="224">
        <v>1410</v>
      </c>
      <c r="F9" s="224">
        <v>1460</v>
      </c>
      <c r="G9" s="224">
        <v>1520</v>
      </c>
      <c r="H9" s="224">
        <v>1580</v>
      </c>
    </row>
    <row r="10" spans="1:8">
      <c r="A10" s="229" t="s">
        <v>250</v>
      </c>
      <c r="B10" s="224">
        <v>410</v>
      </c>
      <c r="C10" s="224">
        <v>470</v>
      </c>
      <c r="D10" s="224">
        <v>540</v>
      </c>
      <c r="E10" s="224">
        <v>600</v>
      </c>
      <c r="F10" s="224">
        <v>650</v>
      </c>
      <c r="G10" s="224">
        <v>690</v>
      </c>
      <c r="H10" s="224">
        <v>710</v>
      </c>
    </row>
    <row r="11" spans="1:8">
      <c r="A11" s="229" t="s">
        <v>251</v>
      </c>
      <c r="B11" s="224">
        <v>4350</v>
      </c>
      <c r="C11" s="224">
        <v>4540</v>
      </c>
      <c r="D11" s="224">
        <v>4700</v>
      </c>
      <c r="E11" s="224">
        <v>4870</v>
      </c>
      <c r="F11" s="224">
        <v>4970</v>
      </c>
      <c r="G11" s="224">
        <v>5080</v>
      </c>
      <c r="H11" s="224">
        <v>5160</v>
      </c>
    </row>
    <row r="12" spans="1:8">
      <c r="A12" s="229" t="s">
        <v>252</v>
      </c>
      <c r="B12" s="224">
        <v>12750</v>
      </c>
      <c r="C12" s="224">
        <v>13290</v>
      </c>
      <c r="D12" s="224">
        <v>13980</v>
      </c>
      <c r="E12" s="224">
        <v>14680</v>
      </c>
      <c r="F12" s="224">
        <v>15290</v>
      </c>
      <c r="G12" s="224">
        <v>15960</v>
      </c>
      <c r="H12" s="224">
        <v>16630</v>
      </c>
    </row>
    <row r="13" spans="1:8">
      <c r="A13" s="229" t="s">
        <v>253</v>
      </c>
      <c r="B13" s="224">
        <v>9950</v>
      </c>
      <c r="C13" s="224">
        <v>10260</v>
      </c>
      <c r="D13" s="224">
        <v>10640</v>
      </c>
      <c r="E13" s="224">
        <v>11010</v>
      </c>
      <c r="F13" s="224">
        <v>11330</v>
      </c>
      <c r="G13" s="224">
        <v>11610</v>
      </c>
      <c r="H13" s="224">
        <v>11870</v>
      </c>
    </row>
    <row r="14" spans="1:8">
      <c r="A14" s="229" t="s">
        <v>254</v>
      </c>
      <c r="B14" s="224">
        <v>19410</v>
      </c>
      <c r="C14" s="224">
        <v>20580</v>
      </c>
      <c r="D14" s="224">
        <v>21820</v>
      </c>
      <c r="E14" s="224">
        <v>22960</v>
      </c>
      <c r="F14" s="224">
        <v>24040</v>
      </c>
      <c r="G14" s="224">
        <v>25020</v>
      </c>
      <c r="H14" s="224">
        <v>25990</v>
      </c>
    </row>
    <row r="15" spans="1:8">
      <c r="A15" s="229" t="s">
        <v>255</v>
      </c>
      <c r="B15" s="224">
        <v>15330</v>
      </c>
      <c r="C15" s="224">
        <v>16430</v>
      </c>
      <c r="D15" s="224">
        <v>17760</v>
      </c>
      <c r="E15" s="224">
        <v>19100</v>
      </c>
      <c r="F15" s="224">
        <v>20250</v>
      </c>
      <c r="G15" s="224">
        <v>21240</v>
      </c>
      <c r="H15" s="224">
        <v>22210</v>
      </c>
    </row>
    <row r="16" spans="1:8">
      <c r="A16" s="229" t="s">
        <v>256</v>
      </c>
      <c r="B16" s="224">
        <v>7050</v>
      </c>
      <c r="C16" s="224">
        <v>7700</v>
      </c>
      <c r="D16" s="224">
        <v>8500</v>
      </c>
      <c r="E16" s="224">
        <v>9270</v>
      </c>
      <c r="F16" s="224">
        <v>10010</v>
      </c>
      <c r="G16" s="224">
        <v>10640</v>
      </c>
      <c r="H16" s="224">
        <v>11270</v>
      </c>
    </row>
    <row r="17" spans="1:15">
      <c r="A17" s="229" t="s">
        <v>257</v>
      </c>
      <c r="B17" s="224">
        <v>2880</v>
      </c>
      <c r="C17" s="224">
        <v>3240</v>
      </c>
      <c r="D17" s="224">
        <v>3710</v>
      </c>
      <c r="E17" s="224">
        <v>4200</v>
      </c>
      <c r="F17" s="224">
        <v>4720</v>
      </c>
      <c r="G17" s="224">
        <v>5230</v>
      </c>
      <c r="H17" s="224">
        <v>5770</v>
      </c>
    </row>
    <row r="18" spans="1:15">
      <c r="A18" s="229" t="s">
        <v>258</v>
      </c>
      <c r="B18" s="224">
        <v>8650</v>
      </c>
      <c r="C18" s="224">
        <v>9500</v>
      </c>
      <c r="D18" s="224">
        <v>10620</v>
      </c>
      <c r="E18" s="224">
        <v>11810</v>
      </c>
      <c r="F18" s="224">
        <v>13030</v>
      </c>
      <c r="G18" s="224">
        <v>14330</v>
      </c>
      <c r="H18" s="224">
        <v>15690</v>
      </c>
    </row>
    <row r="19" spans="1:15">
      <c r="A19" s="229" t="s">
        <v>259</v>
      </c>
      <c r="B19" s="224">
        <v>5940</v>
      </c>
      <c r="C19" s="224">
        <v>6180</v>
      </c>
      <c r="D19" s="224">
        <v>6410</v>
      </c>
      <c r="E19" s="224">
        <v>6580</v>
      </c>
      <c r="F19" s="224">
        <v>6720</v>
      </c>
      <c r="G19" s="224">
        <v>6790</v>
      </c>
      <c r="H19" s="224">
        <v>6850</v>
      </c>
    </row>
    <row r="20" spans="1:15">
      <c r="A20" s="229" t="s">
        <v>260</v>
      </c>
      <c r="B20" s="224">
        <v>610</v>
      </c>
      <c r="C20" s="224">
        <v>690</v>
      </c>
      <c r="D20" s="224">
        <v>790</v>
      </c>
      <c r="E20" s="224">
        <v>890</v>
      </c>
      <c r="F20" s="224">
        <v>990</v>
      </c>
      <c r="G20" s="224">
        <v>1090</v>
      </c>
      <c r="H20" s="224">
        <v>1190</v>
      </c>
    </row>
    <row r="21" spans="1:15">
      <c r="A21" s="229" t="s">
        <v>261</v>
      </c>
      <c r="B21" s="224">
        <v>2570</v>
      </c>
      <c r="C21" s="224">
        <v>2840</v>
      </c>
      <c r="D21" s="224">
        <v>3190</v>
      </c>
      <c r="E21" s="224">
        <v>3530</v>
      </c>
      <c r="F21" s="224">
        <v>3860</v>
      </c>
      <c r="G21" s="224">
        <v>4150</v>
      </c>
      <c r="H21" s="224">
        <v>4440</v>
      </c>
    </row>
    <row r="22" spans="1:15">
      <c r="A22" s="229" t="s">
        <v>262</v>
      </c>
      <c r="B22" s="224">
        <v>10440</v>
      </c>
      <c r="C22" s="224">
        <v>11070</v>
      </c>
      <c r="D22" s="224">
        <v>11740</v>
      </c>
      <c r="E22" s="224">
        <v>12370</v>
      </c>
      <c r="F22" s="224">
        <v>12990</v>
      </c>
      <c r="G22" s="224">
        <v>13590</v>
      </c>
      <c r="H22" s="224">
        <v>14240</v>
      </c>
    </row>
    <row r="23" spans="1:15">
      <c r="A23" s="230" t="s">
        <v>263</v>
      </c>
      <c r="B23" s="225">
        <v>0</v>
      </c>
      <c r="C23" s="225">
        <v>0</v>
      </c>
      <c r="D23" s="225">
        <v>0</v>
      </c>
      <c r="E23" s="225">
        <v>0</v>
      </c>
      <c r="F23" s="225">
        <v>0</v>
      </c>
      <c r="G23" s="225">
        <v>0</v>
      </c>
      <c r="H23" s="225">
        <v>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266</v>
      </c>
      <c r="B26" s="223"/>
      <c r="C26" s="226">
        <v>1.6</v>
      </c>
      <c r="D26" s="226">
        <v>1.4</v>
      </c>
      <c r="E26" s="226">
        <v>1.3</v>
      </c>
      <c r="F26" s="226">
        <v>1.1000000000000001</v>
      </c>
      <c r="G26" s="226">
        <v>1</v>
      </c>
      <c r="H26" s="226">
        <v>0.9</v>
      </c>
      <c r="J26" s="275"/>
      <c r="K26" s="275"/>
      <c r="L26" s="275"/>
      <c r="M26" s="275"/>
      <c r="N26" s="275"/>
      <c r="O26" s="275"/>
    </row>
    <row r="27" spans="1:15">
      <c r="A27" s="229" t="s">
        <v>244</v>
      </c>
      <c r="B27" s="223"/>
      <c r="C27" s="226">
        <v>-0.2</v>
      </c>
      <c r="D27" s="226">
        <v>0</v>
      </c>
      <c r="E27" s="226">
        <v>0.2</v>
      </c>
      <c r="F27" s="226">
        <v>0</v>
      </c>
      <c r="G27" s="226">
        <v>0</v>
      </c>
      <c r="H27" s="226">
        <v>0.2</v>
      </c>
      <c r="J27" s="275"/>
      <c r="K27" s="275"/>
      <c r="L27" s="275"/>
      <c r="M27" s="275"/>
      <c r="N27" s="275"/>
      <c r="O27" s="275"/>
    </row>
    <row r="28" spans="1:15">
      <c r="A28" s="229" t="s">
        <v>245</v>
      </c>
      <c r="B28" s="223"/>
      <c r="C28" s="226">
        <v>1.7</v>
      </c>
      <c r="D28" s="226">
        <v>1.2</v>
      </c>
      <c r="E28" s="226">
        <v>1</v>
      </c>
      <c r="F28" s="226">
        <v>0.4</v>
      </c>
      <c r="G28" s="226">
        <v>0.2</v>
      </c>
      <c r="H28" s="226">
        <v>0.1</v>
      </c>
      <c r="J28" s="275"/>
      <c r="K28" s="275"/>
      <c r="L28" s="275"/>
      <c r="M28" s="275"/>
      <c r="N28" s="275"/>
      <c r="O28" s="275"/>
    </row>
    <row r="29" spans="1:15">
      <c r="A29" s="229" t="s">
        <v>246</v>
      </c>
      <c r="B29" s="223"/>
      <c r="C29" s="226">
        <v>1.1000000000000001</v>
      </c>
      <c r="D29" s="226">
        <v>1.2</v>
      </c>
      <c r="E29" s="226">
        <v>0.8</v>
      </c>
      <c r="F29" s="226">
        <v>1.1000000000000001</v>
      </c>
      <c r="G29" s="226">
        <v>1.1000000000000001</v>
      </c>
      <c r="H29" s="226">
        <v>0.7</v>
      </c>
      <c r="J29" s="275"/>
      <c r="K29" s="275"/>
      <c r="L29" s="275"/>
      <c r="M29" s="275"/>
      <c r="N29" s="275"/>
      <c r="O29" s="275"/>
    </row>
    <row r="30" spans="1:15">
      <c r="A30" s="229" t="s">
        <v>247</v>
      </c>
      <c r="B30" s="223"/>
      <c r="C30" s="226">
        <v>0.5</v>
      </c>
      <c r="D30" s="226">
        <v>0.4</v>
      </c>
      <c r="E30" s="226">
        <v>0.6</v>
      </c>
      <c r="F30" s="226">
        <v>0.4</v>
      </c>
      <c r="G30" s="226">
        <v>0.4</v>
      </c>
      <c r="H30" s="226">
        <v>0.4</v>
      </c>
      <c r="J30" s="275"/>
      <c r="K30" s="275"/>
      <c r="L30" s="275"/>
      <c r="M30" s="275"/>
      <c r="N30" s="275"/>
      <c r="O30" s="275"/>
    </row>
    <row r="31" spans="1:15">
      <c r="A31" s="229" t="s">
        <v>248</v>
      </c>
      <c r="B31" s="223"/>
      <c r="C31" s="226">
        <v>3.3</v>
      </c>
      <c r="D31" s="226">
        <v>2.9</v>
      </c>
      <c r="E31" s="226">
        <v>2.6</v>
      </c>
      <c r="F31" s="226">
        <v>2.2999999999999998</v>
      </c>
      <c r="G31" s="226">
        <v>2</v>
      </c>
      <c r="H31" s="226">
        <v>1.9</v>
      </c>
      <c r="J31" s="275"/>
      <c r="K31" s="275"/>
      <c r="L31" s="275"/>
      <c r="M31" s="275"/>
      <c r="N31" s="275"/>
      <c r="O31" s="275"/>
    </row>
    <row r="32" spans="1:15">
      <c r="A32" s="229" t="s">
        <v>249</v>
      </c>
      <c r="B32" s="223"/>
      <c r="C32" s="226">
        <v>0.2</v>
      </c>
      <c r="D32" s="226">
        <v>0.6</v>
      </c>
      <c r="E32" s="226">
        <v>0.6</v>
      </c>
      <c r="F32" s="226">
        <v>0.7</v>
      </c>
      <c r="G32" s="226">
        <v>0.8</v>
      </c>
      <c r="H32" s="226">
        <v>0.8</v>
      </c>
      <c r="J32" s="275"/>
      <c r="K32" s="275"/>
      <c r="L32" s="275"/>
      <c r="M32" s="275"/>
      <c r="N32" s="275"/>
      <c r="O32" s="275"/>
    </row>
    <row r="33" spans="1:15">
      <c r="A33" s="229" t="s">
        <v>250</v>
      </c>
      <c r="B33" s="223"/>
      <c r="C33" s="226">
        <v>3.5</v>
      </c>
      <c r="D33" s="226">
        <v>2.8</v>
      </c>
      <c r="E33" s="226">
        <v>2.1</v>
      </c>
      <c r="F33" s="226">
        <v>1.6</v>
      </c>
      <c r="G33" s="226">
        <v>1.2</v>
      </c>
      <c r="H33" s="226">
        <v>0.6</v>
      </c>
      <c r="J33" s="275"/>
      <c r="K33" s="275"/>
      <c r="L33" s="275"/>
      <c r="M33" s="275"/>
      <c r="N33" s="275"/>
      <c r="O33" s="275"/>
    </row>
    <row r="34" spans="1:15">
      <c r="A34" s="229" t="s">
        <v>251</v>
      </c>
      <c r="B34" s="223"/>
      <c r="C34" s="226">
        <v>1.1000000000000001</v>
      </c>
      <c r="D34" s="226">
        <v>0.7</v>
      </c>
      <c r="E34" s="226">
        <v>0.7</v>
      </c>
      <c r="F34" s="226">
        <v>0.4</v>
      </c>
      <c r="G34" s="226">
        <v>0.4</v>
      </c>
      <c r="H34" s="226">
        <v>0.3</v>
      </c>
      <c r="J34" s="275"/>
      <c r="K34" s="275"/>
      <c r="L34" s="275"/>
      <c r="M34" s="275"/>
      <c r="N34" s="275"/>
      <c r="O34" s="275"/>
    </row>
    <row r="35" spans="1:15">
      <c r="A35" s="229" t="s">
        <v>252</v>
      </c>
      <c r="B35" s="223"/>
      <c r="C35" s="226">
        <v>1</v>
      </c>
      <c r="D35" s="226">
        <v>1</v>
      </c>
      <c r="E35" s="226">
        <v>1</v>
      </c>
      <c r="F35" s="226">
        <v>0.8</v>
      </c>
      <c r="G35" s="226">
        <v>0.9</v>
      </c>
      <c r="H35" s="226">
        <v>0.8</v>
      </c>
      <c r="J35" s="275"/>
      <c r="K35" s="275"/>
      <c r="L35" s="275"/>
      <c r="M35" s="275"/>
      <c r="N35" s="275"/>
      <c r="O35" s="275"/>
    </row>
    <row r="36" spans="1:15">
      <c r="A36" s="229" t="s">
        <v>253</v>
      </c>
      <c r="B36" s="223"/>
      <c r="C36" s="226">
        <v>0.8</v>
      </c>
      <c r="D36" s="226">
        <v>0.7</v>
      </c>
      <c r="E36" s="226">
        <v>0.7</v>
      </c>
      <c r="F36" s="226">
        <v>0.6</v>
      </c>
      <c r="G36" s="226">
        <v>0.5</v>
      </c>
      <c r="H36" s="226">
        <v>0.4</v>
      </c>
      <c r="J36" s="275"/>
      <c r="K36" s="275"/>
      <c r="L36" s="275"/>
      <c r="M36" s="275"/>
      <c r="N36" s="275"/>
      <c r="O36" s="275"/>
    </row>
    <row r="37" spans="1:15">
      <c r="A37" s="229" t="s">
        <v>254</v>
      </c>
      <c r="B37" s="223"/>
      <c r="C37" s="226">
        <v>1.5</v>
      </c>
      <c r="D37" s="226">
        <v>1.2</v>
      </c>
      <c r="E37" s="226">
        <v>1</v>
      </c>
      <c r="F37" s="226">
        <v>0.9</v>
      </c>
      <c r="G37" s="226">
        <v>0.8</v>
      </c>
      <c r="H37" s="226">
        <v>0.8</v>
      </c>
      <c r="J37" s="275"/>
      <c r="K37" s="275"/>
      <c r="L37" s="275"/>
      <c r="M37" s="275"/>
      <c r="N37" s="275"/>
      <c r="O37" s="275"/>
    </row>
    <row r="38" spans="1:15">
      <c r="A38" s="229" t="s">
        <v>255</v>
      </c>
      <c r="B38" s="223"/>
      <c r="C38" s="226">
        <v>1.7</v>
      </c>
      <c r="D38" s="226">
        <v>1.6</v>
      </c>
      <c r="E38" s="226">
        <v>1.5</v>
      </c>
      <c r="F38" s="226">
        <v>1.2</v>
      </c>
      <c r="G38" s="226">
        <v>1</v>
      </c>
      <c r="H38" s="226">
        <v>0.9</v>
      </c>
      <c r="J38" s="275"/>
      <c r="K38" s="275"/>
      <c r="L38" s="275"/>
      <c r="M38" s="275"/>
      <c r="N38" s="275"/>
      <c r="O38" s="275"/>
    </row>
    <row r="39" spans="1:15">
      <c r="A39" s="229" t="s">
        <v>256</v>
      </c>
      <c r="B39" s="223"/>
      <c r="C39" s="226">
        <v>2.2000000000000002</v>
      </c>
      <c r="D39" s="226">
        <v>2</v>
      </c>
      <c r="E39" s="226">
        <v>1.7</v>
      </c>
      <c r="F39" s="226">
        <v>1.5</v>
      </c>
      <c r="G39" s="226">
        <v>1.2</v>
      </c>
      <c r="H39" s="226">
        <v>1.2</v>
      </c>
      <c r="J39" s="275"/>
      <c r="K39" s="275"/>
      <c r="L39" s="275"/>
      <c r="M39" s="275"/>
      <c r="N39" s="275"/>
      <c r="O39" s="275"/>
    </row>
    <row r="40" spans="1:15">
      <c r="A40" s="229" t="s">
        <v>257</v>
      </c>
      <c r="B40" s="223"/>
      <c r="C40" s="226">
        <v>3</v>
      </c>
      <c r="D40" s="226">
        <v>2.7</v>
      </c>
      <c r="E40" s="226">
        <v>2.5</v>
      </c>
      <c r="F40" s="226">
        <v>2.4</v>
      </c>
      <c r="G40" s="226">
        <v>2.1</v>
      </c>
      <c r="H40" s="226">
        <v>2</v>
      </c>
      <c r="J40" s="275"/>
      <c r="K40" s="275"/>
      <c r="L40" s="275"/>
      <c r="M40" s="275"/>
      <c r="N40" s="275"/>
      <c r="O40" s="275"/>
    </row>
    <row r="41" spans="1:15">
      <c r="A41" s="229" t="s">
        <v>258</v>
      </c>
      <c r="B41" s="223"/>
      <c r="C41" s="226">
        <v>2.4</v>
      </c>
      <c r="D41" s="226">
        <v>2.2999999999999998</v>
      </c>
      <c r="E41" s="226">
        <v>2.1</v>
      </c>
      <c r="F41" s="226">
        <v>2</v>
      </c>
      <c r="G41" s="226">
        <v>1.9</v>
      </c>
      <c r="H41" s="226">
        <v>1.8</v>
      </c>
      <c r="J41" s="275"/>
      <c r="K41" s="275"/>
      <c r="L41" s="275"/>
      <c r="M41" s="275"/>
      <c r="N41" s="275"/>
      <c r="O41" s="275"/>
    </row>
    <row r="42" spans="1:15">
      <c r="A42" s="229" t="s">
        <v>259</v>
      </c>
      <c r="B42" s="223"/>
      <c r="C42" s="226">
        <v>1</v>
      </c>
      <c r="D42" s="226">
        <v>0.7</v>
      </c>
      <c r="E42" s="226">
        <v>0.5</v>
      </c>
      <c r="F42" s="226">
        <v>0.4</v>
      </c>
      <c r="G42" s="226">
        <v>0.2</v>
      </c>
      <c r="H42" s="226">
        <v>0.2</v>
      </c>
      <c r="J42" s="275"/>
      <c r="K42" s="275"/>
      <c r="L42" s="275"/>
      <c r="M42" s="275"/>
      <c r="N42" s="275"/>
      <c r="O42" s="275"/>
    </row>
    <row r="43" spans="1:15">
      <c r="A43" s="229" t="s">
        <v>260</v>
      </c>
      <c r="B43" s="223"/>
      <c r="C43" s="226">
        <v>3.1</v>
      </c>
      <c r="D43" s="226">
        <v>2.7</v>
      </c>
      <c r="E43" s="226">
        <v>2.4</v>
      </c>
      <c r="F43" s="226">
        <v>2.2000000000000002</v>
      </c>
      <c r="G43" s="226">
        <v>1.9</v>
      </c>
      <c r="H43" s="226">
        <v>1.8</v>
      </c>
      <c r="J43" s="275"/>
      <c r="K43" s="275"/>
      <c r="L43" s="275"/>
      <c r="M43" s="275"/>
      <c r="N43" s="275"/>
      <c r="O43" s="275"/>
    </row>
    <row r="44" spans="1:15">
      <c r="A44" s="229" t="s">
        <v>261</v>
      </c>
      <c r="B44" s="223"/>
      <c r="C44" s="226">
        <v>2.5</v>
      </c>
      <c r="D44" s="226">
        <v>2.4</v>
      </c>
      <c r="E44" s="226">
        <v>2</v>
      </c>
      <c r="F44" s="226">
        <v>1.8</v>
      </c>
      <c r="G44" s="226">
        <v>1.5</v>
      </c>
      <c r="H44" s="226">
        <v>1.4</v>
      </c>
      <c r="J44" s="275"/>
      <c r="K44" s="275"/>
      <c r="L44" s="275"/>
      <c r="M44" s="275"/>
      <c r="N44" s="275"/>
      <c r="O44" s="275"/>
    </row>
    <row r="45" spans="1:15">
      <c r="A45" s="229" t="s">
        <v>262</v>
      </c>
      <c r="B45" s="223"/>
      <c r="C45" s="226">
        <v>1.5</v>
      </c>
      <c r="D45" s="226">
        <v>1.2</v>
      </c>
      <c r="E45" s="226">
        <v>1.1000000000000001</v>
      </c>
      <c r="F45" s="226">
        <v>1</v>
      </c>
      <c r="G45" s="226">
        <v>0.9</v>
      </c>
      <c r="H45" s="226">
        <v>0.9</v>
      </c>
      <c r="J45" s="275"/>
      <c r="K45" s="275"/>
      <c r="L45" s="275"/>
      <c r="M45" s="275"/>
      <c r="N45" s="275"/>
      <c r="O45" s="275"/>
    </row>
    <row r="46" spans="1:15">
      <c r="A46" s="230" t="s">
        <v>263</v>
      </c>
      <c r="B46" s="236"/>
      <c r="C46" s="227" t="s">
        <v>267</v>
      </c>
      <c r="D46" s="227" t="s">
        <v>267</v>
      </c>
      <c r="E46" s="227" t="s">
        <v>267</v>
      </c>
      <c r="F46" s="227" t="s">
        <v>267</v>
      </c>
      <c r="G46" s="227" t="s">
        <v>267</v>
      </c>
      <c r="H46" s="227" t="s">
        <v>267</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C40" sqref="C40"/>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337</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266</v>
      </c>
      <c r="B3" s="224">
        <v>12740</v>
      </c>
      <c r="C3" s="224">
        <v>13600</v>
      </c>
      <c r="D3" s="224">
        <v>14660</v>
      </c>
      <c r="E3" s="224">
        <v>15750</v>
      </c>
      <c r="F3" s="224">
        <v>16820</v>
      </c>
      <c r="G3" s="224">
        <v>17910</v>
      </c>
      <c r="H3" s="224">
        <v>19060</v>
      </c>
    </row>
    <row r="4" spans="1:8">
      <c r="A4" s="229" t="s">
        <v>244</v>
      </c>
      <c r="B4" s="224">
        <v>920</v>
      </c>
      <c r="C4" s="224">
        <v>930</v>
      </c>
      <c r="D4" s="224">
        <v>940</v>
      </c>
      <c r="E4" s="224">
        <v>950</v>
      </c>
      <c r="F4" s="224">
        <v>960</v>
      </c>
      <c r="G4" s="224">
        <v>980</v>
      </c>
      <c r="H4" s="224">
        <v>990</v>
      </c>
    </row>
    <row r="5" spans="1:8">
      <c r="A5" s="229" t="s">
        <v>245</v>
      </c>
      <c r="B5" s="224">
        <v>910</v>
      </c>
      <c r="C5" s="224">
        <v>930</v>
      </c>
      <c r="D5" s="224">
        <v>940</v>
      </c>
      <c r="E5" s="224">
        <v>950</v>
      </c>
      <c r="F5" s="224">
        <v>950</v>
      </c>
      <c r="G5" s="224">
        <v>960</v>
      </c>
      <c r="H5" s="224">
        <v>970</v>
      </c>
    </row>
    <row r="6" spans="1:8">
      <c r="A6" s="229" t="s">
        <v>246</v>
      </c>
      <c r="B6" s="224">
        <v>30</v>
      </c>
      <c r="C6" s="224">
        <v>30</v>
      </c>
      <c r="D6" s="224">
        <v>30</v>
      </c>
      <c r="E6" s="224">
        <v>30</v>
      </c>
      <c r="F6" s="224">
        <v>30</v>
      </c>
      <c r="G6" s="224">
        <v>30</v>
      </c>
      <c r="H6" s="224">
        <v>40</v>
      </c>
    </row>
    <row r="7" spans="1:8">
      <c r="A7" s="229" t="s">
        <v>247</v>
      </c>
      <c r="B7" s="224">
        <v>160</v>
      </c>
      <c r="C7" s="224">
        <v>160</v>
      </c>
      <c r="D7" s="224">
        <v>170</v>
      </c>
      <c r="E7" s="224">
        <v>170</v>
      </c>
      <c r="F7" s="224">
        <v>180</v>
      </c>
      <c r="G7" s="224">
        <v>190</v>
      </c>
      <c r="H7" s="224">
        <v>190</v>
      </c>
    </row>
    <row r="8" spans="1:8">
      <c r="A8" s="229" t="s">
        <v>248</v>
      </c>
      <c r="B8" s="224">
        <v>230</v>
      </c>
      <c r="C8" s="224">
        <v>250</v>
      </c>
      <c r="D8" s="224">
        <v>270</v>
      </c>
      <c r="E8" s="224">
        <v>290</v>
      </c>
      <c r="F8" s="224">
        <v>310</v>
      </c>
      <c r="G8" s="224">
        <v>320</v>
      </c>
      <c r="H8" s="224">
        <v>330</v>
      </c>
    </row>
    <row r="9" spans="1:8">
      <c r="A9" s="229" t="s">
        <v>249</v>
      </c>
      <c r="B9" s="224">
        <v>90</v>
      </c>
      <c r="C9" s="224">
        <v>90</v>
      </c>
      <c r="D9" s="224">
        <v>90</v>
      </c>
      <c r="E9" s="224">
        <v>90</v>
      </c>
      <c r="F9" s="224">
        <v>90</v>
      </c>
      <c r="G9" s="224">
        <v>90</v>
      </c>
      <c r="H9" s="224">
        <v>100</v>
      </c>
    </row>
    <row r="10" spans="1:8">
      <c r="A10" s="229" t="s">
        <v>250</v>
      </c>
      <c r="B10" s="224">
        <v>30</v>
      </c>
      <c r="C10" s="224">
        <v>30</v>
      </c>
      <c r="D10" s="224">
        <v>40</v>
      </c>
      <c r="E10" s="224">
        <v>50</v>
      </c>
      <c r="F10" s="224">
        <v>70</v>
      </c>
      <c r="G10" s="224">
        <v>80</v>
      </c>
      <c r="H10" s="224">
        <v>100</v>
      </c>
    </row>
    <row r="11" spans="1:8">
      <c r="A11" s="229" t="s">
        <v>251</v>
      </c>
      <c r="B11" s="224">
        <v>410</v>
      </c>
      <c r="C11" s="224">
        <v>440</v>
      </c>
      <c r="D11" s="224">
        <v>490</v>
      </c>
      <c r="E11" s="224">
        <v>540</v>
      </c>
      <c r="F11" s="224">
        <v>590</v>
      </c>
      <c r="G11" s="224">
        <v>640</v>
      </c>
      <c r="H11" s="224">
        <v>700</v>
      </c>
    </row>
    <row r="12" spans="1:8">
      <c r="A12" s="229" t="s">
        <v>252</v>
      </c>
      <c r="B12" s="224">
        <v>1130</v>
      </c>
      <c r="C12" s="224">
        <v>1190</v>
      </c>
      <c r="D12" s="224">
        <v>1260</v>
      </c>
      <c r="E12" s="224">
        <v>1330</v>
      </c>
      <c r="F12" s="224">
        <v>1390</v>
      </c>
      <c r="G12" s="224">
        <v>1450</v>
      </c>
      <c r="H12" s="224">
        <v>1520</v>
      </c>
    </row>
    <row r="13" spans="1:8">
      <c r="A13" s="229" t="s">
        <v>253</v>
      </c>
      <c r="B13" s="224">
        <v>570</v>
      </c>
      <c r="C13" s="224">
        <v>590</v>
      </c>
      <c r="D13" s="224">
        <v>620</v>
      </c>
      <c r="E13" s="224">
        <v>650</v>
      </c>
      <c r="F13" s="224">
        <v>670</v>
      </c>
      <c r="G13" s="224">
        <v>700</v>
      </c>
      <c r="H13" s="224">
        <v>720</v>
      </c>
    </row>
    <row r="14" spans="1:8">
      <c r="A14" s="229" t="s">
        <v>254</v>
      </c>
      <c r="B14" s="224">
        <v>1840</v>
      </c>
      <c r="C14" s="224">
        <v>1900</v>
      </c>
      <c r="D14" s="224">
        <v>1960</v>
      </c>
      <c r="E14" s="224">
        <v>2000</v>
      </c>
      <c r="F14" s="224">
        <v>2030</v>
      </c>
      <c r="G14" s="224">
        <v>2050</v>
      </c>
      <c r="H14" s="224">
        <v>2060</v>
      </c>
    </row>
    <row r="15" spans="1:8">
      <c r="A15" s="229" t="s">
        <v>255</v>
      </c>
      <c r="B15" s="224">
        <v>1320</v>
      </c>
      <c r="C15" s="224">
        <v>1450</v>
      </c>
      <c r="D15" s="224">
        <v>1620</v>
      </c>
      <c r="E15" s="224">
        <v>1810</v>
      </c>
      <c r="F15" s="224">
        <v>2000</v>
      </c>
      <c r="G15" s="224">
        <v>2200</v>
      </c>
      <c r="H15" s="224">
        <v>2420</v>
      </c>
    </row>
    <row r="16" spans="1:8">
      <c r="A16" s="229" t="s">
        <v>256</v>
      </c>
      <c r="B16" s="224">
        <v>1220</v>
      </c>
      <c r="C16" s="224">
        <v>1340</v>
      </c>
      <c r="D16" s="224">
        <v>1490</v>
      </c>
      <c r="E16" s="224">
        <v>1630</v>
      </c>
      <c r="F16" s="224">
        <v>1790</v>
      </c>
      <c r="G16" s="224">
        <v>1930</v>
      </c>
      <c r="H16" s="224">
        <v>2090</v>
      </c>
    </row>
    <row r="17" spans="1:15">
      <c r="A17" s="229" t="s">
        <v>257</v>
      </c>
      <c r="B17" s="224">
        <v>200</v>
      </c>
      <c r="C17" s="224">
        <v>210</v>
      </c>
      <c r="D17" s="224">
        <v>230</v>
      </c>
      <c r="E17" s="224">
        <v>250</v>
      </c>
      <c r="F17" s="224">
        <v>260</v>
      </c>
      <c r="G17" s="224">
        <v>270</v>
      </c>
      <c r="H17" s="224">
        <v>290</v>
      </c>
    </row>
    <row r="18" spans="1:15">
      <c r="A18" s="229" t="s">
        <v>258</v>
      </c>
      <c r="B18" s="224">
        <v>610</v>
      </c>
      <c r="C18" s="224">
        <v>670</v>
      </c>
      <c r="D18" s="224">
        <v>740</v>
      </c>
      <c r="E18" s="224">
        <v>830</v>
      </c>
      <c r="F18" s="224">
        <v>910</v>
      </c>
      <c r="G18" s="224">
        <v>1000</v>
      </c>
      <c r="H18" s="224">
        <v>1100</v>
      </c>
    </row>
    <row r="19" spans="1:15">
      <c r="A19" s="229" t="s">
        <v>259</v>
      </c>
      <c r="B19" s="224">
        <v>1000</v>
      </c>
      <c r="C19" s="224">
        <v>1110</v>
      </c>
      <c r="D19" s="224">
        <v>1250</v>
      </c>
      <c r="E19" s="224">
        <v>1400</v>
      </c>
      <c r="F19" s="224">
        <v>1560</v>
      </c>
      <c r="G19" s="224">
        <v>1730</v>
      </c>
      <c r="H19" s="224">
        <v>1910</v>
      </c>
    </row>
    <row r="20" spans="1:15">
      <c r="A20" s="229" t="s">
        <v>260</v>
      </c>
      <c r="B20" s="224">
        <v>150</v>
      </c>
      <c r="C20" s="224">
        <v>160</v>
      </c>
      <c r="D20" s="224">
        <v>190</v>
      </c>
      <c r="E20" s="224">
        <v>220</v>
      </c>
      <c r="F20" s="224">
        <v>240</v>
      </c>
      <c r="G20" s="224">
        <v>270</v>
      </c>
      <c r="H20" s="224">
        <v>290</v>
      </c>
    </row>
    <row r="21" spans="1:15">
      <c r="A21" s="229" t="s">
        <v>261</v>
      </c>
      <c r="B21" s="224">
        <v>290</v>
      </c>
      <c r="C21" s="224">
        <v>330</v>
      </c>
      <c r="D21" s="224">
        <v>390</v>
      </c>
      <c r="E21" s="224">
        <v>450</v>
      </c>
      <c r="F21" s="224">
        <v>510</v>
      </c>
      <c r="G21" s="224">
        <v>580</v>
      </c>
      <c r="H21" s="224">
        <v>660</v>
      </c>
    </row>
    <row r="22" spans="1:15">
      <c r="A22" s="229" t="s">
        <v>262</v>
      </c>
      <c r="B22" s="224">
        <v>1640</v>
      </c>
      <c r="C22" s="224">
        <v>1780</v>
      </c>
      <c r="D22" s="224">
        <v>1950</v>
      </c>
      <c r="E22" s="224">
        <v>2110</v>
      </c>
      <c r="F22" s="224">
        <v>2270</v>
      </c>
      <c r="G22" s="224">
        <v>2430</v>
      </c>
      <c r="H22" s="224">
        <v>2590</v>
      </c>
    </row>
    <row r="23" spans="1:15">
      <c r="A23" s="230" t="s">
        <v>263</v>
      </c>
      <c r="B23" s="225">
        <v>0</v>
      </c>
      <c r="C23" s="225">
        <v>0</v>
      </c>
      <c r="D23" s="225">
        <v>0</v>
      </c>
      <c r="E23" s="225">
        <v>0</v>
      </c>
      <c r="F23" s="225">
        <v>0</v>
      </c>
      <c r="G23" s="225">
        <v>0</v>
      </c>
      <c r="H23" s="225">
        <v>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266</v>
      </c>
      <c r="B26" s="223"/>
      <c r="C26" s="226">
        <v>1.6</v>
      </c>
      <c r="D26" s="226">
        <v>1.5</v>
      </c>
      <c r="E26" s="226">
        <v>1.4</v>
      </c>
      <c r="F26" s="226">
        <v>1.3</v>
      </c>
      <c r="G26" s="226">
        <v>1.3</v>
      </c>
      <c r="H26" s="226">
        <v>1.3</v>
      </c>
      <c r="J26" s="275"/>
      <c r="K26" s="275"/>
      <c r="L26" s="275"/>
      <c r="M26" s="275"/>
      <c r="N26" s="275"/>
      <c r="O26" s="275"/>
    </row>
    <row r="27" spans="1:15">
      <c r="A27" s="229" t="s">
        <v>244</v>
      </c>
      <c r="B27" s="223"/>
      <c r="C27" s="226">
        <v>0.3</v>
      </c>
      <c r="D27" s="226">
        <v>0.2</v>
      </c>
      <c r="E27" s="226">
        <v>0.2</v>
      </c>
      <c r="F27" s="226">
        <v>0.2</v>
      </c>
      <c r="G27" s="226">
        <v>0.4</v>
      </c>
      <c r="H27" s="226">
        <v>0.2</v>
      </c>
      <c r="J27" s="275"/>
      <c r="K27" s="275"/>
      <c r="L27" s="275"/>
      <c r="M27" s="275"/>
      <c r="N27" s="275"/>
      <c r="O27" s="275"/>
    </row>
    <row r="28" spans="1:15">
      <c r="A28" s="229" t="s">
        <v>245</v>
      </c>
      <c r="B28" s="223"/>
      <c r="C28" s="226">
        <v>0.5</v>
      </c>
      <c r="D28" s="226">
        <v>0.2</v>
      </c>
      <c r="E28" s="226">
        <v>0.2</v>
      </c>
      <c r="F28" s="226">
        <v>0</v>
      </c>
      <c r="G28" s="226">
        <v>0.2</v>
      </c>
      <c r="H28" s="226">
        <v>0.2</v>
      </c>
      <c r="J28" s="275"/>
      <c r="K28" s="275"/>
      <c r="L28" s="275"/>
      <c r="M28" s="275"/>
      <c r="N28" s="275"/>
      <c r="O28" s="275"/>
    </row>
    <row r="29" spans="1:15">
      <c r="A29" s="229" t="s">
        <v>246</v>
      </c>
      <c r="B29" s="223"/>
      <c r="C29" s="226">
        <v>0</v>
      </c>
      <c r="D29" s="226">
        <v>0</v>
      </c>
      <c r="E29" s="226">
        <v>0</v>
      </c>
      <c r="F29" s="226">
        <v>0</v>
      </c>
      <c r="G29" s="226">
        <v>0</v>
      </c>
      <c r="H29" s="226">
        <v>5.9</v>
      </c>
      <c r="J29" s="275"/>
      <c r="K29" s="275"/>
      <c r="L29" s="275"/>
      <c r="M29" s="275"/>
      <c r="N29" s="275"/>
      <c r="O29" s="275"/>
    </row>
    <row r="30" spans="1:15">
      <c r="A30" s="229" t="s">
        <v>247</v>
      </c>
      <c r="B30" s="223"/>
      <c r="C30" s="226">
        <v>0</v>
      </c>
      <c r="D30" s="226">
        <v>1.2</v>
      </c>
      <c r="E30" s="226">
        <v>0</v>
      </c>
      <c r="F30" s="226">
        <v>1.1000000000000001</v>
      </c>
      <c r="G30" s="226">
        <v>1.1000000000000001</v>
      </c>
      <c r="H30" s="226">
        <v>0</v>
      </c>
      <c r="J30" s="275"/>
      <c r="K30" s="275"/>
      <c r="L30" s="275"/>
      <c r="M30" s="275"/>
      <c r="N30" s="275"/>
      <c r="O30" s="275"/>
    </row>
    <row r="31" spans="1:15">
      <c r="A31" s="229" t="s">
        <v>248</v>
      </c>
      <c r="B31" s="223"/>
      <c r="C31" s="226">
        <v>2.1</v>
      </c>
      <c r="D31" s="226">
        <v>1.6</v>
      </c>
      <c r="E31" s="226">
        <v>1.4</v>
      </c>
      <c r="F31" s="226">
        <v>1.3</v>
      </c>
      <c r="G31" s="226">
        <v>0.6</v>
      </c>
      <c r="H31" s="226">
        <v>0.6</v>
      </c>
      <c r="J31" s="275"/>
      <c r="K31" s="275"/>
      <c r="L31" s="275"/>
      <c r="M31" s="275"/>
      <c r="N31" s="275"/>
      <c r="O31" s="275"/>
    </row>
    <row r="32" spans="1:15">
      <c r="A32" s="229" t="s">
        <v>249</v>
      </c>
      <c r="B32" s="223"/>
      <c r="C32" s="226">
        <v>0</v>
      </c>
      <c r="D32" s="226">
        <v>0</v>
      </c>
      <c r="E32" s="226">
        <v>0</v>
      </c>
      <c r="F32" s="226">
        <v>0</v>
      </c>
      <c r="G32" s="226">
        <v>0</v>
      </c>
      <c r="H32" s="226">
        <v>2.1</v>
      </c>
      <c r="J32" s="275"/>
      <c r="K32" s="275"/>
      <c r="L32" s="275"/>
      <c r="M32" s="275"/>
      <c r="N32" s="275"/>
      <c r="O32" s="275"/>
    </row>
    <row r="33" spans="1:15">
      <c r="A33" s="229" t="s">
        <v>250</v>
      </c>
      <c r="B33" s="223"/>
      <c r="C33" s="226">
        <v>0</v>
      </c>
      <c r="D33" s="226">
        <v>5.9</v>
      </c>
      <c r="E33" s="226">
        <v>4.5999999999999996</v>
      </c>
      <c r="F33" s="226">
        <v>7</v>
      </c>
      <c r="G33" s="226">
        <v>2.7</v>
      </c>
      <c r="H33" s="226">
        <v>4.5999999999999996</v>
      </c>
      <c r="J33" s="275"/>
      <c r="K33" s="275"/>
      <c r="L33" s="275"/>
      <c r="M33" s="275"/>
      <c r="N33" s="275"/>
      <c r="O33" s="275"/>
    </row>
    <row r="34" spans="1:15">
      <c r="A34" s="229" t="s">
        <v>251</v>
      </c>
      <c r="B34" s="223"/>
      <c r="C34" s="226">
        <v>1.8</v>
      </c>
      <c r="D34" s="226">
        <v>2.2000000000000002</v>
      </c>
      <c r="E34" s="226">
        <v>2</v>
      </c>
      <c r="F34" s="226">
        <v>1.8</v>
      </c>
      <c r="G34" s="226">
        <v>1.6</v>
      </c>
      <c r="H34" s="226">
        <v>1.8</v>
      </c>
      <c r="J34" s="275"/>
      <c r="K34" s="275"/>
      <c r="L34" s="275"/>
      <c r="M34" s="275"/>
      <c r="N34" s="275"/>
      <c r="O34" s="275"/>
    </row>
    <row r="35" spans="1:15">
      <c r="A35" s="229" t="s">
        <v>252</v>
      </c>
      <c r="B35" s="223"/>
      <c r="C35" s="226">
        <v>1.3</v>
      </c>
      <c r="D35" s="226">
        <v>1.1000000000000001</v>
      </c>
      <c r="E35" s="226">
        <v>1.1000000000000001</v>
      </c>
      <c r="F35" s="226">
        <v>0.9</v>
      </c>
      <c r="G35" s="226">
        <v>0.8</v>
      </c>
      <c r="H35" s="226">
        <v>0.9</v>
      </c>
      <c r="J35" s="275"/>
      <c r="K35" s="275"/>
      <c r="L35" s="275"/>
      <c r="M35" s="275"/>
      <c r="N35" s="275"/>
      <c r="O35" s="275"/>
    </row>
    <row r="36" spans="1:15">
      <c r="A36" s="229" t="s">
        <v>253</v>
      </c>
      <c r="B36" s="223"/>
      <c r="C36" s="226">
        <v>0.9</v>
      </c>
      <c r="D36" s="226">
        <v>1</v>
      </c>
      <c r="E36" s="226">
        <v>0.9</v>
      </c>
      <c r="F36" s="226">
        <v>0.6</v>
      </c>
      <c r="G36" s="226">
        <v>0.9</v>
      </c>
      <c r="H36" s="226">
        <v>0.6</v>
      </c>
      <c r="J36" s="275"/>
      <c r="K36" s="275"/>
      <c r="L36" s="275"/>
      <c r="M36" s="275"/>
      <c r="N36" s="275"/>
      <c r="O36" s="275"/>
    </row>
    <row r="37" spans="1:15">
      <c r="A37" s="229" t="s">
        <v>254</v>
      </c>
      <c r="B37" s="223"/>
      <c r="C37" s="226">
        <v>0.8</v>
      </c>
      <c r="D37" s="226">
        <v>0.6</v>
      </c>
      <c r="E37" s="226">
        <v>0.4</v>
      </c>
      <c r="F37" s="226">
        <v>0.3</v>
      </c>
      <c r="G37" s="226">
        <v>0.2</v>
      </c>
      <c r="H37" s="226">
        <v>0.1</v>
      </c>
      <c r="J37" s="275"/>
      <c r="K37" s="275"/>
      <c r="L37" s="275"/>
      <c r="M37" s="275"/>
      <c r="N37" s="275"/>
      <c r="O37" s="275"/>
    </row>
    <row r="38" spans="1:15">
      <c r="A38" s="229" t="s">
        <v>255</v>
      </c>
      <c r="B38" s="223"/>
      <c r="C38" s="226">
        <v>2.4</v>
      </c>
      <c r="D38" s="226">
        <v>2.2000000000000002</v>
      </c>
      <c r="E38" s="226">
        <v>2.2000000000000002</v>
      </c>
      <c r="F38" s="226">
        <v>2</v>
      </c>
      <c r="G38" s="226">
        <v>1.9</v>
      </c>
      <c r="H38" s="226">
        <v>1.9</v>
      </c>
      <c r="J38" s="275"/>
      <c r="K38" s="275"/>
      <c r="L38" s="275"/>
      <c r="M38" s="275"/>
      <c r="N38" s="275"/>
      <c r="O38" s="275"/>
    </row>
    <row r="39" spans="1:15">
      <c r="A39" s="229" t="s">
        <v>256</v>
      </c>
      <c r="B39" s="223"/>
      <c r="C39" s="226">
        <v>2.4</v>
      </c>
      <c r="D39" s="226">
        <v>2.1</v>
      </c>
      <c r="E39" s="226">
        <v>1.8</v>
      </c>
      <c r="F39" s="226">
        <v>1.9</v>
      </c>
      <c r="G39" s="226">
        <v>1.5</v>
      </c>
      <c r="H39" s="226">
        <v>1.6</v>
      </c>
      <c r="J39" s="275"/>
      <c r="K39" s="275"/>
      <c r="L39" s="275"/>
      <c r="M39" s="275"/>
      <c r="N39" s="275"/>
      <c r="O39" s="275"/>
    </row>
    <row r="40" spans="1:15">
      <c r="A40" s="229" t="s">
        <v>257</v>
      </c>
      <c r="B40" s="223"/>
      <c r="C40" s="226">
        <v>1.2</v>
      </c>
      <c r="D40" s="226">
        <v>1.8</v>
      </c>
      <c r="E40" s="226">
        <v>1.7</v>
      </c>
      <c r="F40" s="226">
        <v>0.8</v>
      </c>
      <c r="G40" s="226">
        <v>0.8</v>
      </c>
      <c r="H40" s="226">
        <v>1.4</v>
      </c>
      <c r="J40" s="275"/>
      <c r="K40" s="275"/>
      <c r="L40" s="275"/>
      <c r="M40" s="275"/>
      <c r="N40" s="275"/>
      <c r="O40" s="275"/>
    </row>
    <row r="41" spans="1:15">
      <c r="A41" s="229" t="s">
        <v>258</v>
      </c>
      <c r="B41" s="223"/>
      <c r="C41" s="226">
        <v>2.4</v>
      </c>
      <c r="D41" s="226">
        <v>2</v>
      </c>
      <c r="E41" s="226">
        <v>2.2999999999999998</v>
      </c>
      <c r="F41" s="226">
        <v>1.9</v>
      </c>
      <c r="G41" s="226">
        <v>1.9</v>
      </c>
      <c r="H41" s="226">
        <v>1.9</v>
      </c>
      <c r="J41" s="275"/>
      <c r="K41" s="275"/>
      <c r="L41" s="275"/>
      <c r="M41" s="275"/>
      <c r="N41" s="275"/>
      <c r="O41" s="275"/>
    </row>
    <row r="42" spans="1:15">
      <c r="A42" s="229" t="s">
        <v>259</v>
      </c>
      <c r="B42" s="223"/>
      <c r="C42" s="226">
        <v>2.6</v>
      </c>
      <c r="D42" s="226">
        <v>2.4</v>
      </c>
      <c r="E42" s="226">
        <v>2.2999999999999998</v>
      </c>
      <c r="F42" s="226">
        <v>2.2000000000000002</v>
      </c>
      <c r="G42" s="226">
        <v>2.1</v>
      </c>
      <c r="H42" s="226">
        <v>2</v>
      </c>
      <c r="J42" s="275"/>
      <c r="K42" s="275"/>
      <c r="L42" s="275"/>
      <c r="M42" s="275"/>
      <c r="N42" s="275"/>
      <c r="O42" s="275"/>
    </row>
    <row r="43" spans="1:15">
      <c r="A43" s="229" t="s">
        <v>260</v>
      </c>
      <c r="B43" s="223"/>
      <c r="C43" s="226">
        <v>1.6</v>
      </c>
      <c r="D43" s="226">
        <v>3.5</v>
      </c>
      <c r="E43" s="226">
        <v>3</v>
      </c>
      <c r="F43" s="226">
        <v>1.8</v>
      </c>
      <c r="G43" s="226">
        <v>2.4</v>
      </c>
      <c r="H43" s="226">
        <v>1.4</v>
      </c>
      <c r="J43" s="275"/>
      <c r="K43" s="275"/>
      <c r="L43" s="275"/>
      <c r="M43" s="275"/>
      <c r="N43" s="275"/>
      <c r="O43" s="275"/>
    </row>
    <row r="44" spans="1:15">
      <c r="A44" s="229" t="s">
        <v>261</v>
      </c>
      <c r="B44" s="223"/>
      <c r="C44" s="226">
        <v>3.3</v>
      </c>
      <c r="D44" s="226">
        <v>3.4</v>
      </c>
      <c r="E44" s="226">
        <v>2.9</v>
      </c>
      <c r="F44" s="226">
        <v>2.5</v>
      </c>
      <c r="G44" s="226">
        <v>2.6</v>
      </c>
      <c r="H44" s="226">
        <v>2.6</v>
      </c>
      <c r="J44" s="275"/>
      <c r="K44" s="275"/>
      <c r="L44" s="275"/>
      <c r="M44" s="275"/>
      <c r="N44" s="275"/>
      <c r="O44" s="275"/>
    </row>
    <row r="45" spans="1:15">
      <c r="A45" s="229" t="s">
        <v>262</v>
      </c>
      <c r="B45" s="223"/>
      <c r="C45" s="226">
        <v>2.1</v>
      </c>
      <c r="D45" s="226">
        <v>1.8</v>
      </c>
      <c r="E45" s="226">
        <v>1.6</v>
      </c>
      <c r="F45" s="226">
        <v>1.5</v>
      </c>
      <c r="G45" s="226">
        <v>1.4</v>
      </c>
      <c r="H45" s="226">
        <v>1.3</v>
      </c>
      <c r="J45" s="275"/>
      <c r="K45" s="275"/>
      <c r="L45" s="275"/>
      <c r="M45" s="275"/>
      <c r="N45" s="275"/>
      <c r="O45" s="275"/>
    </row>
    <row r="46" spans="1:15">
      <c r="A46" s="230" t="s">
        <v>263</v>
      </c>
      <c r="B46" s="236"/>
      <c r="C46" s="227" t="s">
        <v>267</v>
      </c>
      <c r="D46" s="227" t="s">
        <v>267</v>
      </c>
      <c r="E46" s="227" t="s">
        <v>267</v>
      </c>
      <c r="F46" s="227" t="s">
        <v>267</v>
      </c>
      <c r="G46" s="227" t="s">
        <v>267</v>
      </c>
      <c r="H46" s="227" t="s">
        <v>267</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O47"/>
  <sheetViews>
    <sheetView zoomScale="75" zoomScaleNormal="75" workbookViewId="0">
      <selection activeCell="E34" sqref="E34"/>
    </sheetView>
  </sheetViews>
  <sheetFormatPr defaultRowHeight="15.75"/>
  <cols>
    <col min="1" max="1" width="33.7109375" style="228" customWidth="1"/>
    <col min="2" max="8" width="11.7109375" style="237" customWidth="1"/>
    <col min="9" max="16384" width="9.140625" style="228"/>
  </cols>
  <sheetData>
    <row r="1" spans="1:8" ht="30" customHeight="1" thickBot="1">
      <c r="A1" s="300" t="s">
        <v>338</v>
      </c>
      <c r="B1" s="300"/>
      <c r="C1" s="300"/>
      <c r="D1" s="300"/>
      <c r="E1" s="300"/>
      <c r="F1" s="300"/>
      <c r="G1" s="300"/>
      <c r="H1" s="300"/>
    </row>
    <row r="2" spans="1:8" ht="20.100000000000001" customHeight="1" thickTop="1">
      <c r="A2" s="221" t="s">
        <v>243</v>
      </c>
      <c r="B2" s="222">
        <v>2016</v>
      </c>
      <c r="C2" s="222">
        <v>2020</v>
      </c>
      <c r="D2" s="222">
        <v>2025</v>
      </c>
      <c r="E2" s="222">
        <v>2030</v>
      </c>
      <c r="F2" s="222">
        <v>2035</v>
      </c>
      <c r="G2" s="222">
        <v>2040</v>
      </c>
      <c r="H2" s="222">
        <v>2045</v>
      </c>
    </row>
    <row r="3" spans="1:8">
      <c r="A3" s="210" t="s">
        <v>266</v>
      </c>
      <c r="B3" s="224">
        <v>29280</v>
      </c>
      <c r="C3" s="224">
        <v>31380</v>
      </c>
      <c r="D3" s="224">
        <v>33930</v>
      </c>
      <c r="E3" s="224">
        <v>36520</v>
      </c>
      <c r="F3" s="224">
        <v>39030</v>
      </c>
      <c r="G3" s="224">
        <v>41520</v>
      </c>
      <c r="H3" s="224">
        <v>44120</v>
      </c>
    </row>
    <row r="4" spans="1:8">
      <c r="A4" s="229" t="s">
        <v>244</v>
      </c>
      <c r="B4" s="224">
        <v>2200</v>
      </c>
      <c r="C4" s="224">
        <v>2210</v>
      </c>
      <c r="D4" s="224">
        <v>2230</v>
      </c>
      <c r="E4" s="224">
        <v>2260</v>
      </c>
      <c r="F4" s="224">
        <v>2280</v>
      </c>
      <c r="G4" s="224">
        <v>2310</v>
      </c>
      <c r="H4" s="224">
        <v>2330</v>
      </c>
    </row>
    <row r="5" spans="1:8">
      <c r="A5" s="229" t="s">
        <v>245</v>
      </c>
      <c r="B5" s="224">
        <v>2090</v>
      </c>
      <c r="C5" s="224">
        <v>2190</v>
      </c>
      <c r="D5" s="224">
        <v>2280</v>
      </c>
      <c r="E5" s="224">
        <v>2350</v>
      </c>
      <c r="F5" s="224">
        <v>2370</v>
      </c>
      <c r="G5" s="224">
        <v>2370</v>
      </c>
      <c r="H5" s="224">
        <v>2370</v>
      </c>
    </row>
    <row r="6" spans="1:8">
      <c r="A6" s="229" t="s">
        <v>246</v>
      </c>
      <c r="B6" s="224">
        <v>70</v>
      </c>
      <c r="C6" s="224">
        <v>70</v>
      </c>
      <c r="D6" s="224">
        <v>70</v>
      </c>
      <c r="E6" s="224">
        <v>80</v>
      </c>
      <c r="F6" s="224">
        <v>80</v>
      </c>
      <c r="G6" s="224">
        <v>80</v>
      </c>
      <c r="H6" s="224">
        <v>80</v>
      </c>
    </row>
    <row r="7" spans="1:8">
      <c r="A7" s="229" t="s">
        <v>247</v>
      </c>
      <c r="B7" s="224">
        <v>460</v>
      </c>
      <c r="C7" s="224">
        <v>470</v>
      </c>
      <c r="D7" s="224">
        <v>480</v>
      </c>
      <c r="E7" s="224">
        <v>490</v>
      </c>
      <c r="F7" s="224">
        <v>500</v>
      </c>
      <c r="G7" s="224">
        <v>510</v>
      </c>
      <c r="H7" s="224">
        <v>520</v>
      </c>
    </row>
    <row r="8" spans="1:8">
      <c r="A8" s="229" t="s">
        <v>248</v>
      </c>
      <c r="B8" s="224">
        <v>660</v>
      </c>
      <c r="C8" s="224">
        <v>720</v>
      </c>
      <c r="D8" s="224">
        <v>790</v>
      </c>
      <c r="E8" s="224">
        <v>860</v>
      </c>
      <c r="F8" s="224">
        <v>920</v>
      </c>
      <c r="G8" s="224">
        <v>970</v>
      </c>
      <c r="H8" s="224">
        <v>1020</v>
      </c>
    </row>
    <row r="9" spans="1:8">
      <c r="A9" s="229" t="s">
        <v>249</v>
      </c>
      <c r="B9" s="224">
        <v>290</v>
      </c>
      <c r="C9" s="224">
        <v>300</v>
      </c>
      <c r="D9" s="224">
        <v>310</v>
      </c>
      <c r="E9" s="224">
        <v>330</v>
      </c>
      <c r="F9" s="224">
        <v>340</v>
      </c>
      <c r="G9" s="224">
        <v>360</v>
      </c>
      <c r="H9" s="224">
        <v>380</v>
      </c>
    </row>
    <row r="10" spans="1:8">
      <c r="A10" s="229" t="s">
        <v>250</v>
      </c>
      <c r="B10" s="224">
        <v>110</v>
      </c>
      <c r="C10" s="224">
        <v>140</v>
      </c>
      <c r="D10" s="224">
        <v>190</v>
      </c>
      <c r="E10" s="224">
        <v>240</v>
      </c>
      <c r="F10" s="224">
        <v>300</v>
      </c>
      <c r="G10" s="224">
        <v>360</v>
      </c>
      <c r="H10" s="224">
        <v>440</v>
      </c>
    </row>
    <row r="11" spans="1:8">
      <c r="A11" s="229" t="s">
        <v>251</v>
      </c>
      <c r="B11" s="224">
        <v>1020</v>
      </c>
      <c r="C11" s="224">
        <v>1100</v>
      </c>
      <c r="D11" s="224">
        <v>1190</v>
      </c>
      <c r="E11" s="224">
        <v>1280</v>
      </c>
      <c r="F11" s="224">
        <v>1370</v>
      </c>
      <c r="G11" s="224">
        <v>1460</v>
      </c>
      <c r="H11" s="224">
        <v>1550</v>
      </c>
    </row>
    <row r="12" spans="1:8">
      <c r="A12" s="229" t="s">
        <v>252</v>
      </c>
      <c r="B12" s="224">
        <v>2380</v>
      </c>
      <c r="C12" s="224">
        <v>2540</v>
      </c>
      <c r="D12" s="224">
        <v>2740</v>
      </c>
      <c r="E12" s="224">
        <v>2940</v>
      </c>
      <c r="F12" s="224">
        <v>3110</v>
      </c>
      <c r="G12" s="224">
        <v>3290</v>
      </c>
      <c r="H12" s="224">
        <v>3450</v>
      </c>
    </row>
    <row r="13" spans="1:8">
      <c r="A13" s="229" t="s">
        <v>253</v>
      </c>
      <c r="B13" s="224">
        <v>1110</v>
      </c>
      <c r="C13" s="224">
        <v>1140</v>
      </c>
      <c r="D13" s="224">
        <v>1190</v>
      </c>
      <c r="E13" s="224">
        <v>1230</v>
      </c>
      <c r="F13" s="224">
        <v>1270</v>
      </c>
      <c r="G13" s="224">
        <v>1300</v>
      </c>
      <c r="H13" s="224">
        <v>1330</v>
      </c>
    </row>
    <row r="14" spans="1:8">
      <c r="A14" s="229" t="s">
        <v>254</v>
      </c>
      <c r="B14" s="224">
        <v>4740</v>
      </c>
      <c r="C14" s="224">
        <v>5010</v>
      </c>
      <c r="D14" s="224">
        <v>5300</v>
      </c>
      <c r="E14" s="224">
        <v>5560</v>
      </c>
      <c r="F14" s="224">
        <v>5800</v>
      </c>
      <c r="G14" s="224">
        <v>6010</v>
      </c>
      <c r="H14" s="224">
        <v>6220</v>
      </c>
    </row>
    <row r="15" spans="1:8">
      <c r="A15" s="229" t="s">
        <v>255</v>
      </c>
      <c r="B15" s="224">
        <v>3130</v>
      </c>
      <c r="C15" s="224">
        <v>3450</v>
      </c>
      <c r="D15" s="224">
        <v>3860</v>
      </c>
      <c r="E15" s="224">
        <v>4300</v>
      </c>
      <c r="F15" s="224">
        <v>4730</v>
      </c>
      <c r="G15" s="224">
        <v>5150</v>
      </c>
      <c r="H15" s="224">
        <v>5580</v>
      </c>
    </row>
    <row r="16" spans="1:8">
      <c r="A16" s="229" t="s">
        <v>256</v>
      </c>
      <c r="B16" s="224">
        <v>2500</v>
      </c>
      <c r="C16" s="224">
        <v>2770</v>
      </c>
      <c r="D16" s="224">
        <v>3120</v>
      </c>
      <c r="E16" s="224">
        <v>3490</v>
      </c>
      <c r="F16" s="224">
        <v>3880</v>
      </c>
      <c r="G16" s="224">
        <v>4260</v>
      </c>
      <c r="H16" s="224">
        <v>4690</v>
      </c>
    </row>
    <row r="17" spans="1:15">
      <c r="A17" s="229" t="s">
        <v>257</v>
      </c>
      <c r="B17" s="224">
        <v>800</v>
      </c>
      <c r="C17" s="224">
        <v>880</v>
      </c>
      <c r="D17" s="224">
        <v>990</v>
      </c>
      <c r="E17" s="224">
        <v>1090</v>
      </c>
      <c r="F17" s="224">
        <v>1190</v>
      </c>
      <c r="G17" s="224">
        <v>1280</v>
      </c>
      <c r="H17" s="224">
        <v>1380</v>
      </c>
    </row>
    <row r="18" spans="1:15">
      <c r="A18" s="229" t="s">
        <v>258</v>
      </c>
      <c r="B18" s="224">
        <v>1480</v>
      </c>
      <c r="C18" s="224">
        <v>1650</v>
      </c>
      <c r="D18" s="224">
        <v>1880</v>
      </c>
      <c r="E18" s="224">
        <v>2130</v>
      </c>
      <c r="F18" s="224">
        <v>2410</v>
      </c>
      <c r="G18" s="224">
        <v>2730</v>
      </c>
      <c r="H18" s="224">
        <v>3080</v>
      </c>
    </row>
    <row r="19" spans="1:15">
      <c r="A19" s="229" t="s">
        <v>259</v>
      </c>
      <c r="B19" s="224">
        <v>1940</v>
      </c>
      <c r="C19" s="224">
        <v>2040</v>
      </c>
      <c r="D19" s="224">
        <v>2160</v>
      </c>
      <c r="E19" s="224">
        <v>2260</v>
      </c>
      <c r="F19" s="224">
        <v>2370</v>
      </c>
      <c r="G19" s="224">
        <v>2460</v>
      </c>
      <c r="H19" s="224">
        <v>2560</v>
      </c>
    </row>
    <row r="20" spans="1:15">
      <c r="A20" s="229" t="s">
        <v>260</v>
      </c>
      <c r="B20" s="224">
        <v>400</v>
      </c>
      <c r="C20" s="224">
        <v>450</v>
      </c>
      <c r="D20" s="224">
        <v>530</v>
      </c>
      <c r="E20" s="224">
        <v>610</v>
      </c>
      <c r="F20" s="224">
        <v>700</v>
      </c>
      <c r="G20" s="224">
        <v>790</v>
      </c>
      <c r="H20" s="224">
        <v>880</v>
      </c>
    </row>
    <row r="21" spans="1:15">
      <c r="A21" s="229" t="s">
        <v>261</v>
      </c>
      <c r="B21" s="224">
        <v>640</v>
      </c>
      <c r="C21" s="224">
        <v>730</v>
      </c>
      <c r="D21" s="224">
        <v>840</v>
      </c>
      <c r="E21" s="224">
        <v>970</v>
      </c>
      <c r="F21" s="224">
        <v>1120</v>
      </c>
      <c r="G21" s="224">
        <v>1270</v>
      </c>
      <c r="H21" s="224">
        <v>1460</v>
      </c>
    </row>
    <row r="22" spans="1:15">
      <c r="A22" s="229" t="s">
        <v>262</v>
      </c>
      <c r="B22" s="224">
        <v>3250</v>
      </c>
      <c r="C22" s="224">
        <v>3500</v>
      </c>
      <c r="D22" s="224">
        <v>3780</v>
      </c>
      <c r="E22" s="224">
        <v>4050</v>
      </c>
      <c r="F22" s="224">
        <v>4310</v>
      </c>
      <c r="G22" s="224">
        <v>4550</v>
      </c>
      <c r="H22" s="224">
        <v>4790</v>
      </c>
    </row>
    <row r="23" spans="1:15">
      <c r="A23" s="230" t="s">
        <v>263</v>
      </c>
      <c r="B23" s="225">
        <v>0</v>
      </c>
      <c r="C23" s="225">
        <v>0</v>
      </c>
      <c r="D23" s="225">
        <v>0</v>
      </c>
      <c r="E23" s="225">
        <v>0</v>
      </c>
      <c r="F23" s="225">
        <v>0</v>
      </c>
      <c r="G23" s="225">
        <v>0</v>
      </c>
      <c r="H23" s="225">
        <v>0</v>
      </c>
    </row>
    <row r="24" spans="1:15">
      <c r="A24" s="231"/>
      <c r="B24" s="232"/>
      <c r="C24" s="232"/>
      <c r="D24" s="232"/>
      <c r="E24" s="232"/>
      <c r="F24" s="232"/>
      <c r="G24" s="232"/>
      <c r="H24" s="232"/>
    </row>
    <row r="25" spans="1:15" s="235" customFormat="1" ht="20.100000000000001" customHeight="1">
      <c r="A25" s="233" t="s">
        <v>264</v>
      </c>
      <c r="B25" s="234"/>
      <c r="C25" s="234" t="s">
        <v>195</v>
      </c>
      <c r="D25" s="234" t="s">
        <v>0</v>
      </c>
      <c r="E25" s="234" t="s">
        <v>1</v>
      </c>
      <c r="F25" s="234" t="s">
        <v>106</v>
      </c>
      <c r="G25" s="234" t="s">
        <v>176</v>
      </c>
      <c r="H25" s="234" t="s">
        <v>196</v>
      </c>
    </row>
    <row r="26" spans="1:15">
      <c r="A26" s="210" t="s">
        <v>266</v>
      </c>
      <c r="B26" s="223"/>
      <c r="C26" s="226">
        <v>1.7</v>
      </c>
      <c r="D26" s="226">
        <v>1.6</v>
      </c>
      <c r="E26" s="226">
        <v>1.5</v>
      </c>
      <c r="F26" s="226">
        <v>1.3</v>
      </c>
      <c r="G26" s="226">
        <v>1.2</v>
      </c>
      <c r="H26" s="226">
        <v>1.2</v>
      </c>
      <c r="J26" s="275"/>
      <c r="K26" s="275"/>
      <c r="L26" s="275"/>
      <c r="M26" s="275"/>
      <c r="N26" s="275"/>
      <c r="O26" s="275"/>
    </row>
    <row r="27" spans="1:15">
      <c r="A27" s="229" t="s">
        <v>244</v>
      </c>
      <c r="B27" s="223"/>
      <c r="C27" s="226">
        <v>0.1</v>
      </c>
      <c r="D27" s="226">
        <v>0.2</v>
      </c>
      <c r="E27" s="226">
        <v>0.3</v>
      </c>
      <c r="F27" s="226">
        <v>0.2</v>
      </c>
      <c r="G27" s="226">
        <v>0.3</v>
      </c>
      <c r="H27" s="226">
        <v>0.2</v>
      </c>
      <c r="J27" s="275"/>
      <c r="K27" s="275"/>
      <c r="L27" s="275"/>
      <c r="M27" s="275"/>
      <c r="N27" s="275"/>
      <c r="O27" s="275"/>
    </row>
    <row r="28" spans="1:15">
      <c r="A28" s="229" t="s">
        <v>245</v>
      </c>
      <c r="B28" s="223"/>
      <c r="C28" s="226">
        <v>1.2</v>
      </c>
      <c r="D28" s="226">
        <v>0.8</v>
      </c>
      <c r="E28" s="226">
        <v>0.6</v>
      </c>
      <c r="F28" s="226">
        <v>0.2</v>
      </c>
      <c r="G28" s="226">
        <v>0</v>
      </c>
      <c r="H28" s="226">
        <v>0</v>
      </c>
      <c r="J28" s="275"/>
      <c r="K28" s="275"/>
      <c r="L28" s="275"/>
      <c r="M28" s="275"/>
      <c r="N28" s="275"/>
      <c r="O28" s="275"/>
    </row>
    <row r="29" spans="1:15">
      <c r="A29" s="229" t="s">
        <v>246</v>
      </c>
      <c r="B29" s="223"/>
      <c r="C29" s="226">
        <v>0</v>
      </c>
      <c r="D29" s="226">
        <v>0</v>
      </c>
      <c r="E29" s="226">
        <v>2.7</v>
      </c>
      <c r="F29" s="226">
        <v>0</v>
      </c>
      <c r="G29" s="226">
        <v>0</v>
      </c>
      <c r="H29" s="226">
        <v>0</v>
      </c>
      <c r="J29" s="275"/>
      <c r="K29" s="275"/>
      <c r="L29" s="275"/>
      <c r="M29" s="275"/>
      <c r="N29" s="275"/>
      <c r="O29" s="275"/>
    </row>
    <row r="30" spans="1:15">
      <c r="A30" s="229" t="s">
        <v>247</v>
      </c>
      <c r="B30" s="223"/>
      <c r="C30" s="226">
        <v>0.5</v>
      </c>
      <c r="D30" s="226">
        <v>0.4</v>
      </c>
      <c r="E30" s="226">
        <v>0.4</v>
      </c>
      <c r="F30" s="226">
        <v>0.4</v>
      </c>
      <c r="G30" s="226">
        <v>0.4</v>
      </c>
      <c r="H30" s="226">
        <v>0.4</v>
      </c>
      <c r="J30" s="275"/>
      <c r="K30" s="275"/>
      <c r="L30" s="275"/>
      <c r="M30" s="275"/>
      <c r="N30" s="275"/>
      <c r="O30" s="275"/>
    </row>
    <row r="31" spans="1:15">
      <c r="A31" s="229" t="s">
        <v>248</v>
      </c>
      <c r="B31" s="223"/>
      <c r="C31" s="226">
        <v>2.2000000000000002</v>
      </c>
      <c r="D31" s="226">
        <v>1.9</v>
      </c>
      <c r="E31" s="226">
        <v>1.7</v>
      </c>
      <c r="F31" s="226">
        <v>1.4</v>
      </c>
      <c r="G31" s="226">
        <v>1.1000000000000001</v>
      </c>
      <c r="H31" s="226">
        <v>1</v>
      </c>
      <c r="J31" s="275"/>
      <c r="K31" s="275"/>
      <c r="L31" s="275"/>
      <c r="M31" s="275"/>
      <c r="N31" s="275"/>
      <c r="O31" s="275"/>
    </row>
    <row r="32" spans="1:15">
      <c r="A32" s="229" t="s">
        <v>249</v>
      </c>
      <c r="B32" s="223"/>
      <c r="C32" s="226">
        <v>0.9</v>
      </c>
      <c r="D32" s="226">
        <v>0.7</v>
      </c>
      <c r="E32" s="226">
        <v>1.3</v>
      </c>
      <c r="F32" s="226">
        <v>0.6</v>
      </c>
      <c r="G32" s="226">
        <v>1.1000000000000001</v>
      </c>
      <c r="H32" s="226">
        <v>1.1000000000000001</v>
      </c>
      <c r="J32" s="275"/>
      <c r="K32" s="275"/>
      <c r="L32" s="275"/>
      <c r="M32" s="275"/>
      <c r="N32" s="275"/>
      <c r="O32" s="275"/>
    </row>
    <row r="33" spans="1:15">
      <c r="A33" s="229" t="s">
        <v>250</v>
      </c>
      <c r="B33" s="223"/>
      <c r="C33" s="226">
        <v>6.2</v>
      </c>
      <c r="D33" s="226">
        <v>6.3</v>
      </c>
      <c r="E33" s="226">
        <v>4.8</v>
      </c>
      <c r="F33" s="226">
        <v>4.5999999999999996</v>
      </c>
      <c r="G33" s="226">
        <v>3.7</v>
      </c>
      <c r="H33" s="226">
        <v>4.0999999999999996</v>
      </c>
      <c r="J33" s="275"/>
      <c r="K33" s="275"/>
      <c r="L33" s="275"/>
      <c r="M33" s="275"/>
      <c r="N33" s="275"/>
      <c r="O33" s="275"/>
    </row>
    <row r="34" spans="1:15">
      <c r="A34" s="229" t="s">
        <v>251</v>
      </c>
      <c r="B34" s="223"/>
      <c r="C34" s="226">
        <v>1.9</v>
      </c>
      <c r="D34" s="226">
        <v>1.6</v>
      </c>
      <c r="E34" s="226">
        <v>1.5</v>
      </c>
      <c r="F34" s="226">
        <v>1.4</v>
      </c>
      <c r="G34" s="226">
        <v>1.3</v>
      </c>
      <c r="H34" s="226">
        <v>1.2</v>
      </c>
      <c r="J34" s="275"/>
      <c r="K34" s="275"/>
      <c r="L34" s="275"/>
      <c r="M34" s="275"/>
      <c r="N34" s="275"/>
      <c r="O34" s="275"/>
    </row>
    <row r="35" spans="1:15">
      <c r="A35" s="229" t="s">
        <v>252</v>
      </c>
      <c r="B35" s="223"/>
      <c r="C35" s="226">
        <v>1.6</v>
      </c>
      <c r="D35" s="226">
        <v>1.5</v>
      </c>
      <c r="E35" s="226">
        <v>1.4</v>
      </c>
      <c r="F35" s="226">
        <v>1.1000000000000001</v>
      </c>
      <c r="G35" s="226">
        <v>1.1000000000000001</v>
      </c>
      <c r="H35" s="226">
        <v>1</v>
      </c>
      <c r="J35" s="275"/>
      <c r="K35" s="275"/>
      <c r="L35" s="275"/>
      <c r="M35" s="275"/>
      <c r="N35" s="275"/>
      <c r="O35" s="275"/>
    </row>
    <row r="36" spans="1:15">
      <c r="A36" s="229" t="s">
        <v>253</v>
      </c>
      <c r="B36" s="223"/>
      <c r="C36" s="226">
        <v>0.7</v>
      </c>
      <c r="D36" s="226">
        <v>0.9</v>
      </c>
      <c r="E36" s="226">
        <v>0.7</v>
      </c>
      <c r="F36" s="226">
        <v>0.6</v>
      </c>
      <c r="G36" s="226">
        <v>0.5</v>
      </c>
      <c r="H36" s="226">
        <v>0.5</v>
      </c>
      <c r="J36" s="275"/>
      <c r="K36" s="275"/>
      <c r="L36" s="275"/>
      <c r="M36" s="275"/>
      <c r="N36" s="275"/>
      <c r="O36" s="275"/>
    </row>
    <row r="37" spans="1:15">
      <c r="A37" s="229" t="s">
        <v>254</v>
      </c>
      <c r="B37" s="223"/>
      <c r="C37" s="226">
        <v>1.4</v>
      </c>
      <c r="D37" s="226">
        <v>1.1000000000000001</v>
      </c>
      <c r="E37" s="226">
        <v>1</v>
      </c>
      <c r="F37" s="226">
        <v>0.8</v>
      </c>
      <c r="G37" s="226">
        <v>0.7</v>
      </c>
      <c r="H37" s="226">
        <v>0.7</v>
      </c>
      <c r="J37" s="275"/>
      <c r="K37" s="275"/>
      <c r="L37" s="275"/>
      <c r="M37" s="275"/>
      <c r="N37" s="275"/>
      <c r="O37" s="275"/>
    </row>
    <row r="38" spans="1:15">
      <c r="A38" s="229" t="s">
        <v>255</v>
      </c>
      <c r="B38" s="223"/>
      <c r="C38" s="226">
        <v>2.5</v>
      </c>
      <c r="D38" s="226">
        <v>2.2999999999999998</v>
      </c>
      <c r="E38" s="226">
        <v>2.2000000000000002</v>
      </c>
      <c r="F38" s="226">
        <v>1.9</v>
      </c>
      <c r="G38" s="226">
        <v>1.7</v>
      </c>
      <c r="H38" s="226">
        <v>1.6</v>
      </c>
      <c r="J38" s="275"/>
      <c r="K38" s="275"/>
      <c r="L38" s="275"/>
      <c r="M38" s="275"/>
      <c r="N38" s="275"/>
      <c r="O38" s="275"/>
    </row>
    <row r="39" spans="1:15">
      <c r="A39" s="229" t="s">
        <v>256</v>
      </c>
      <c r="B39" s="223"/>
      <c r="C39" s="226">
        <v>2.6</v>
      </c>
      <c r="D39" s="226">
        <v>2.4</v>
      </c>
      <c r="E39" s="226">
        <v>2.2999999999999998</v>
      </c>
      <c r="F39" s="226">
        <v>2.1</v>
      </c>
      <c r="G39" s="226">
        <v>1.9</v>
      </c>
      <c r="H39" s="226">
        <v>1.9</v>
      </c>
      <c r="J39" s="275"/>
      <c r="K39" s="275"/>
      <c r="L39" s="275"/>
      <c r="M39" s="275"/>
      <c r="N39" s="275"/>
      <c r="O39" s="275"/>
    </row>
    <row r="40" spans="1:15">
      <c r="A40" s="229" t="s">
        <v>257</v>
      </c>
      <c r="B40" s="223"/>
      <c r="C40" s="226">
        <v>2.4</v>
      </c>
      <c r="D40" s="226">
        <v>2.4</v>
      </c>
      <c r="E40" s="226">
        <v>1.9</v>
      </c>
      <c r="F40" s="226">
        <v>1.8</v>
      </c>
      <c r="G40" s="226">
        <v>1.5</v>
      </c>
      <c r="H40" s="226">
        <v>1.5</v>
      </c>
      <c r="J40" s="275"/>
      <c r="K40" s="275"/>
      <c r="L40" s="275"/>
      <c r="M40" s="275"/>
      <c r="N40" s="275"/>
      <c r="O40" s="275"/>
    </row>
    <row r="41" spans="1:15">
      <c r="A41" s="229" t="s">
        <v>258</v>
      </c>
      <c r="B41" s="223"/>
      <c r="C41" s="226">
        <v>2.8</v>
      </c>
      <c r="D41" s="226">
        <v>2.6</v>
      </c>
      <c r="E41" s="226">
        <v>2.5</v>
      </c>
      <c r="F41" s="226">
        <v>2.5</v>
      </c>
      <c r="G41" s="226">
        <v>2.5</v>
      </c>
      <c r="H41" s="226">
        <v>2.4</v>
      </c>
      <c r="J41" s="275"/>
      <c r="K41" s="275"/>
      <c r="L41" s="275"/>
      <c r="M41" s="275"/>
      <c r="N41" s="275"/>
      <c r="O41" s="275"/>
    </row>
    <row r="42" spans="1:15">
      <c r="A42" s="229" t="s">
        <v>259</v>
      </c>
      <c r="B42" s="223"/>
      <c r="C42" s="226">
        <v>1.3</v>
      </c>
      <c r="D42" s="226">
        <v>1.1000000000000001</v>
      </c>
      <c r="E42" s="226">
        <v>0.9</v>
      </c>
      <c r="F42" s="226">
        <v>1</v>
      </c>
      <c r="G42" s="226">
        <v>0.7</v>
      </c>
      <c r="H42" s="226">
        <v>0.8</v>
      </c>
      <c r="J42" s="275"/>
      <c r="K42" s="275"/>
      <c r="L42" s="275"/>
      <c r="M42" s="275"/>
      <c r="N42" s="275"/>
      <c r="O42" s="275"/>
    </row>
    <row r="43" spans="1:15">
      <c r="A43" s="229" t="s">
        <v>260</v>
      </c>
      <c r="B43" s="223"/>
      <c r="C43" s="226">
        <v>3</v>
      </c>
      <c r="D43" s="226">
        <v>3.3</v>
      </c>
      <c r="E43" s="226">
        <v>2.9</v>
      </c>
      <c r="F43" s="226">
        <v>2.8</v>
      </c>
      <c r="G43" s="226">
        <v>2.4</v>
      </c>
      <c r="H43" s="226">
        <v>2.2000000000000002</v>
      </c>
      <c r="J43" s="275"/>
      <c r="K43" s="275"/>
      <c r="L43" s="275"/>
      <c r="M43" s="275"/>
      <c r="N43" s="275"/>
      <c r="O43" s="275"/>
    </row>
    <row r="44" spans="1:15">
      <c r="A44" s="229" t="s">
        <v>261</v>
      </c>
      <c r="B44" s="223"/>
      <c r="C44" s="226">
        <v>3.3</v>
      </c>
      <c r="D44" s="226">
        <v>2.8</v>
      </c>
      <c r="E44" s="226">
        <v>2.9</v>
      </c>
      <c r="F44" s="226">
        <v>2.9</v>
      </c>
      <c r="G44" s="226">
        <v>2.5</v>
      </c>
      <c r="H44" s="226">
        <v>2.8</v>
      </c>
      <c r="J44" s="275"/>
      <c r="K44" s="275"/>
      <c r="L44" s="275"/>
      <c r="M44" s="275"/>
      <c r="N44" s="275"/>
      <c r="O44" s="275"/>
    </row>
    <row r="45" spans="1:15">
      <c r="A45" s="229" t="s">
        <v>262</v>
      </c>
      <c r="B45" s="223"/>
      <c r="C45" s="226">
        <v>1.9</v>
      </c>
      <c r="D45" s="226">
        <v>1.6</v>
      </c>
      <c r="E45" s="226">
        <v>1.4</v>
      </c>
      <c r="F45" s="226">
        <v>1.3</v>
      </c>
      <c r="G45" s="226">
        <v>1.1000000000000001</v>
      </c>
      <c r="H45" s="226">
        <v>1</v>
      </c>
      <c r="J45" s="275"/>
      <c r="K45" s="275"/>
      <c r="L45" s="275"/>
      <c r="M45" s="275"/>
      <c r="N45" s="275"/>
      <c r="O45" s="275"/>
    </row>
    <row r="46" spans="1:15">
      <c r="A46" s="230" t="s">
        <v>263</v>
      </c>
      <c r="B46" s="236"/>
      <c r="C46" s="227" t="s">
        <v>267</v>
      </c>
      <c r="D46" s="227" t="s">
        <v>267</v>
      </c>
      <c r="E46" s="227" t="s">
        <v>267</v>
      </c>
      <c r="F46" s="227" t="s">
        <v>267</v>
      </c>
      <c r="G46" s="227" t="s">
        <v>267</v>
      </c>
      <c r="H46" s="227" t="s">
        <v>267</v>
      </c>
      <c r="J46" s="275"/>
      <c r="K46" s="275"/>
      <c r="L46" s="275"/>
      <c r="M46" s="275"/>
      <c r="N46" s="275"/>
      <c r="O46" s="275"/>
    </row>
    <row r="47" spans="1:15" ht="30" customHeight="1">
      <c r="A47" s="301" t="s">
        <v>327</v>
      </c>
      <c r="B47" s="302"/>
      <c r="C47" s="302"/>
      <c r="D47" s="302"/>
      <c r="E47" s="302"/>
      <c r="F47" s="302"/>
      <c r="G47" s="302"/>
      <c r="H47" s="302"/>
    </row>
  </sheetData>
  <mergeCells count="2">
    <mergeCell ref="A1:H1"/>
    <mergeCell ref="A47:H47"/>
  </mergeCells>
  <pageMargins left="0.7" right="0.7" top="0.75" bottom="0.75" header="0.3" footer="0.3"/>
  <pageSetup scale="7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tint="0.59999389629810485"/>
    <pageSetUpPr fitToPage="1"/>
  </sheetPr>
  <dimension ref="A1:I43"/>
  <sheetViews>
    <sheetView zoomScale="75" workbookViewId="0">
      <selection activeCell="D37" sqref="D37"/>
    </sheetView>
  </sheetViews>
  <sheetFormatPr defaultRowHeight="15.75"/>
  <cols>
    <col min="1" max="1" width="40" style="1" customWidth="1"/>
    <col min="2" max="9" width="12.28515625" style="1" customWidth="1"/>
    <col min="10" max="16384" width="9.140625" style="1"/>
  </cols>
  <sheetData>
    <row r="1" spans="1:9" ht="30" customHeight="1" thickBot="1">
      <c r="A1" s="281" t="s">
        <v>223</v>
      </c>
      <c r="B1" s="281"/>
      <c r="C1" s="281"/>
      <c r="D1" s="281"/>
      <c r="E1" s="281"/>
      <c r="F1" s="281"/>
      <c r="G1" s="281"/>
      <c r="H1" s="281"/>
      <c r="I1" s="104"/>
    </row>
    <row r="2" spans="1:9" ht="20.25" thickTop="1" thickBot="1">
      <c r="A2" s="9"/>
      <c r="B2" s="27" t="s">
        <v>370</v>
      </c>
      <c r="C2" s="27" t="s">
        <v>371</v>
      </c>
      <c r="D2" s="27">
        <v>2020</v>
      </c>
      <c r="E2" s="27">
        <v>2025</v>
      </c>
      <c r="F2" s="27">
        <v>2030</v>
      </c>
      <c r="G2" s="27">
        <v>2035</v>
      </c>
      <c r="H2" s="27">
        <v>2040</v>
      </c>
      <c r="I2" s="27">
        <v>2045</v>
      </c>
    </row>
    <row r="3" spans="1:9">
      <c r="A3" s="6"/>
      <c r="B3" s="17"/>
      <c r="C3" s="17"/>
      <c r="D3" s="17"/>
      <c r="E3" s="17"/>
      <c r="F3" s="17"/>
      <c r="G3" s="17"/>
      <c r="H3" s="17"/>
      <c r="I3" s="17"/>
    </row>
    <row r="4" spans="1:9">
      <c r="A4" s="2" t="s">
        <v>12</v>
      </c>
      <c r="B4" s="79">
        <v>956325</v>
      </c>
      <c r="C4" s="79">
        <v>992605</v>
      </c>
      <c r="D4" s="79">
        <v>1010123.375</v>
      </c>
      <c r="E4" s="79">
        <v>1032704.875</v>
      </c>
      <c r="F4" s="79">
        <v>1050077.375</v>
      </c>
      <c r="G4" s="79">
        <v>1062059.25</v>
      </c>
      <c r="H4" s="79">
        <v>1069268.5</v>
      </c>
      <c r="I4" s="79">
        <v>1073795.625</v>
      </c>
    </row>
    <row r="5" spans="1:9">
      <c r="A5" s="1" t="s">
        <v>171</v>
      </c>
      <c r="B5" s="4">
        <v>61618.000999999997</v>
      </c>
      <c r="C5" s="4">
        <v>64516</v>
      </c>
      <c r="D5" s="4">
        <v>68085.703125</v>
      </c>
      <c r="E5" s="4">
        <v>69897.5</v>
      </c>
      <c r="F5" s="4">
        <v>67117.46875</v>
      </c>
      <c r="G5" s="4">
        <v>64181.78125</v>
      </c>
      <c r="H5" s="4">
        <v>62605.83203125</v>
      </c>
      <c r="I5" s="4">
        <v>63240.64453125</v>
      </c>
    </row>
    <row r="6" spans="1:9">
      <c r="A6" s="1" t="s">
        <v>172</v>
      </c>
      <c r="B6" s="4">
        <v>80281.712</v>
      </c>
      <c r="C6" s="4">
        <v>82137.5703125</v>
      </c>
      <c r="D6" s="4">
        <v>83576.609375</v>
      </c>
      <c r="E6" s="4">
        <v>86260.3515625</v>
      </c>
      <c r="F6" s="4">
        <v>91315.5703125</v>
      </c>
      <c r="G6" s="4">
        <v>87850.1328125</v>
      </c>
      <c r="H6" s="4">
        <v>83716.015625</v>
      </c>
      <c r="I6" s="4">
        <v>81035.625</v>
      </c>
    </row>
    <row r="7" spans="1:9">
      <c r="A7" s="1" t="s">
        <v>173</v>
      </c>
      <c r="B7" s="4">
        <v>22214.458999999999</v>
      </c>
      <c r="C7" s="4">
        <v>22443.556640625</v>
      </c>
      <c r="D7" s="4">
        <v>22332.232421875</v>
      </c>
      <c r="E7" s="4">
        <v>23769.443359375</v>
      </c>
      <c r="F7" s="4">
        <v>24515.806640625</v>
      </c>
      <c r="G7" s="4">
        <v>24989.45703125</v>
      </c>
      <c r="H7" s="4">
        <v>23900.689453125</v>
      </c>
      <c r="I7" s="4">
        <v>22701.83203125</v>
      </c>
    </row>
    <row r="8" spans="1:9">
      <c r="A8" s="1" t="s">
        <v>174</v>
      </c>
      <c r="B8" s="4">
        <v>47435.353999999999</v>
      </c>
      <c r="C8" s="4">
        <v>43576.25390625</v>
      </c>
      <c r="D8" s="4">
        <v>39841.9296875</v>
      </c>
      <c r="E8" s="4">
        <v>41043.25</v>
      </c>
      <c r="F8" s="4">
        <v>40319.50390625</v>
      </c>
      <c r="G8" s="4">
        <v>46034.28515625</v>
      </c>
      <c r="H8" s="4">
        <v>44944.734375</v>
      </c>
      <c r="I8" s="4">
        <v>42559.5</v>
      </c>
    </row>
    <row r="9" spans="1:9">
      <c r="A9" s="1" t="s">
        <v>214</v>
      </c>
      <c r="B9" s="4">
        <v>358891.47</v>
      </c>
      <c r="C9" s="4">
        <v>373957.625</v>
      </c>
      <c r="D9" s="4">
        <v>375682.6875</v>
      </c>
      <c r="E9" s="4">
        <v>373036.40625</v>
      </c>
      <c r="F9" s="4">
        <v>367712.1875</v>
      </c>
      <c r="G9" s="4">
        <v>359283.34375</v>
      </c>
      <c r="H9" s="4">
        <v>352327</v>
      </c>
      <c r="I9" s="4">
        <v>352138.375</v>
      </c>
    </row>
    <row r="10" spans="1:9">
      <c r="A10" s="1" t="s">
        <v>215</v>
      </c>
      <c r="B10" s="4">
        <v>246564</v>
      </c>
      <c r="C10" s="4">
        <v>240857</v>
      </c>
      <c r="D10" s="4">
        <v>235769.609375</v>
      </c>
      <c r="E10" s="4">
        <v>230332.484375</v>
      </c>
      <c r="F10" s="4">
        <v>229785</v>
      </c>
      <c r="G10" s="4">
        <v>236088.078125</v>
      </c>
      <c r="H10" s="4">
        <v>250364.78125</v>
      </c>
      <c r="I10" s="4">
        <v>254490.484375</v>
      </c>
    </row>
    <row r="11" spans="1:9">
      <c r="A11" s="6" t="s">
        <v>216</v>
      </c>
      <c r="B11" s="8">
        <v>116627</v>
      </c>
      <c r="C11" s="8">
        <v>136309</v>
      </c>
      <c r="D11" s="8">
        <v>154086.53125</v>
      </c>
      <c r="E11" s="8">
        <v>175937.59375</v>
      </c>
      <c r="F11" s="8">
        <v>190300.78125</v>
      </c>
      <c r="G11" s="8">
        <v>193047.890625</v>
      </c>
      <c r="H11" s="8">
        <v>190661.03125</v>
      </c>
      <c r="I11" s="8">
        <v>188517.921875</v>
      </c>
    </row>
    <row r="12" spans="1:9">
      <c r="A12" s="6" t="s">
        <v>217</v>
      </c>
      <c r="B12" s="8">
        <v>22693</v>
      </c>
      <c r="C12" s="8">
        <v>28808</v>
      </c>
      <c r="D12" s="8">
        <v>30748.07421875</v>
      </c>
      <c r="E12" s="8">
        <v>32427.875</v>
      </c>
      <c r="F12" s="8">
        <v>39011.02734375</v>
      </c>
      <c r="G12" s="8">
        <v>50584.38671875</v>
      </c>
      <c r="H12" s="8">
        <v>60748.34765625</v>
      </c>
      <c r="I12" s="8">
        <v>69111.28125</v>
      </c>
    </row>
    <row r="13" spans="1:9">
      <c r="A13" s="16"/>
      <c r="B13" s="16"/>
      <c r="C13" s="16"/>
      <c r="D13" s="16"/>
      <c r="E13" s="16"/>
      <c r="F13" s="16"/>
      <c r="G13" s="16"/>
      <c r="H13" s="16"/>
      <c r="I13" s="16"/>
    </row>
    <row r="14" spans="1:9" ht="16.5" thickBot="1">
      <c r="A14" s="3" t="s">
        <v>182</v>
      </c>
      <c r="B14" s="273">
        <v>988095</v>
      </c>
      <c r="C14" s="273">
        <v>1048965</v>
      </c>
      <c r="D14" s="273">
        <v>1070437.0215117328</v>
      </c>
      <c r="E14" s="273">
        <v>1093991.70564252</v>
      </c>
      <c r="F14" s="273">
        <v>1112667.0176454741</v>
      </c>
      <c r="G14" s="273">
        <v>1125875.749921229</v>
      </c>
      <c r="H14" s="273">
        <v>1133609.098971711</v>
      </c>
      <c r="I14" s="273">
        <v>1139436.6676632829</v>
      </c>
    </row>
    <row r="15" spans="1:9">
      <c r="B15" s="13"/>
      <c r="C15" s="13"/>
      <c r="D15" s="13"/>
      <c r="E15" s="13"/>
      <c r="F15" s="13"/>
      <c r="G15" s="13"/>
      <c r="H15" s="13"/>
      <c r="I15" s="13"/>
    </row>
    <row r="16" spans="1:9" ht="16.5" thickBot="1">
      <c r="A16" s="2" t="s">
        <v>2</v>
      </c>
      <c r="B16" s="200"/>
      <c r="C16" s="202"/>
      <c r="D16" s="202"/>
      <c r="E16" s="202"/>
      <c r="F16" s="202"/>
      <c r="G16" s="200"/>
      <c r="H16" s="200"/>
      <c r="I16" s="200"/>
    </row>
    <row r="17" spans="1:9" ht="17.25" thickTop="1" thickBot="1">
      <c r="A17" s="9"/>
      <c r="B17" s="9"/>
      <c r="C17" s="27" t="s">
        <v>194</v>
      </c>
      <c r="D17" s="27" t="s">
        <v>195</v>
      </c>
      <c r="E17" s="27" t="s">
        <v>0</v>
      </c>
      <c r="F17" s="27" t="s">
        <v>1</v>
      </c>
      <c r="G17" s="27" t="s">
        <v>106</v>
      </c>
      <c r="H17" s="27" t="s">
        <v>176</v>
      </c>
      <c r="I17" s="27" t="s">
        <v>196</v>
      </c>
    </row>
    <row r="18" spans="1:9">
      <c r="A18" s="6"/>
      <c r="B18" s="6"/>
      <c r="C18" s="17"/>
      <c r="D18" s="17"/>
      <c r="E18" s="17"/>
      <c r="F18" s="17"/>
      <c r="G18" s="17"/>
      <c r="H18" s="17"/>
      <c r="I18" s="17"/>
    </row>
    <row r="19" spans="1:9">
      <c r="A19" s="2" t="s">
        <v>12</v>
      </c>
      <c r="C19" s="5">
        <f>((C4/B4)^(1/6)-1)*100</f>
        <v>0.62251272287330295</v>
      </c>
      <c r="D19" s="5">
        <f>((D4/C4)^(1/4)-1)*100</f>
        <v>0.43833176116983008</v>
      </c>
      <c r="E19" s="5">
        <f>((E4/D4)^(1/5)-1)*100</f>
        <v>0.44315856534020703</v>
      </c>
      <c r="F19" s="5">
        <f>((F4/E4)^(1/5)-1)*100</f>
        <v>0.33420521669009773</v>
      </c>
      <c r="G19" s="5">
        <f>((G4/F4)^(1/5)-1)*100</f>
        <v>0.22717485780683333</v>
      </c>
      <c r="H19" s="5">
        <f>((H4/G4)^(1/5)-1)*100</f>
        <v>0.13539272527094415</v>
      </c>
      <c r="I19" s="5">
        <f>((I4/H4)^(1/5)-1)*100</f>
        <v>8.4534007072956108E-2</v>
      </c>
    </row>
    <row r="20" spans="1:9">
      <c r="A20" s="1" t="s">
        <v>171</v>
      </c>
      <c r="C20" s="5">
        <f t="shared" ref="C20:C29" si="0">((C5/B5)^(1/6)-1)*100</f>
        <v>0.7689279028116669</v>
      </c>
      <c r="D20" s="5">
        <f t="shared" ref="D20:D29" si="1">((D5/C5)^(1/4)-1)*100</f>
        <v>1.3554540181098806</v>
      </c>
      <c r="E20" s="5">
        <f t="shared" ref="E20:I27" si="2">((E5/D5)^(1/5)-1)*100</f>
        <v>0.5266345006722517</v>
      </c>
      <c r="F20" s="5">
        <f t="shared" si="2"/>
        <v>-0.80842520596662304</v>
      </c>
      <c r="G20" s="5">
        <f t="shared" si="2"/>
        <v>-0.89051045531230999</v>
      </c>
      <c r="H20" s="5">
        <f t="shared" si="2"/>
        <v>-0.49598495363841755</v>
      </c>
      <c r="I20" s="5">
        <f t="shared" si="2"/>
        <v>0.20197904167986724</v>
      </c>
    </row>
    <row r="21" spans="1:9">
      <c r="A21" s="1" t="s">
        <v>172</v>
      </c>
      <c r="C21" s="5">
        <f t="shared" si="0"/>
        <v>0.38162097883203128</v>
      </c>
      <c r="D21" s="5">
        <f t="shared" si="1"/>
        <v>0.43514804443931521</v>
      </c>
      <c r="E21" s="5">
        <f t="shared" si="2"/>
        <v>0.63412970372944688</v>
      </c>
      <c r="F21" s="5">
        <f t="shared" si="2"/>
        <v>1.1455365153045349</v>
      </c>
      <c r="G21" s="5">
        <f t="shared" si="2"/>
        <v>-0.77079376585678094</v>
      </c>
      <c r="H21" s="5">
        <f t="shared" si="2"/>
        <v>-0.95940846028611526</v>
      </c>
      <c r="I21" s="5">
        <f t="shared" si="2"/>
        <v>-0.64871533702648421</v>
      </c>
    </row>
    <row r="22" spans="1:9">
      <c r="A22" s="1" t="s">
        <v>173</v>
      </c>
      <c r="C22" s="5">
        <f t="shared" si="0"/>
        <v>0.17114930169235265</v>
      </c>
      <c r="D22" s="5">
        <f t="shared" si="1"/>
        <v>-0.12423598067807795</v>
      </c>
      <c r="E22" s="5">
        <f t="shared" si="2"/>
        <v>1.2552090082878609</v>
      </c>
      <c r="F22" s="5">
        <f t="shared" si="2"/>
        <v>0.62025999899866235</v>
      </c>
      <c r="G22" s="5">
        <f t="shared" si="2"/>
        <v>0.38345207641614643</v>
      </c>
      <c r="H22" s="5">
        <f t="shared" si="2"/>
        <v>-0.88697716609951183</v>
      </c>
      <c r="I22" s="5">
        <f t="shared" si="2"/>
        <v>-1.0239550857115698</v>
      </c>
    </row>
    <row r="23" spans="1:9">
      <c r="A23" s="1" t="s">
        <v>174</v>
      </c>
      <c r="C23" s="5">
        <f t="shared" si="0"/>
        <v>-1.4043038383706352</v>
      </c>
      <c r="D23" s="5">
        <f t="shared" si="1"/>
        <v>-2.2149149162827397</v>
      </c>
      <c r="E23" s="5">
        <f t="shared" si="2"/>
        <v>0.59589888110094247</v>
      </c>
      <c r="F23" s="5">
        <f t="shared" si="2"/>
        <v>-0.3551890856016926</v>
      </c>
      <c r="G23" s="5">
        <f t="shared" si="2"/>
        <v>2.6864747634810504</v>
      </c>
      <c r="H23" s="5">
        <f t="shared" si="2"/>
        <v>-0.47791112015167503</v>
      </c>
      <c r="I23" s="5">
        <f t="shared" si="2"/>
        <v>-1.0846846707928459</v>
      </c>
    </row>
    <row r="24" spans="1:9">
      <c r="A24" s="1" t="s">
        <v>214</v>
      </c>
      <c r="B24" s="6"/>
      <c r="C24" s="20">
        <f t="shared" si="0"/>
        <v>0.68772836549360061</v>
      </c>
      <c r="D24" s="20">
        <f t="shared" si="1"/>
        <v>0.11512576920522655</v>
      </c>
      <c r="E24" s="20">
        <f t="shared" si="2"/>
        <v>-0.14127715174863109</v>
      </c>
      <c r="F24" s="20">
        <f t="shared" si="2"/>
        <v>-0.28709680229865864</v>
      </c>
      <c r="G24" s="20">
        <f t="shared" si="2"/>
        <v>-0.46271013176495401</v>
      </c>
      <c r="H24" s="20">
        <f t="shared" si="2"/>
        <v>-0.39026874245017273</v>
      </c>
      <c r="I24" s="20">
        <f t="shared" si="2"/>
        <v>-1.0709676328024553E-2</v>
      </c>
    </row>
    <row r="25" spans="1:9">
      <c r="A25" s="1" t="s">
        <v>215</v>
      </c>
      <c r="B25" s="6"/>
      <c r="C25" s="20">
        <f t="shared" si="0"/>
        <v>-0.38954261140000668</v>
      </c>
      <c r="D25" s="20">
        <f t="shared" si="1"/>
        <v>-0.5322858030884503</v>
      </c>
      <c r="E25" s="20">
        <f t="shared" si="2"/>
        <v>-0.46553794574960561</v>
      </c>
      <c r="F25" s="20">
        <f t="shared" si="2"/>
        <v>-4.7583878850177008E-2</v>
      </c>
      <c r="G25" s="20">
        <f t="shared" si="2"/>
        <v>0.54268439911788757</v>
      </c>
      <c r="H25" s="20">
        <f t="shared" si="2"/>
        <v>1.181202373643786</v>
      </c>
      <c r="I25" s="20">
        <f t="shared" si="2"/>
        <v>0.32742419438593906</v>
      </c>
    </row>
    <row r="26" spans="1:9">
      <c r="A26" s="6" t="s">
        <v>216</v>
      </c>
      <c r="B26" s="6"/>
      <c r="C26" s="20">
        <f t="shared" si="0"/>
        <v>2.6331293957855495</v>
      </c>
      <c r="D26" s="20">
        <f t="shared" si="1"/>
        <v>3.1121961205289983</v>
      </c>
      <c r="E26" s="20">
        <f t="shared" si="2"/>
        <v>2.6877868333062604</v>
      </c>
      <c r="F26" s="20">
        <f t="shared" si="2"/>
        <v>1.5819123942676594</v>
      </c>
      <c r="G26" s="20">
        <f t="shared" si="2"/>
        <v>0.28705955762413637</v>
      </c>
      <c r="H26" s="20">
        <f t="shared" si="2"/>
        <v>-0.24851369582749028</v>
      </c>
      <c r="I26" s="20">
        <f t="shared" si="2"/>
        <v>-0.22582597391619386</v>
      </c>
    </row>
    <row r="27" spans="1:9">
      <c r="A27" s="6" t="s">
        <v>217</v>
      </c>
      <c r="B27" s="6"/>
      <c r="C27" s="20">
        <f t="shared" si="0"/>
        <v>4.0567360395801444</v>
      </c>
      <c r="D27" s="20">
        <f t="shared" si="1"/>
        <v>1.6427023654571382</v>
      </c>
      <c r="E27" s="20">
        <f t="shared" si="2"/>
        <v>1.0694992332147546</v>
      </c>
      <c r="F27" s="20">
        <f t="shared" si="2"/>
        <v>3.7656902722772889</v>
      </c>
      <c r="G27" s="20">
        <f t="shared" si="2"/>
        <v>5.3333314918418306</v>
      </c>
      <c r="H27" s="20">
        <f t="shared" si="2"/>
        <v>3.7298132797556116</v>
      </c>
      <c r="I27" s="20">
        <f t="shared" si="2"/>
        <v>2.61312052036069</v>
      </c>
    </row>
    <row r="28" spans="1:9">
      <c r="A28" s="6"/>
      <c r="B28" s="6"/>
      <c r="C28" s="20"/>
      <c r="D28" s="20"/>
      <c r="E28" s="20"/>
      <c r="F28" s="20"/>
      <c r="G28" s="20"/>
      <c r="H28" s="20"/>
      <c r="I28" s="20"/>
    </row>
    <row r="29" spans="1:9" ht="16.5" thickBot="1">
      <c r="A29" s="3" t="s">
        <v>182</v>
      </c>
      <c r="B29" s="6"/>
      <c r="C29" s="20">
        <f t="shared" si="0"/>
        <v>1.001319921056143</v>
      </c>
      <c r="D29" s="20">
        <f t="shared" si="1"/>
        <v>0.50786108115077333</v>
      </c>
      <c r="E29" s="20">
        <f t="shared" ref="E29:I29" si="3">((E14/D14)^(1/5)-1)*100</f>
        <v>0.43627142257707252</v>
      </c>
      <c r="F29" s="20">
        <f t="shared" si="3"/>
        <v>0.33910826992560317</v>
      </c>
      <c r="G29" s="20">
        <f t="shared" si="3"/>
        <v>0.23630526561335685</v>
      </c>
      <c r="H29" s="11">
        <f t="shared" si="3"/>
        <v>0.13699893347349779</v>
      </c>
      <c r="I29" s="11">
        <f t="shared" si="3"/>
        <v>0.10260366404093446</v>
      </c>
    </row>
    <row r="30" spans="1:9">
      <c r="A30" s="282" t="s">
        <v>369</v>
      </c>
      <c r="B30" s="282"/>
      <c r="C30" s="282"/>
      <c r="D30" s="282"/>
      <c r="E30" s="282"/>
      <c r="F30" s="282"/>
      <c r="G30" s="282"/>
      <c r="H30" s="283"/>
      <c r="I30" s="137"/>
    </row>
    <row r="31" spans="1:9">
      <c r="B31" s="154"/>
      <c r="C31" s="154"/>
      <c r="D31" s="154"/>
      <c r="E31" s="154"/>
      <c r="F31" s="154"/>
      <c r="G31" s="154"/>
      <c r="H31" s="154"/>
      <c r="I31" s="154"/>
    </row>
    <row r="32" spans="1:9">
      <c r="B32" s="154"/>
      <c r="C32" s="154"/>
      <c r="D32" s="154"/>
      <c r="E32" s="154"/>
      <c r="F32" s="154"/>
      <c r="G32" s="154"/>
      <c r="H32" s="154"/>
      <c r="I32" s="154"/>
    </row>
    <row r="33" spans="1:9">
      <c r="A33" s="6"/>
      <c r="B33" s="8"/>
      <c r="C33" s="8"/>
      <c r="D33" s="8"/>
      <c r="E33" s="8"/>
      <c r="F33" s="8"/>
      <c r="G33" s="8"/>
      <c r="H33" s="8"/>
      <c r="I33" s="8"/>
    </row>
    <row r="34" spans="1:9">
      <c r="A34" s="162"/>
      <c r="B34" s="160"/>
      <c r="C34" s="160"/>
      <c r="D34" s="160"/>
      <c r="E34" s="160"/>
      <c r="F34" s="160"/>
      <c r="G34" s="160"/>
      <c r="H34" s="160"/>
      <c r="I34" s="160"/>
    </row>
    <row r="35" spans="1:9">
      <c r="A35" s="162"/>
      <c r="B35" s="160"/>
      <c r="C35" s="160"/>
      <c r="D35" s="160"/>
      <c r="E35" s="160"/>
      <c r="F35" s="160"/>
      <c r="G35" s="160"/>
      <c r="H35" s="160"/>
      <c r="I35" s="160"/>
    </row>
    <row r="36" spans="1:9">
      <c r="A36" s="162"/>
      <c r="B36" s="160"/>
      <c r="C36" s="160"/>
      <c r="D36" s="160"/>
      <c r="E36" s="160"/>
      <c r="F36" s="160"/>
      <c r="G36" s="160"/>
      <c r="H36" s="160"/>
      <c r="I36" s="160"/>
    </row>
    <row r="37" spans="1:9">
      <c r="A37" s="162"/>
      <c r="B37" s="160"/>
      <c r="C37" s="160"/>
      <c r="D37" s="160"/>
      <c r="E37" s="160"/>
      <c r="F37" s="160"/>
      <c r="G37" s="160"/>
      <c r="H37" s="160"/>
      <c r="I37" s="160"/>
    </row>
    <row r="38" spans="1:9">
      <c r="B38" s="6"/>
      <c r="C38" s="6"/>
      <c r="D38" s="6"/>
      <c r="E38" s="6"/>
      <c r="F38" s="6"/>
      <c r="G38" s="6"/>
      <c r="H38" s="6"/>
      <c r="I38" s="6"/>
    </row>
    <row r="39" spans="1:9" ht="23.25" customHeight="1"/>
    <row r="43" spans="1:9" s="6" customFormat="1">
      <c r="A43" s="1"/>
      <c r="B43" s="1"/>
      <c r="C43" s="1"/>
      <c r="D43" s="1"/>
      <c r="E43" s="1"/>
      <c r="F43" s="1"/>
      <c r="G43" s="1"/>
      <c r="H43" s="1"/>
      <c r="I43" s="1"/>
    </row>
  </sheetData>
  <mergeCells count="2">
    <mergeCell ref="A1:H1"/>
    <mergeCell ref="A30:H30"/>
  </mergeCells>
  <printOptions horizontalCentered="1"/>
  <pageMargins left="0.75" right="0.75" top="1" bottom="1" header="0.5" footer="0.5"/>
  <pageSetup scale="65"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1"/>
  <sheetViews>
    <sheetView zoomScale="75" zoomScaleNormal="75" workbookViewId="0">
      <selection activeCell="AB31" sqref="AB31"/>
    </sheetView>
  </sheetViews>
  <sheetFormatPr defaultRowHeight="15"/>
  <cols>
    <col min="1" max="1" width="8.5703125" style="255" customWidth="1"/>
    <col min="2" max="11" width="8.5703125" style="208" customWidth="1"/>
    <col min="12" max="16384" width="9.140625" style="208"/>
  </cols>
  <sheetData>
    <row r="1" spans="1:20" ht="30" customHeight="1" thickBot="1">
      <c r="A1" s="303" t="s">
        <v>292</v>
      </c>
      <c r="B1" s="304"/>
      <c r="C1" s="304"/>
      <c r="D1" s="304"/>
      <c r="E1" s="304"/>
      <c r="F1" s="304"/>
      <c r="G1" s="304"/>
      <c r="H1" s="304"/>
      <c r="I1" s="304"/>
      <c r="J1" s="304"/>
      <c r="K1" s="304"/>
    </row>
    <row r="2" spans="1:20" s="242" customFormat="1" ht="50.1" customHeight="1" thickTop="1">
      <c r="A2" s="241"/>
      <c r="B2" s="305" t="s">
        <v>293</v>
      </c>
      <c r="C2" s="306"/>
      <c r="D2" s="305" t="s">
        <v>294</v>
      </c>
      <c r="E2" s="307"/>
      <c r="F2" s="306" t="s">
        <v>295</v>
      </c>
      <c r="G2" s="306"/>
      <c r="H2" s="305" t="s">
        <v>296</v>
      </c>
      <c r="I2" s="306"/>
      <c r="J2" s="305" t="s">
        <v>297</v>
      </c>
      <c r="K2" s="306"/>
    </row>
    <row r="3" spans="1:20" ht="50.1" customHeight="1" thickBot="1">
      <c r="A3" s="243" t="s">
        <v>4</v>
      </c>
      <c r="B3" s="244" t="s">
        <v>298</v>
      </c>
      <c r="C3" s="245" t="s">
        <v>299</v>
      </c>
      <c r="D3" s="244" t="s">
        <v>298</v>
      </c>
      <c r="E3" s="245" t="s">
        <v>299</v>
      </c>
      <c r="F3" s="244" t="s">
        <v>298</v>
      </c>
      <c r="G3" s="245" t="s">
        <v>299</v>
      </c>
      <c r="H3" s="244" t="s">
        <v>298</v>
      </c>
      <c r="I3" s="245" t="s">
        <v>299</v>
      </c>
      <c r="J3" s="244" t="s">
        <v>298</v>
      </c>
      <c r="K3" s="244" t="s">
        <v>299</v>
      </c>
    </row>
    <row r="4" spans="1:20" ht="16.5" thickTop="1">
      <c r="A4" s="246">
        <v>1980</v>
      </c>
      <c r="B4" s="209">
        <v>27085</v>
      </c>
      <c r="C4" s="247">
        <v>78.599999999999994</v>
      </c>
      <c r="D4" s="209">
        <v>2336</v>
      </c>
      <c r="E4" s="247">
        <v>6.8</v>
      </c>
      <c r="F4" s="209">
        <v>6799</v>
      </c>
      <c r="G4" s="247">
        <v>19.7</v>
      </c>
      <c r="H4" s="209">
        <v>2900</v>
      </c>
      <c r="I4" s="247">
        <v>8.4</v>
      </c>
      <c r="J4" s="209">
        <v>34448</v>
      </c>
      <c r="K4" s="248">
        <v>100</v>
      </c>
      <c r="O4" s="238"/>
      <c r="P4" s="238"/>
      <c r="Q4" s="238"/>
      <c r="R4" s="238"/>
      <c r="T4" s="238"/>
    </row>
    <row r="5" spans="1:20" ht="15.75">
      <c r="A5" s="246">
        <v>1981</v>
      </c>
      <c r="B5" s="209">
        <v>25915</v>
      </c>
      <c r="C5" s="247">
        <v>76.900000000000006</v>
      </c>
      <c r="D5" s="209">
        <v>2438</v>
      </c>
      <c r="E5" s="247">
        <v>7.2</v>
      </c>
      <c r="F5" s="209">
        <v>7148</v>
      </c>
      <c r="G5" s="247">
        <v>21.2</v>
      </c>
      <c r="H5" s="209">
        <v>3086</v>
      </c>
      <c r="I5" s="247">
        <v>9.1999999999999993</v>
      </c>
      <c r="J5" s="209">
        <v>33710</v>
      </c>
      <c r="K5" s="210">
        <v>100</v>
      </c>
      <c r="O5" s="238"/>
      <c r="P5" s="238"/>
      <c r="Q5" s="238"/>
      <c r="R5" s="238"/>
    </row>
    <row r="6" spans="1:20" ht="15.75">
      <c r="A6" s="246">
        <v>1982</v>
      </c>
      <c r="B6" s="209">
        <v>26055</v>
      </c>
      <c r="C6" s="247">
        <v>77.599999999999994</v>
      </c>
      <c r="D6" s="209">
        <v>2428</v>
      </c>
      <c r="E6" s="247">
        <v>7.2</v>
      </c>
      <c r="F6" s="209">
        <v>6781</v>
      </c>
      <c r="G6" s="247">
        <v>20.2</v>
      </c>
      <c r="H6" s="209">
        <v>3155</v>
      </c>
      <c r="I6" s="247">
        <v>9.4</v>
      </c>
      <c r="J6" s="209">
        <v>33563</v>
      </c>
      <c r="K6" s="210">
        <v>100</v>
      </c>
      <c r="O6" s="238"/>
      <c r="P6" s="238"/>
      <c r="Q6" s="238"/>
      <c r="R6" s="238"/>
    </row>
    <row r="7" spans="1:20" ht="15.75">
      <c r="A7" s="246">
        <v>1983</v>
      </c>
      <c r="B7" s="209">
        <v>27655</v>
      </c>
      <c r="C7" s="247">
        <v>76.3</v>
      </c>
      <c r="D7" s="209">
        <v>2603</v>
      </c>
      <c r="E7" s="247">
        <v>7.2</v>
      </c>
      <c r="F7" s="209">
        <v>7781</v>
      </c>
      <c r="G7" s="247">
        <v>21.5</v>
      </c>
      <c r="H7" s="209">
        <v>3395</v>
      </c>
      <c r="I7" s="247">
        <v>9.4</v>
      </c>
      <c r="J7" s="209">
        <v>36227</v>
      </c>
      <c r="K7" s="210">
        <v>100</v>
      </c>
      <c r="O7" s="238"/>
      <c r="P7" s="238"/>
      <c r="Q7" s="238"/>
      <c r="R7" s="238"/>
    </row>
    <row r="8" spans="1:20" ht="15.75">
      <c r="A8" s="246">
        <v>1984</v>
      </c>
      <c r="B8" s="209">
        <v>28182</v>
      </c>
      <c r="C8" s="247">
        <v>75.7</v>
      </c>
      <c r="D8" s="209">
        <v>2736</v>
      </c>
      <c r="E8" s="247">
        <v>7.3</v>
      </c>
      <c r="F8" s="209">
        <v>8370</v>
      </c>
      <c r="G8" s="247">
        <v>22.5</v>
      </c>
      <c r="H8" s="209">
        <v>3435</v>
      </c>
      <c r="I8" s="247">
        <v>9.1999999999999993</v>
      </c>
      <c r="J8" s="209">
        <v>37250</v>
      </c>
      <c r="K8" s="210">
        <v>100</v>
      </c>
      <c r="O8" s="238"/>
      <c r="P8" s="238"/>
      <c r="Q8" s="238"/>
      <c r="R8" s="238"/>
    </row>
    <row r="9" spans="1:20" ht="15.75">
      <c r="A9" s="246">
        <v>1985</v>
      </c>
      <c r="B9" s="209">
        <v>29134</v>
      </c>
      <c r="C9" s="247">
        <v>75.8</v>
      </c>
      <c r="D9" s="209">
        <v>2890</v>
      </c>
      <c r="E9" s="247">
        <v>7.5</v>
      </c>
      <c r="F9" s="209">
        <v>8660</v>
      </c>
      <c r="G9" s="247">
        <v>22.5</v>
      </c>
      <c r="H9" s="209">
        <v>3529</v>
      </c>
      <c r="I9" s="247">
        <v>9.1999999999999993</v>
      </c>
      <c r="J9" s="209">
        <v>38434</v>
      </c>
      <c r="K9" s="210">
        <v>100</v>
      </c>
      <c r="O9" s="238"/>
      <c r="P9" s="238"/>
      <c r="Q9" s="238"/>
      <c r="R9" s="238"/>
    </row>
    <row r="10" spans="1:20" ht="15.75">
      <c r="A10" s="246">
        <v>1986</v>
      </c>
      <c r="B10" s="209">
        <v>30467</v>
      </c>
      <c r="C10" s="247">
        <v>76.5</v>
      </c>
      <c r="D10" s="209">
        <v>3081</v>
      </c>
      <c r="E10" s="247">
        <v>7.7</v>
      </c>
      <c r="F10" s="209">
        <v>8858</v>
      </c>
      <c r="G10" s="247">
        <v>22.2</v>
      </c>
      <c r="H10" s="209">
        <v>3589</v>
      </c>
      <c r="I10" s="247">
        <v>9</v>
      </c>
      <c r="J10" s="209">
        <v>39834</v>
      </c>
      <c r="K10" s="210">
        <v>100</v>
      </c>
      <c r="O10" s="238"/>
      <c r="P10" s="238"/>
      <c r="Q10" s="238"/>
      <c r="R10" s="238"/>
    </row>
    <row r="11" spans="1:20" ht="15.75">
      <c r="A11" s="246">
        <v>1987</v>
      </c>
      <c r="B11" s="209">
        <v>31377</v>
      </c>
      <c r="C11" s="247">
        <v>77.599999999999994</v>
      </c>
      <c r="D11" s="209">
        <v>3206</v>
      </c>
      <c r="E11" s="247">
        <v>7.9</v>
      </c>
      <c r="F11" s="209">
        <v>8726</v>
      </c>
      <c r="G11" s="247">
        <v>21.6</v>
      </c>
      <c r="H11" s="209">
        <v>3538</v>
      </c>
      <c r="I11" s="247">
        <v>8.6999999999999993</v>
      </c>
      <c r="J11" s="209">
        <v>40435</v>
      </c>
      <c r="K11" s="210">
        <v>100</v>
      </c>
      <c r="O11" s="238"/>
      <c r="P11" s="238"/>
      <c r="Q11" s="238"/>
      <c r="R11" s="238"/>
    </row>
    <row r="12" spans="1:20" ht="15.75">
      <c r="A12" s="246">
        <v>1988</v>
      </c>
      <c r="B12" s="209">
        <v>32972</v>
      </c>
      <c r="C12" s="247">
        <v>78.599999999999994</v>
      </c>
      <c r="D12" s="209">
        <v>3476</v>
      </c>
      <c r="E12" s="247">
        <v>8.3000000000000007</v>
      </c>
      <c r="F12" s="209">
        <v>8868</v>
      </c>
      <c r="G12" s="247">
        <v>21.1</v>
      </c>
      <c r="H12" s="209">
        <v>3580</v>
      </c>
      <c r="I12" s="247">
        <v>8.5</v>
      </c>
      <c r="J12" s="209">
        <v>41944</v>
      </c>
      <c r="K12" s="210">
        <v>100</v>
      </c>
      <c r="O12" s="238"/>
      <c r="P12" s="238"/>
      <c r="Q12" s="238"/>
      <c r="R12" s="238"/>
    </row>
    <row r="13" spans="1:20" ht="15.75">
      <c r="A13" s="246">
        <v>1989</v>
      </c>
      <c r="B13" s="209">
        <v>34612</v>
      </c>
      <c r="C13" s="247">
        <v>78.099999999999994</v>
      </c>
      <c r="D13" s="209">
        <v>3658</v>
      </c>
      <c r="E13" s="247">
        <v>8.3000000000000007</v>
      </c>
      <c r="F13" s="209">
        <v>9614</v>
      </c>
      <c r="G13" s="247">
        <v>21.7</v>
      </c>
      <c r="H13" s="209">
        <v>3755</v>
      </c>
      <c r="I13" s="247">
        <v>8.5</v>
      </c>
      <c r="J13" s="209">
        <v>44323</v>
      </c>
      <c r="K13" s="210">
        <v>100</v>
      </c>
      <c r="O13" s="238"/>
      <c r="P13" s="238"/>
      <c r="Q13" s="238"/>
      <c r="R13" s="238"/>
    </row>
    <row r="14" spans="1:20" ht="15.75">
      <c r="A14" s="246">
        <v>1990</v>
      </c>
      <c r="B14" s="209">
        <v>35769</v>
      </c>
      <c r="C14" s="247">
        <v>79.400000000000006</v>
      </c>
      <c r="D14" s="209">
        <v>3935</v>
      </c>
      <c r="E14" s="247">
        <v>8.6999999999999993</v>
      </c>
      <c r="F14" s="209">
        <v>9413</v>
      </c>
      <c r="G14" s="247">
        <v>20.9</v>
      </c>
      <c r="H14" s="209">
        <v>3790</v>
      </c>
      <c r="I14" s="247">
        <v>8.4</v>
      </c>
      <c r="J14" s="209">
        <v>45037</v>
      </c>
      <c r="K14" s="210">
        <v>100</v>
      </c>
      <c r="O14" s="238"/>
      <c r="P14" s="238"/>
      <c r="Q14" s="238"/>
      <c r="R14" s="238"/>
    </row>
    <row r="15" spans="1:20" ht="15.75">
      <c r="A15" s="246">
        <v>1991</v>
      </c>
      <c r="B15" s="209">
        <v>35429</v>
      </c>
      <c r="C15" s="247">
        <v>79.7</v>
      </c>
      <c r="D15" s="209">
        <v>3953</v>
      </c>
      <c r="E15" s="247">
        <v>8.9</v>
      </c>
      <c r="F15" s="209">
        <v>9084</v>
      </c>
      <c r="G15" s="247">
        <v>20.399999999999999</v>
      </c>
      <c r="H15" s="209">
        <v>3884</v>
      </c>
      <c r="I15" s="247">
        <v>8.6999999999999993</v>
      </c>
      <c r="J15" s="209">
        <v>44444</v>
      </c>
      <c r="K15" s="210">
        <v>100</v>
      </c>
      <c r="O15" s="238"/>
      <c r="P15" s="238"/>
      <c r="Q15" s="238"/>
      <c r="R15" s="238"/>
    </row>
    <row r="16" spans="1:20" ht="15.75">
      <c r="A16" s="246">
        <v>1992</v>
      </c>
      <c r="B16" s="209">
        <v>36084</v>
      </c>
      <c r="C16" s="247">
        <v>78.900000000000006</v>
      </c>
      <c r="D16" s="209">
        <v>4011</v>
      </c>
      <c r="E16" s="247">
        <v>8.8000000000000007</v>
      </c>
      <c r="F16" s="209">
        <v>9344</v>
      </c>
      <c r="G16" s="247">
        <v>20.399999999999999</v>
      </c>
      <c r="H16" s="209">
        <v>4303</v>
      </c>
      <c r="I16" s="247">
        <v>9.4</v>
      </c>
      <c r="J16" s="209">
        <v>45720</v>
      </c>
      <c r="K16" s="210">
        <v>100</v>
      </c>
      <c r="O16" s="238"/>
      <c r="P16" s="238"/>
      <c r="Q16" s="238"/>
      <c r="R16" s="238"/>
    </row>
    <row r="17" spans="1:18" ht="15.75">
      <c r="A17" s="246">
        <v>1993</v>
      </c>
      <c r="B17" s="209">
        <v>35772</v>
      </c>
      <c r="C17" s="247">
        <v>77.900000000000006</v>
      </c>
      <c r="D17" s="209">
        <v>3963</v>
      </c>
      <c r="E17" s="247">
        <v>8.6</v>
      </c>
      <c r="F17" s="209">
        <v>9549</v>
      </c>
      <c r="G17" s="247">
        <v>20.8</v>
      </c>
      <c r="H17" s="209">
        <v>4566</v>
      </c>
      <c r="I17" s="247">
        <v>9.9</v>
      </c>
      <c r="J17" s="209">
        <v>45925</v>
      </c>
      <c r="K17" s="210">
        <v>100</v>
      </c>
      <c r="O17" s="238"/>
      <c r="P17" s="238"/>
      <c r="Q17" s="238"/>
      <c r="R17" s="238"/>
    </row>
    <row r="18" spans="1:18" ht="15.75">
      <c r="A18" s="246">
        <v>1994</v>
      </c>
      <c r="B18" s="209">
        <v>35122</v>
      </c>
      <c r="C18" s="247">
        <v>76.900000000000006</v>
      </c>
      <c r="D18" s="209">
        <v>3925</v>
      </c>
      <c r="E18" s="247">
        <v>8.6</v>
      </c>
      <c r="F18" s="209">
        <v>9673</v>
      </c>
      <c r="G18" s="247">
        <v>21.2</v>
      </c>
      <c r="H18" s="209">
        <v>4811</v>
      </c>
      <c r="I18" s="247">
        <v>10.5</v>
      </c>
      <c r="J18" s="209">
        <v>45681</v>
      </c>
      <c r="K18" s="210">
        <v>100</v>
      </c>
      <c r="O18" s="238"/>
      <c r="P18" s="238"/>
      <c r="Q18" s="238"/>
      <c r="R18" s="238"/>
    </row>
    <row r="19" spans="1:18" ht="15.75">
      <c r="A19" s="246">
        <v>1995</v>
      </c>
      <c r="B19" s="209">
        <v>34381</v>
      </c>
      <c r="C19" s="247">
        <v>75.3</v>
      </c>
      <c r="D19" s="209">
        <v>3837</v>
      </c>
      <c r="E19" s="247">
        <v>8.4</v>
      </c>
      <c r="F19" s="209">
        <v>9808</v>
      </c>
      <c r="G19" s="247">
        <v>21.5</v>
      </c>
      <c r="H19" s="209">
        <v>5324</v>
      </c>
      <c r="I19" s="247">
        <v>11.7</v>
      </c>
      <c r="J19" s="209">
        <v>45675</v>
      </c>
      <c r="K19" s="210">
        <v>100</v>
      </c>
      <c r="O19" s="238"/>
      <c r="P19" s="238"/>
      <c r="Q19" s="238"/>
      <c r="R19" s="238"/>
    </row>
    <row r="20" spans="1:18" ht="15.75">
      <c r="A20" s="246">
        <v>1996</v>
      </c>
      <c r="B20" s="209">
        <v>33808</v>
      </c>
      <c r="C20" s="247">
        <v>75.099999999999994</v>
      </c>
      <c r="D20" s="209">
        <v>3785</v>
      </c>
      <c r="E20" s="247">
        <v>8.4</v>
      </c>
      <c r="F20" s="209">
        <v>9591</v>
      </c>
      <c r="G20" s="247">
        <v>21.3</v>
      </c>
      <c r="H20" s="209">
        <v>5378</v>
      </c>
      <c r="I20" s="247">
        <v>12</v>
      </c>
      <c r="J20" s="209">
        <v>44992</v>
      </c>
      <c r="K20" s="210">
        <v>100</v>
      </c>
      <c r="O20" s="238"/>
      <c r="P20" s="238"/>
      <c r="Q20" s="238"/>
      <c r="R20" s="238"/>
    </row>
    <row r="21" spans="1:18" ht="15.75">
      <c r="A21" s="246">
        <v>1997</v>
      </c>
      <c r="B21" s="209">
        <v>34508</v>
      </c>
      <c r="C21" s="247">
        <v>74.8</v>
      </c>
      <c r="D21" s="209">
        <v>3817</v>
      </c>
      <c r="E21" s="247">
        <v>8.3000000000000007</v>
      </c>
      <c r="F21" s="209">
        <v>10087</v>
      </c>
      <c r="G21" s="247">
        <v>21.9</v>
      </c>
      <c r="H21" s="209">
        <v>5361</v>
      </c>
      <c r="I21" s="247">
        <v>11.6</v>
      </c>
      <c r="J21" s="209">
        <v>46139</v>
      </c>
      <c r="K21" s="210">
        <v>100</v>
      </c>
      <c r="O21" s="238"/>
      <c r="P21" s="238"/>
      <c r="Q21" s="238"/>
      <c r="R21" s="238"/>
    </row>
    <row r="22" spans="1:18" ht="15.75">
      <c r="A22" s="246">
        <v>1998</v>
      </c>
      <c r="B22" s="209">
        <v>35145</v>
      </c>
      <c r="C22" s="247">
        <v>74.5</v>
      </c>
      <c r="D22" s="209">
        <v>3886</v>
      </c>
      <c r="E22" s="247">
        <v>8.1999999999999993</v>
      </c>
      <c r="F22" s="209">
        <v>10467</v>
      </c>
      <c r="G22" s="247">
        <v>22.2</v>
      </c>
      <c r="H22" s="209">
        <v>5479</v>
      </c>
      <c r="I22" s="247">
        <v>11.6</v>
      </c>
      <c r="J22" s="209">
        <v>47205</v>
      </c>
      <c r="K22" s="210">
        <v>100</v>
      </c>
      <c r="O22" s="238"/>
      <c r="P22" s="238"/>
      <c r="Q22" s="238"/>
      <c r="R22" s="238"/>
    </row>
    <row r="23" spans="1:18" ht="15.75">
      <c r="A23" s="246">
        <v>1999</v>
      </c>
      <c r="B23" s="209">
        <v>36160</v>
      </c>
      <c r="C23" s="247">
        <v>74.7</v>
      </c>
      <c r="D23" s="209">
        <v>3945</v>
      </c>
      <c r="E23" s="247">
        <v>8.1</v>
      </c>
      <c r="F23" s="209">
        <v>10573</v>
      </c>
      <c r="G23" s="247">
        <v>21.8</v>
      </c>
      <c r="H23" s="209">
        <v>5646</v>
      </c>
      <c r="I23" s="247">
        <v>11.7</v>
      </c>
      <c r="J23" s="209">
        <v>48434</v>
      </c>
      <c r="K23" s="210">
        <v>100</v>
      </c>
      <c r="O23" s="238"/>
      <c r="P23" s="238"/>
      <c r="Q23" s="238"/>
      <c r="R23" s="238"/>
    </row>
    <row r="24" spans="1:18" ht="15.75">
      <c r="A24" s="246">
        <v>2000</v>
      </c>
      <c r="B24" s="209">
        <v>37787</v>
      </c>
      <c r="C24" s="247">
        <v>74.8</v>
      </c>
      <c r="D24" s="209">
        <v>4088</v>
      </c>
      <c r="E24" s="247">
        <v>8.1</v>
      </c>
      <c r="F24" s="209">
        <v>10947</v>
      </c>
      <c r="G24" s="247">
        <v>21.7</v>
      </c>
      <c r="H24" s="209">
        <v>5844</v>
      </c>
      <c r="I24" s="247">
        <v>11.6</v>
      </c>
      <c r="J24" s="209">
        <v>50490</v>
      </c>
      <c r="K24" s="210">
        <v>100</v>
      </c>
      <c r="O24" s="238"/>
      <c r="P24" s="238"/>
      <c r="Q24" s="238"/>
      <c r="R24" s="238"/>
    </row>
    <row r="25" spans="1:18" ht="15.75">
      <c r="A25" s="246">
        <v>2001</v>
      </c>
      <c r="B25" s="209">
        <v>39309</v>
      </c>
      <c r="C25" s="247">
        <v>75.5</v>
      </c>
      <c r="D25" s="209">
        <v>4262</v>
      </c>
      <c r="E25" s="247">
        <v>8.1999999999999993</v>
      </c>
      <c r="F25" s="209">
        <v>10771</v>
      </c>
      <c r="G25" s="247">
        <v>20.7</v>
      </c>
      <c r="H25" s="209">
        <v>6223</v>
      </c>
      <c r="I25" s="247">
        <v>12</v>
      </c>
      <c r="J25" s="209">
        <v>52041</v>
      </c>
      <c r="K25" s="210">
        <v>100</v>
      </c>
      <c r="O25" s="238"/>
      <c r="P25" s="238"/>
      <c r="Q25" s="238"/>
      <c r="R25" s="238"/>
    </row>
    <row r="26" spans="1:18" ht="15.75">
      <c r="A26" s="246">
        <v>2002</v>
      </c>
      <c r="B26" s="209">
        <v>41335</v>
      </c>
      <c r="C26" s="247">
        <v>76.8</v>
      </c>
      <c r="D26" s="209">
        <v>4506</v>
      </c>
      <c r="E26" s="247">
        <v>8.4</v>
      </c>
      <c r="F26" s="209">
        <v>10378</v>
      </c>
      <c r="G26" s="247">
        <v>19.3</v>
      </c>
      <c r="H26" s="209">
        <v>6648</v>
      </c>
      <c r="I26" s="247">
        <v>12.3</v>
      </c>
      <c r="J26" s="209">
        <v>53855</v>
      </c>
      <c r="K26" s="210">
        <v>100</v>
      </c>
      <c r="O26" s="238"/>
      <c r="P26" s="238"/>
      <c r="Q26" s="238"/>
      <c r="R26" s="238"/>
    </row>
    <row r="27" spans="1:18" ht="15.75">
      <c r="A27" s="246">
        <v>2003</v>
      </c>
      <c r="B27" s="209">
        <v>43034</v>
      </c>
      <c r="C27" s="247">
        <v>78.099999999999994</v>
      </c>
      <c r="D27" s="209">
        <v>4737</v>
      </c>
      <c r="E27" s="247">
        <v>8.6</v>
      </c>
      <c r="F27" s="209">
        <v>10112</v>
      </c>
      <c r="G27" s="247">
        <v>18.3</v>
      </c>
      <c r="H27" s="209">
        <v>6711</v>
      </c>
      <c r="I27" s="247">
        <v>12.2</v>
      </c>
      <c r="J27" s="209">
        <v>55119</v>
      </c>
      <c r="K27" s="210">
        <v>100</v>
      </c>
      <c r="O27" s="238"/>
      <c r="P27" s="238"/>
      <c r="Q27" s="238"/>
      <c r="R27" s="238"/>
    </row>
    <row r="28" spans="1:18" ht="15.75">
      <c r="A28" s="246">
        <v>2004</v>
      </c>
      <c r="B28" s="209">
        <v>44625</v>
      </c>
      <c r="C28" s="247">
        <v>77.599999999999994</v>
      </c>
      <c r="D28" s="209">
        <v>4816</v>
      </c>
      <c r="E28" s="247">
        <v>8.4</v>
      </c>
      <c r="F28" s="209">
        <v>10794</v>
      </c>
      <c r="G28" s="247">
        <v>18.8</v>
      </c>
      <c r="H28" s="209">
        <v>6926</v>
      </c>
      <c r="I28" s="247">
        <v>12</v>
      </c>
      <c r="J28" s="209">
        <v>57528</v>
      </c>
      <c r="K28" s="210">
        <v>100</v>
      </c>
      <c r="O28" s="238"/>
      <c r="P28" s="238"/>
      <c r="Q28" s="238"/>
      <c r="R28" s="238"/>
    </row>
    <row r="29" spans="1:18" ht="15.75">
      <c r="A29" s="246">
        <v>2005</v>
      </c>
      <c r="B29" s="209">
        <v>46149</v>
      </c>
      <c r="C29" s="247">
        <v>77.5</v>
      </c>
      <c r="D29" s="209">
        <v>4980</v>
      </c>
      <c r="E29" s="247">
        <v>8.4</v>
      </c>
      <c r="F29" s="209">
        <v>11196</v>
      </c>
      <c r="G29" s="247">
        <v>18.8</v>
      </c>
      <c r="H29" s="209">
        <v>7192</v>
      </c>
      <c r="I29" s="247">
        <v>12.1</v>
      </c>
      <c r="J29" s="209">
        <v>59557</v>
      </c>
      <c r="K29" s="210">
        <v>100</v>
      </c>
      <c r="O29" s="238"/>
      <c r="P29" s="238"/>
      <c r="Q29" s="238"/>
      <c r="R29" s="238"/>
    </row>
    <row r="30" spans="1:18" ht="15.75">
      <c r="A30" s="246">
        <v>2006</v>
      </c>
      <c r="B30" s="209">
        <v>46037</v>
      </c>
      <c r="C30" s="247">
        <v>76.3</v>
      </c>
      <c r="D30" s="209">
        <v>5061</v>
      </c>
      <c r="E30" s="247">
        <v>8.4</v>
      </c>
      <c r="F30" s="209">
        <v>12166</v>
      </c>
      <c r="G30" s="247">
        <v>20.2</v>
      </c>
      <c r="H30" s="209">
        <v>7164</v>
      </c>
      <c r="I30" s="247">
        <v>11.9</v>
      </c>
      <c r="J30" s="209">
        <v>60305</v>
      </c>
      <c r="K30" s="210">
        <v>100</v>
      </c>
      <c r="O30" s="238"/>
      <c r="P30" s="238"/>
      <c r="Q30" s="238"/>
      <c r="R30" s="238"/>
    </row>
    <row r="31" spans="1:18" ht="15.75">
      <c r="A31" s="246">
        <v>2007</v>
      </c>
      <c r="B31" s="209">
        <v>45218</v>
      </c>
      <c r="C31" s="247">
        <v>74.8</v>
      </c>
      <c r="D31" s="209">
        <v>5047</v>
      </c>
      <c r="E31" s="247">
        <v>8.3000000000000007</v>
      </c>
      <c r="F31" s="209">
        <v>12799</v>
      </c>
      <c r="G31" s="247">
        <v>21.2</v>
      </c>
      <c r="H31" s="209">
        <v>7502</v>
      </c>
      <c r="I31" s="247">
        <v>12.4</v>
      </c>
      <c r="J31" s="209">
        <v>60472</v>
      </c>
      <c r="K31" s="210">
        <v>100</v>
      </c>
      <c r="O31" s="238"/>
      <c r="P31" s="238"/>
      <c r="Q31" s="238"/>
      <c r="R31" s="238"/>
    </row>
    <row r="32" spans="1:18" ht="15.75">
      <c r="A32" s="246">
        <v>2008</v>
      </c>
      <c r="B32" s="209">
        <v>44582</v>
      </c>
      <c r="C32" s="247">
        <v>73</v>
      </c>
      <c r="D32" s="209">
        <v>4938</v>
      </c>
      <c r="E32" s="247">
        <v>8.1</v>
      </c>
      <c r="F32" s="209">
        <v>13068</v>
      </c>
      <c r="G32" s="247">
        <v>21.4</v>
      </c>
      <c r="H32" s="209">
        <v>8386</v>
      </c>
      <c r="I32" s="247">
        <v>13.7</v>
      </c>
      <c r="J32" s="209">
        <v>61098</v>
      </c>
      <c r="K32" s="210">
        <v>100</v>
      </c>
      <c r="O32" s="238"/>
      <c r="P32" s="238"/>
      <c r="Q32" s="238"/>
      <c r="R32" s="238"/>
    </row>
    <row r="33" spans="1:18" ht="15.75">
      <c r="A33" s="246">
        <v>2009</v>
      </c>
      <c r="B33" s="209">
        <v>43690</v>
      </c>
      <c r="C33" s="247">
        <v>72.099999999999994</v>
      </c>
      <c r="D33" s="209">
        <v>4851</v>
      </c>
      <c r="E33" s="247">
        <v>8</v>
      </c>
      <c r="F33" s="209">
        <v>12773</v>
      </c>
      <c r="G33" s="247">
        <v>21.1</v>
      </c>
      <c r="H33" s="209">
        <v>8957</v>
      </c>
      <c r="I33" s="247">
        <v>14.8</v>
      </c>
      <c r="J33" s="209">
        <v>60569</v>
      </c>
      <c r="K33" s="210">
        <v>100</v>
      </c>
      <c r="O33" s="238"/>
      <c r="P33" s="238"/>
      <c r="Q33" s="238"/>
      <c r="R33" s="238"/>
    </row>
    <row r="34" spans="1:18" ht="15.75">
      <c r="A34" s="246">
        <v>2010</v>
      </c>
      <c r="B34" s="209">
        <v>43238</v>
      </c>
      <c r="C34" s="247">
        <v>71.5</v>
      </c>
      <c r="D34" s="209">
        <v>4998</v>
      </c>
      <c r="E34" s="247">
        <v>8.3000000000000007</v>
      </c>
      <c r="F34" s="209">
        <v>12372</v>
      </c>
      <c r="G34" s="247">
        <v>20.5</v>
      </c>
      <c r="H34" s="209">
        <v>9835</v>
      </c>
      <c r="I34" s="247">
        <v>16.3</v>
      </c>
      <c r="J34" s="209">
        <v>60447</v>
      </c>
      <c r="K34" s="210">
        <v>100</v>
      </c>
      <c r="O34" s="238"/>
      <c r="P34" s="238"/>
      <c r="Q34" s="238"/>
      <c r="R34" s="238"/>
    </row>
    <row r="35" spans="1:18" ht="15.75">
      <c r="A35" s="246">
        <v>2011</v>
      </c>
      <c r="B35" s="209">
        <v>43223</v>
      </c>
      <c r="C35" s="247">
        <v>71.5</v>
      </c>
      <c r="D35" s="209">
        <v>4588</v>
      </c>
      <c r="E35" s="247">
        <v>7.6</v>
      </c>
      <c r="F35" s="209">
        <v>11986</v>
      </c>
      <c r="G35" s="247">
        <v>19.8</v>
      </c>
      <c r="H35" s="209">
        <v>9871</v>
      </c>
      <c r="I35" s="247">
        <v>16.3</v>
      </c>
      <c r="J35" s="209">
        <v>60491</v>
      </c>
      <c r="K35" s="210">
        <v>100</v>
      </c>
      <c r="O35" s="238"/>
      <c r="P35" s="238"/>
      <c r="Q35" s="238"/>
      <c r="R35" s="238"/>
    </row>
    <row r="36" spans="1:18" ht="15.75">
      <c r="A36" s="246">
        <v>2012</v>
      </c>
      <c r="B36" s="209">
        <v>44203</v>
      </c>
      <c r="C36" s="247">
        <v>71.5</v>
      </c>
      <c r="D36" s="209">
        <v>4633</v>
      </c>
      <c r="E36" s="247">
        <v>7.5</v>
      </c>
      <c r="F36" s="209">
        <v>12754</v>
      </c>
      <c r="G36" s="247">
        <v>20.6</v>
      </c>
      <c r="H36" s="209">
        <v>9512</v>
      </c>
      <c r="I36" s="247">
        <v>15.4</v>
      </c>
      <c r="J36" s="209">
        <v>61836</v>
      </c>
      <c r="K36" s="210">
        <v>100</v>
      </c>
      <c r="M36" s="249"/>
      <c r="O36" s="238"/>
      <c r="P36" s="238"/>
      <c r="Q36" s="238"/>
      <c r="R36" s="238"/>
    </row>
    <row r="37" spans="1:18" ht="15.75">
      <c r="A37" s="246">
        <v>2013</v>
      </c>
      <c r="B37" s="209">
        <v>44627</v>
      </c>
      <c r="C37" s="247">
        <v>72.3</v>
      </c>
      <c r="D37" s="209">
        <v>5321</v>
      </c>
      <c r="E37" s="247">
        <v>8.6</v>
      </c>
      <c r="F37" s="209">
        <v>12681</v>
      </c>
      <c r="G37" s="247">
        <v>20.6</v>
      </c>
      <c r="H37" s="209">
        <v>9697</v>
      </c>
      <c r="I37" s="247">
        <v>15.7</v>
      </c>
      <c r="J37" s="209">
        <v>61684</v>
      </c>
      <c r="K37" s="210">
        <v>100</v>
      </c>
      <c r="M37" s="249"/>
      <c r="O37" s="238"/>
      <c r="P37" s="238"/>
      <c r="Q37" s="238"/>
      <c r="R37" s="238"/>
    </row>
    <row r="38" spans="1:18" ht="15.75">
      <c r="A38" s="246">
        <v>2014</v>
      </c>
      <c r="B38" s="209">
        <v>45732</v>
      </c>
      <c r="C38" s="247">
        <v>71.400000000000006</v>
      </c>
      <c r="D38" s="209">
        <v>5276</v>
      </c>
      <c r="E38" s="247">
        <v>8.1999999999999993</v>
      </c>
      <c r="F38" s="209">
        <v>13375</v>
      </c>
      <c r="G38" s="247">
        <v>20.9</v>
      </c>
      <c r="H38" s="209">
        <v>10208</v>
      </c>
      <c r="I38" s="247">
        <v>15.9</v>
      </c>
      <c r="J38" s="209">
        <v>64039</v>
      </c>
      <c r="K38" s="210">
        <v>100</v>
      </c>
      <c r="M38" s="249"/>
      <c r="O38" s="238"/>
      <c r="P38" s="238"/>
      <c r="Q38" s="238"/>
      <c r="R38" s="238"/>
    </row>
    <row r="39" spans="1:18" ht="15.75">
      <c r="A39" s="246">
        <v>2015</v>
      </c>
      <c r="B39" s="209">
        <v>47482</v>
      </c>
      <c r="C39" s="247">
        <v>71.099999999999994</v>
      </c>
      <c r="D39" s="209">
        <v>5454</v>
      </c>
      <c r="E39" s="247">
        <v>8.1999999999999993</v>
      </c>
      <c r="F39" s="209">
        <v>14280</v>
      </c>
      <c r="G39" s="247">
        <v>21.4</v>
      </c>
      <c r="H39" s="209">
        <v>10468</v>
      </c>
      <c r="I39" s="247">
        <v>15.7</v>
      </c>
      <c r="J39" s="209">
        <v>66776</v>
      </c>
      <c r="K39" s="210">
        <v>100</v>
      </c>
      <c r="M39" s="249"/>
      <c r="O39" s="238"/>
      <c r="P39" s="238"/>
      <c r="Q39" s="238"/>
      <c r="R39" s="238"/>
    </row>
    <row r="40" spans="1:18" ht="16.5" thickBot="1">
      <c r="A40" s="250">
        <v>2016</v>
      </c>
      <c r="B40" s="251">
        <v>48186</v>
      </c>
      <c r="C40" s="252">
        <v>71.2</v>
      </c>
      <c r="D40" s="251">
        <v>5506</v>
      </c>
      <c r="E40" s="252">
        <v>8.1</v>
      </c>
      <c r="F40" s="251">
        <v>14342</v>
      </c>
      <c r="G40" s="252">
        <v>21.2</v>
      </c>
      <c r="H40" s="251">
        <v>10637</v>
      </c>
      <c r="I40" s="252">
        <v>15.7</v>
      </c>
      <c r="J40" s="251">
        <v>67659</v>
      </c>
      <c r="K40" s="253">
        <v>100</v>
      </c>
      <c r="M40" s="249"/>
      <c r="O40" s="238"/>
      <c r="P40" s="238"/>
      <c r="Q40" s="238"/>
      <c r="R40" s="238"/>
    </row>
    <row r="41" spans="1:18" ht="15.75" thickTop="1">
      <c r="A41" s="254" t="s">
        <v>164</v>
      </c>
    </row>
  </sheetData>
  <mergeCells count="6">
    <mergeCell ref="A1:K1"/>
    <mergeCell ref="B2:C2"/>
    <mergeCell ref="D2:E2"/>
    <mergeCell ref="F2:G2"/>
    <mergeCell ref="H2:I2"/>
    <mergeCell ref="J2:K2"/>
  </mergeCells>
  <pageMargins left="0.25" right="0.25" top="0.75" bottom="0.75" header="0.3" footer="0.3"/>
  <pageSetup orientation="portrait" horizontalDpi="4294967295" verticalDpi="4294967295"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1"/>
  <sheetViews>
    <sheetView zoomScale="75" zoomScaleNormal="75" workbookViewId="0">
      <selection activeCell="U28" sqref="U28"/>
    </sheetView>
  </sheetViews>
  <sheetFormatPr defaultRowHeight="15"/>
  <cols>
    <col min="1" max="1" width="8.5703125" style="255" customWidth="1"/>
    <col min="2" max="11" width="8.5703125" style="208" customWidth="1"/>
    <col min="12" max="16384" width="9.140625" style="208"/>
  </cols>
  <sheetData>
    <row r="1" spans="1:18" ht="30" customHeight="1" thickBot="1">
      <c r="A1" s="308" t="s">
        <v>300</v>
      </c>
      <c r="B1" s="309"/>
      <c r="C1" s="309"/>
      <c r="D1" s="309"/>
      <c r="E1" s="309"/>
      <c r="F1" s="309"/>
      <c r="G1" s="309"/>
      <c r="H1" s="309"/>
      <c r="I1" s="309"/>
      <c r="J1" s="309"/>
      <c r="K1" s="309"/>
    </row>
    <row r="2" spans="1:18" ht="50.1" customHeight="1" thickTop="1">
      <c r="A2" s="256"/>
      <c r="B2" s="310" t="s">
        <v>293</v>
      </c>
      <c r="C2" s="310"/>
      <c r="D2" s="310" t="s">
        <v>294</v>
      </c>
      <c r="E2" s="310"/>
      <c r="F2" s="310" t="s">
        <v>295</v>
      </c>
      <c r="G2" s="310"/>
      <c r="H2" s="310" t="s">
        <v>296</v>
      </c>
      <c r="I2" s="310"/>
      <c r="J2" s="310" t="s">
        <v>297</v>
      </c>
      <c r="K2" s="311"/>
      <c r="L2" s="211"/>
    </row>
    <row r="3" spans="1:18" ht="50.1" customHeight="1" thickBot="1">
      <c r="A3" s="257" t="s">
        <v>4</v>
      </c>
      <c r="B3" s="244" t="s">
        <v>298</v>
      </c>
      <c r="C3" s="245" t="s">
        <v>299</v>
      </c>
      <c r="D3" s="244" t="s">
        <v>298</v>
      </c>
      <c r="E3" s="245" t="s">
        <v>299</v>
      </c>
      <c r="F3" s="244" t="s">
        <v>298</v>
      </c>
      <c r="G3" s="245" t="s">
        <v>299</v>
      </c>
      <c r="H3" s="244" t="s">
        <v>298</v>
      </c>
      <c r="I3" s="245" t="s">
        <v>299</v>
      </c>
      <c r="J3" s="244" t="s">
        <v>298</v>
      </c>
      <c r="K3" s="244" t="s">
        <v>299</v>
      </c>
    </row>
    <row r="4" spans="1:18" ht="16.5" thickTop="1">
      <c r="A4" s="246">
        <v>1980</v>
      </c>
      <c r="B4" s="209">
        <v>2048</v>
      </c>
      <c r="C4" s="247">
        <v>73</v>
      </c>
      <c r="D4" s="209">
        <v>154</v>
      </c>
      <c r="E4" s="247">
        <v>5.5</v>
      </c>
      <c r="F4" s="209">
        <v>506</v>
      </c>
      <c r="G4" s="247">
        <v>18</v>
      </c>
      <c r="H4" s="209">
        <v>358</v>
      </c>
      <c r="I4" s="247">
        <v>12.8</v>
      </c>
      <c r="J4" s="209">
        <v>2804</v>
      </c>
      <c r="K4" s="210">
        <v>100</v>
      </c>
      <c r="O4" s="238"/>
      <c r="P4" s="238"/>
      <c r="Q4" s="238"/>
      <c r="R4" s="238"/>
    </row>
    <row r="5" spans="1:18" ht="15.75">
      <c r="A5" s="246">
        <v>1981</v>
      </c>
      <c r="B5" s="209">
        <v>1765</v>
      </c>
      <c r="C5" s="247">
        <v>68.900000000000006</v>
      </c>
      <c r="D5" s="209">
        <v>164</v>
      </c>
      <c r="E5" s="247">
        <v>6.4</v>
      </c>
      <c r="F5" s="209">
        <v>544</v>
      </c>
      <c r="G5" s="247">
        <v>21.2</v>
      </c>
      <c r="H5" s="209">
        <v>384</v>
      </c>
      <c r="I5" s="247">
        <v>15</v>
      </c>
      <c r="J5" s="209">
        <v>2563</v>
      </c>
      <c r="K5" s="210">
        <v>100</v>
      </c>
      <c r="O5" s="238"/>
      <c r="P5" s="238"/>
      <c r="Q5" s="238"/>
      <c r="R5" s="238"/>
    </row>
    <row r="6" spans="1:18" ht="15.75">
      <c r="A6" s="246">
        <v>1982</v>
      </c>
      <c r="B6" s="209">
        <v>1766</v>
      </c>
      <c r="C6" s="247">
        <v>69.599999999999994</v>
      </c>
      <c r="D6" s="209">
        <v>164</v>
      </c>
      <c r="E6" s="247">
        <v>6.5</v>
      </c>
      <c r="F6" s="209">
        <v>506</v>
      </c>
      <c r="G6" s="247">
        <v>19.899999999999999</v>
      </c>
      <c r="H6" s="209">
        <v>398</v>
      </c>
      <c r="I6" s="247">
        <v>15.7</v>
      </c>
      <c r="J6" s="209">
        <v>2537</v>
      </c>
      <c r="K6" s="210">
        <v>100</v>
      </c>
      <c r="O6" s="238"/>
      <c r="P6" s="238"/>
      <c r="Q6" s="238"/>
      <c r="R6" s="238"/>
    </row>
    <row r="7" spans="1:18" ht="15.75">
      <c r="A7" s="246">
        <v>1983</v>
      </c>
      <c r="B7" s="209">
        <v>1898</v>
      </c>
      <c r="C7" s="247">
        <v>67.599999999999994</v>
      </c>
      <c r="D7" s="209">
        <v>168</v>
      </c>
      <c r="E7" s="247">
        <v>6</v>
      </c>
      <c r="F7" s="209">
        <v>605</v>
      </c>
      <c r="G7" s="247">
        <v>21.6</v>
      </c>
      <c r="H7" s="209">
        <v>442</v>
      </c>
      <c r="I7" s="247">
        <v>15.7</v>
      </c>
      <c r="J7" s="209">
        <v>2807</v>
      </c>
      <c r="K7" s="210">
        <v>100</v>
      </c>
      <c r="O7" s="238"/>
      <c r="P7" s="238"/>
      <c r="Q7" s="238"/>
      <c r="R7" s="238"/>
    </row>
    <row r="8" spans="1:18" ht="15.75">
      <c r="A8" s="246">
        <v>1984</v>
      </c>
      <c r="B8" s="209">
        <v>1861</v>
      </c>
      <c r="C8" s="247">
        <v>66.099999999999994</v>
      </c>
      <c r="D8" s="209">
        <v>179</v>
      </c>
      <c r="E8" s="247">
        <v>6.4</v>
      </c>
      <c r="F8" s="209">
        <v>665</v>
      </c>
      <c r="G8" s="247">
        <v>23.6</v>
      </c>
      <c r="H8" s="209">
        <v>442</v>
      </c>
      <c r="I8" s="247">
        <v>15.7</v>
      </c>
      <c r="J8" s="209">
        <v>2814</v>
      </c>
      <c r="K8" s="210">
        <v>100</v>
      </c>
      <c r="O8" s="238"/>
      <c r="P8" s="238"/>
      <c r="Q8" s="238"/>
      <c r="R8" s="238"/>
    </row>
    <row r="9" spans="1:18" ht="15.75">
      <c r="A9" s="246">
        <v>1985</v>
      </c>
      <c r="B9" s="209">
        <v>1879</v>
      </c>
      <c r="C9" s="247">
        <v>65.5</v>
      </c>
      <c r="D9" s="209">
        <v>188</v>
      </c>
      <c r="E9" s="247">
        <v>6.6</v>
      </c>
      <c r="F9" s="209">
        <v>691</v>
      </c>
      <c r="G9" s="247">
        <v>24.1</v>
      </c>
      <c r="H9" s="209">
        <v>461</v>
      </c>
      <c r="I9" s="247">
        <v>16.100000000000001</v>
      </c>
      <c r="J9" s="209">
        <v>2868</v>
      </c>
      <c r="K9" s="210">
        <v>100</v>
      </c>
      <c r="O9" s="238"/>
      <c r="P9" s="238"/>
      <c r="Q9" s="238"/>
      <c r="R9" s="238"/>
    </row>
    <row r="10" spans="1:18" ht="15.75">
      <c r="A10" s="246">
        <v>1986</v>
      </c>
      <c r="B10" s="209">
        <v>2016</v>
      </c>
      <c r="C10" s="247">
        <v>66.099999999999994</v>
      </c>
      <c r="D10" s="209">
        <v>199</v>
      </c>
      <c r="E10" s="247">
        <v>6.5</v>
      </c>
      <c r="F10" s="209">
        <v>730</v>
      </c>
      <c r="G10" s="247">
        <v>23.9</v>
      </c>
      <c r="H10" s="209">
        <v>483</v>
      </c>
      <c r="I10" s="247">
        <v>15.8</v>
      </c>
      <c r="J10" s="209">
        <v>3052</v>
      </c>
      <c r="K10" s="210">
        <v>100</v>
      </c>
      <c r="O10" s="238"/>
      <c r="P10" s="238"/>
      <c r="Q10" s="238"/>
      <c r="R10" s="238"/>
    </row>
    <row r="11" spans="1:18" ht="15.75">
      <c r="A11" s="246">
        <v>1987</v>
      </c>
      <c r="B11" s="209">
        <v>2068</v>
      </c>
      <c r="C11" s="247">
        <v>66.8</v>
      </c>
      <c r="D11" s="209">
        <v>211</v>
      </c>
      <c r="E11" s="247">
        <v>6.8</v>
      </c>
      <c r="F11" s="209">
        <v>744</v>
      </c>
      <c r="G11" s="247">
        <v>24</v>
      </c>
      <c r="H11" s="209">
        <v>478</v>
      </c>
      <c r="I11" s="247">
        <v>15.4</v>
      </c>
      <c r="J11" s="209">
        <v>3098</v>
      </c>
      <c r="K11" s="210">
        <v>100</v>
      </c>
      <c r="O11" s="238"/>
      <c r="P11" s="238"/>
      <c r="Q11" s="238"/>
      <c r="R11" s="238"/>
    </row>
    <row r="12" spans="1:18" ht="15.75">
      <c r="A12" s="246">
        <v>1988</v>
      </c>
      <c r="B12" s="209">
        <v>2209</v>
      </c>
      <c r="C12" s="247">
        <v>68.8</v>
      </c>
      <c r="D12" s="209">
        <v>231</v>
      </c>
      <c r="E12" s="247">
        <v>7.2</v>
      </c>
      <c r="F12" s="209">
        <v>735</v>
      </c>
      <c r="G12" s="247">
        <v>22.9</v>
      </c>
      <c r="H12" s="209">
        <v>484</v>
      </c>
      <c r="I12" s="247">
        <v>15.1</v>
      </c>
      <c r="J12" s="209">
        <v>3213</v>
      </c>
      <c r="K12" s="210">
        <v>100</v>
      </c>
      <c r="O12" s="238"/>
      <c r="P12" s="238"/>
      <c r="Q12" s="238"/>
      <c r="R12" s="238"/>
    </row>
    <row r="13" spans="1:18" ht="15.75">
      <c r="A13" s="246">
        <v>1989</v>
      </c>
      <c r="B13" s="209">
        <v>2452</v>
      </c>
      <c r="C13" s="247">
        <v>69.7</v>
      </c>
      <c r="D13" s="209">
        <v>259</v>
      </c>
      <c r="E13" s="247">
        <v>7.4</v>
      </c>
      <c r="F13" s="209">
        <v>800</v>
      </c>
      <c r="G13" s="247">
        <v>22.7</v>
      </c>
      <c r="H13" s="209">
        <v>511</v>
      </c>
      <c r="I13" s="247">
        <v>14.5</v>
      </c>
      <c r="J13" s="209">
        <v>3517</v>
      </c>
      <c r="K13" s="210">
        <v>100</v>
      </c>
      <c r="O13" s="238"/>
      <c r="P13" s="238"/>
      <c r="Q13" s="238"/>
      <c r="R13" s="238"/>
    </row>
    <row r="14" spans="1:18" ht="15.75">
      <c r="A14" s="246">
        <v>1990</v>
      </c>
      <c r="B14" s="209">
        <v>2618</v>
      </c>
      <c r="C14" s="247">
        <v>71.8</v>
      </c>
      <c r="D14" s="209">
        <v>286</v>
      </c>
      <c r="E14" s="247">
        <v>7.8</v>
      </c>
      <c r="F14" s="209">
        <v>792</v>
      </c>
      <c r="G14" s="247">
        <v>21.7</v>
      </c>
      <c r="H14" s="209">
        <v>515</v>
      </c>
      <c r="I14" s="247">
        <v>14.1</v>
      </c>
      <c r="J14" s="209">
        <v>3646</v>
      </c>
      <c r="K14" s="210">
        <v>100</v>
      </c>
      <c r="O14" s="238"/>
      <c r="P14" s="238"/>
      <c r="Q14" s="238"/>
      <c r="R14" s="238"/>
    </row>
    <row r="15" spans="1:18" ht="15.75">
      <c r="A15" s="246">
        <v>1991</v>
      </c>
      <c r="B15" s="209">
        <v>2659</v>
      </c>
      <c r="C15" s="247">
        <v>72</v>
      </c>
      <c r="D15" s="209">
        <v>298</v>
      </c>
      <c r="E15" s="247">
        <v>8.1</v>
      </c>
      <c r="F15" s="209">
        <v>788</v>
      </c>
      <c r="G15" s="247">
        <v>21.3</v>
      </c>
      <c r="H15" s="209">
        <v>538</v>
      </c>
      <c r="I15" s="247">
        <v>14.6</v>
      </c>
      <c r="J15" s="209">
        <v>3695</v>
      </c>
      <c r="K15" s="210">
        <v>100</v>
      </c>
      <c r="O15" s="238"/>
      <c r="P15" s="238"/>
      <c r="Q15" s="238"/>
      <c r="R15" s="238"/>
    </row>
    <row r="16" spans="1:18" ht="15.75">
      <c r="A16" s="246">
        <v>1992</v>
      </c>
      <c r="B16" s="209">
        <v>2613</v>
      </c>
      <c r="C16" s="247">
        <v>69.7</v>
      </c>
      <c r="D16" s="209">
        <v>290</v>
      </c>
      <c r="E16" s="247">
        <v>7.7</v>
      </c>
      <c r="F16" s="209">
        <v>802</v>
      </c>
      <c r="G16" s="247">
        <v>21.4</v>
      </c>
      <c r="H16" s="209">
        <v>611</v>
      </c>
      <c r="I16" s="247">
        <v>16.3</v>
      </c>
      <c r="J16" s="209">
        <v>3748</v>
      </c>
      <c r="K16" s="210">
        <v>100</v>
      </c>
      <c r="O16" s="238"/>
      <c r="P16" s="238"/>
      <c r="Q16" s="238"/>
      <c r="R16" s="238"/>
    </row>
    <row r="17" spans="1:18" ht="15.75">
      <c r="A17" s="246">
        <v>1993</v>
      </c>
      <c r="B17" s="209">
        <v>2622</v>
      </c>
      <c r="C17" s="247">
        <v>68.400000000000006</v>
      </c>
      <c r="D17" s="209">
        <v>290</v>
      </c>
      <c r="E17" s="247">
        <v>7.6</v>
      </c>
      <c r="F17" s="209">
        <v>811</v>
      </c>
      <c r="G17" s="247">
        <v>21.2</v>
      </c>
      <c r="H17" s="209">
        <v>672</v>
      </c>
      <c r="I17" s="247">
        <v>17.5</v>
      </c>
      <c r="J17" s="209">
        <v>3831</v>
      </c>
      <c r="K17" s="210">
        <v>100</v>
      </c>
      <c r="O17" s="238"/>
      <c r="P17" s="238"/>
      <c r="Q17" s="238"/>
      <c r="R17" s="238"/>
    </row>
    <row r="18" spans="1:18" ht="15.75">
      <c r="A18" s="246">
        <v>1994</v>
      </c>
      <c r="B18" s="209">
        <v>2598</v>
      </c>
      <c r="C18" s="247">
        <v>67.2</v>
      </c>
      <c r="D18" s="209">
        <v>289</v>
      </c>
      <c r="E18" s="247">
        <v>7.5</v>
      </c>
      <c r="F18" s="209">
        <v>823</v>
      </c>
      <c r="G18" s="247">
        <v>21.3</v>
      </c>
      <c r="H18" s="209">
        <v>716</v>
      </c>
      <c r="I18" s="247">
        <v>18.5</v>
      </c>
      <c r="J18" s="209">
        <v>3865</v>
      </c>
      <c r="K18" s="210">
        <v>100</v>
      </c>
      <c r="O18" s="238"/>
      <c r="P18" s="238"/>
      <c r="Q18" s="238"/>
      <c r="R18" s="238"/>
    </row>
    <row r="19" spans="1:18" ht="15.75">
      <c r="A19" s="246">
        <v>1995</v>
      </c>
      <c r="B19" s="209">
        <v>2545</v>
      </c>
      <c r="C19" s="247">
        <v>65.400000000000006</v>
      </c>
      <c r="D19" s="209">
        <v>288</v>
      </c>
      <c r="E19" s="247">
        <v>7.4</v>
      </c>
      <c r="F19" s="209">
        <v>829</v>
      </c>
      <c r="G19" s="247">
        <v>21.3</v>
      </c>
      <c r="H19" s="209">
        <v>788</v>
      </c>
      <c r="I19" s="247">
        <v>20.2</v>
      </c>
      <c r="J19" s="209">
        <v>3893</v>
      </c>
      <c r="K19" s="210">
        <v>100</v>
      </c>
      <c r="O19" s="238"/>
      <c r="P19" s="238"/>
      <c r="Q19" s="238"/>
      <c r="R19" s="238"/>
    </row>
    <row r="20" spans="1:18" ht="15.75">
      <c r="A20" s="246">
        <v>1996</v>
      </c>
      <c r="B20" s="209">
        <v>2566</v>
      </c>
      <c r="C20" s="247">
        <v>65.400000000000006</v>
      </c>
      <c r="D20" s="209">
        <v>293</v>
      </c>
      <c r="E20" s="247">
        <v>7.5</v>
      </c>
      <c r="F20" s="209">
        <v>831</v>
      </c>
      <c r="G20" s="247">
        <v>21.2</v>
      </c>
      <c r="H20" s="209">
        <v>797</v>
      </c>
      <c r="I20" s="247">
        <v>20.3</v>
      </c>
      <c r="J20" s="209">
        <v>3921</v>
      </c>
      <c r="K20" s="210">
        <v>100</v>
      </c>
      <c r="O20" s="238"/>
      <c r="P20" s="238"/>
      <c r="Q20" s="238"/>
      <c r="R20" s="238"/>
    </row>
    <row r="21" spans="1:18" ht="15.75">
      <c r="A21" s="246">
        <v>1997</v>
      </c>
      <c r="B21" s="209">
        <v>2633</v>
      </c>
      <c r="C21" s="247">
        <v>65.7</v>
      </c>
      <c r="D21" s="209">
        <v>298</v>
      </c>
      <c r="E21" s="247">
        <v>7.4</v>
      </c>
      <c r="F21" s="209">
        <v>871</v>
      </c>
      <c r="G21" s="247">
        <v>21.7</v>
      </c>
      <c r="H21" s="209">
        <v>777</v>
      </c>
      <c r="I21" s="247">
        <v>19.399999999999999</v>
      </c>
      <c r="J21" s="209">
        <v>4006</v>
      </c>
      <c r="K21" s="210">
        <v>100</v>
      </c>
      <c r="O21" s="238"/>
      <c r="P21" s="238"/>
      <c r="Q21" s="238"/>
      <c r="R21" s="238"/>
    </row>
    <row r="22" spans="1:18" ht="15.75">
      <c r="A22" s="246">
        <v>1998</v>
      </c>
      <c r="B22" s="209">
        <v>2769</v>
      </c>
      <c r="C22" s="247">
        <v>65.2</v>
      </c>
      <c r="D22" s="209">
        <v>311</v>
      </c>
      <c r="E22" s="247">
        <v>7.3</v>
      </c>
      <c r="F22" s="209">
        <v>951</v>
      </c>
      <c r="G22" s="247">
        <v>22.4</v>
      </c>
      <c r="H22" s="209">
        <v>816</v>
      </c>
      <c r="I22" s="247">
        <v>19.2</v>
      </c>
      <c r="J22" s="209">
        <v>4250</v>
      </c>
      <c r="K22" s="210">
        <v>100</v>
      </c>
      <c r="O22" s="238"/>
      <c r="P22" s="238"/>
      <c r="Q22" s="238"/>
      <c r="R22" s="238"/>
    </row>
    <row r="23" spans="1:18" ht="15.75">
      <c r="A23" s="246">
        <v>1999</v>
      </c>
      <c r="B23" s="209">
        <v>2932</v>
      </c>
      <c r="C23" s="247">
        <v>66.2</v>
      </c>
      <c r="D23" s="209">
        <v>323</v>
      </c>
      <c r="E23" s="247">
        <v>7.3</v>
      </c>
      <c r="F23" s="209">
        <v>950</v>
      </c>
      <c r="G23" s="247">
        <v>21.5</v>
      </c>
      <c r="H23" s="209">
        <v>839</v>
      </c>
      <c r="I23" s="247">
        <v>19</v>
      </c>
      <c r="J23" s="209">
        <v>4426</v>
      </c>
      <c r="K23" s="210">
        <v>100</v>
      </c>
      <c r="O23" s="238"/>
      <c r="P23" s="238"/>
      <c r="Q23" s="238"/>
      <c r="R23" s="238"/>
    </row>
    <row r="24" spans="1:18" ht="15.75">
      <c r="A24" s="246">
        <v>2000</v>
      </c>
      <c r="B24" s="209">
        <v>3170</v>
      </c>
      <c r="C24" s="247">
        <v>67.400000000000006</v>
      </c>
      <c r="D24" s="209">
        <v>344</v>
      </c>
      <c r="E24" s="247">
        <v>7.3</v>
      </c>
      <c r="F24" s="209">
        <v>998</v>
      </c>
      <c r="G24" s="247">
        <v>21.2</v>
      </c>
      <c r="H24" s="209">
        <v>845</v>
      </c>
      <c r="I24" s="247">
        <v>18</v>
      </c>
      <c r="J24" s="209">
        <v>4700</v>
      </c>
      <c r="K24" s="210">
        <v>100</v>
      </c>
      <c r="O24" s="238"/>
      <c r="P24" s="238"/>
      <c r="Q24" s="238"/>
      <c r="R24" s="238"/>
    </row>
    <row r="25" spans="1:18" ht="15.75">
      <c r="A25" s="246">
        <v>2001</v>
      </c>
      <c r="B25" s="209">
        <v>3300</v>
      </c>
      <c r="C25" s="247">
        <v>67.400000000000006</v>
      </c>
      <c r="D25" s="209">
        <v>360</v>
      </c>
      <c r="E25" s="247">
        <v>7.3</v>
      </c>
      <c r="F25" s="209">
        <v>1021</v>
      </c>
      <c r="G25" s="247">
        <v>20.8</v>
      </c>
      <c r="H25" s="209">
        <v>899</v>
      </c>
      <c r="I25" s="247">
        <v>18.399999999999999</v>
      </c>
      <c r="J25" s="209">
        <v>4898</v>
      </c>
      <c r="K25" s="210">
        <v>100</v>
      </c>
      <c r="O25" s="238"/>
      <c r="P25" s="238"/>
      <c r="Q25" s="238"/>
      <c r="R25" s="238"/>
    </row>
    <row r="26" spans="1:18" ht="15.75">
      <c r="A26" s="246">
        <v>2002</v>
      </c>
      <c r="B26" s="209">
        <v>3543</v>
      </c>
      <c r="C26" s="247">
        <v>69.099999999999994</v>
      </c>
      <c r="D26" s="209">
        <v>392</v>
      </c>
      <c r="E26" s="247">
        <v>7.6</v>
      </c>
      <c r="F26" s="209">
        <v>972</v>
      </c>
      <c r="G26" s="247">
        <v>18.899999999999999</v>
      </c>
      <c r="H26" s="209">
        <v>971</v>
      </c>
      <c r="I26" s="247">
        <v>18.899999999999999</v>
      </c>
      <c r="J26" s="209">
        <v>5130</v>
      </c>
      <c r="K26" s="210">
        <v>100</v>
      </c>
      <c r="O26" s="238"/>
      <c r="P26" s="238"/>
      <c r="Q26" s="238"/>
      <c r="R26" s="238"/>
    </row>
    <row r="27" spans="1:18" ht="15.75">
      <c r="A27" s="246">
        <v>2003</v>
      </c>
      <c r="B27" s="209">
        <v>3755</v>
      </c>
      <c r="C27" s="247">
        <v>70.7</v>
      </c>
      <c r="D27" s="209">
        <v>417</v>
      </c>
      <c r="E27" s="247">
        <v>7.9</v>
      </c>
      <c r="F27" s="209">
        <v>955</v>
      </c>
      <c r="G27" s="247">
        <v>18</v>
      </c>
      <c r="H27" s="209">
        <v>983</v>
      </c>
      <c r="I27" s="247">
        <v>18.5</v>
      </c>
      <c r="J27" s="209">
        <v>5309</v>
      </c>
      <c r="K27" s="210">
        <v>100</v>
      </c>
      <c r="O27" s="238"/>
      <c r="P27" s="238"/>
      <c r="Q27" s="238"/>
      <c r="R27" s="238"/>
    </row>
    <row r="28" spans="1:18" ht="15.75">
      <c r="A28" s="246">
        <v>2004</v>
      </c>
      <c r="B28" s="209">
        <v>4019</v>
      </c>
      <c r="C28" s="247">
        <v>70.3</v>
      </c>
      <c r="D28" s="209">
        <v>430</v>
      </c>
      <c r="E28" s="247">
        <v>7.5</v>
      </c>
      <c r="F28" s="209">
        <v>1072</v>
      </c>
      <c r="G28" s="247">
        <v>18.8</v>
      </c>
      <c r="H28" s="209">
        <v>1024</v>
      </c>
      <c r="I28" s="247">
        <v>17.899999999999999</v>
      </c>
      <c r="J28" s="209">
        <v>5714</v>
      </c>
      <c r="K28" s="210">
        <v>100</v>
      </c>
      <c r="O28" s="238"/>
      <c r="P28" s="238"/>
      <c r="Q28" s="238"/>
      <c r="R28" s="238"/>
    </row>
    <row r="29" spans="1:18" ht="15.75">
      <c r="A29" s="246">
        <v>2005</v>
      </c>
      <c r="B29" s="209">
        <v>4331</v>
      </c>
      <c r="C29" s="247">
        <v>71.099999999999994</v>
      </c>
      <c r="D29" s="209">
        <v>465</v>
      </c>
      <c r="E29" s="247">
        <v>7.6</v>
      </c>
      <c r="F29" s="209">
        <v>1121</v>
      </c>
      <c r="G29" s="247">
        <v>18.399999999999999</v>
      </c>
      <c r="H29" s="209">
        <v>1081</v>
      </c>
      <c r="I29" s="247">
        <v>17.7</v>
      </c>
      <c r="J29" s="209">
        <v>6094</v>
      </c>
      <c r="K29" s="210">
        <v>100</v>
      </c>
      <c r="O29" s="238"/>
      <c r="P29" s="238"/>
      <c r="Q29" s="238"/>
      <c r="R29" s="238"/>
    </row>
    <row r="30" spans="1:18" ht="15.75">
      <c r="A30" s="246">
        <v>2006</v>
      </c>
      <c r="B30" s="209">
        <v>4331</v>
      </c>
      <c r="C30" s="247">
        <v>69.7</v>
      </c>
      <c r="D30" s="209">
        <v>477</v>
      </c>
      <c r="E30" s="247">
        <v>7.7</v>
      </c>
      <c r="F30" s="209">
        <v>1259</v>
      </c>
      <c r="G30" s="247">
        <v>20.3</v>
      </c>
      <c r="H30" s="209">
        <v>1077</v>
      </c>
      <c r="I30" s="247">
        <v>17.3</v>
      </c>
      <c r="J30" s="209">
        <v>6210</v>
      </c>
      <c r="K30" s="210">
        <v>100</v>
      </c>
      <c r="O30" s="238"/>
      <c r="P30" s="238"/>
      <c r="Q30" s="238"/>
      <c r="R30" s="238"/>
    </row>
    <row r="31" spans="1:18" ht="15.75">
      <c r="A31" s="246">
        <v>2007</v>
      </c>
      <c r="B31" s="209">
        <v>4187</v>
      </c>
      <c r="C31" s="247">
        <v>66.5</v>
      </c>
      <c r="D31" s="209">
        <v>473</v>
      </c>
      <c r="E31" s="247">
        <v>7.5</v>
      </c>
      <c r="F31" s="209">
        <v>1420</v>
      </c>
      <c r="G31" s="247">
        <v>22.5</v>
      </c>
      <c r="H31" s="209">
        <v>1148</v>
      </c>
      <c r="I31" s="247">
        <v>18.2</v>
      </c>
      <c r="J31" s="209">
        <v>6298</v>
      </c>
      <c r="K31" s="210">
        <v>100</v>
      </c>
      <c r="O31" s="238"/>
      <c r="P31" s="238"/>
      <c r="Q31" s="238"/>
      <c r="R31" s="238"/>
    </row>
    <row r="32" spans="1:18" ht="15.75">
      <c r="A32" s="246">
        <v>2008</v>
      </c>
      <c r="B32" s="209">
        <v>4035</v>
      </c>
      <c r="C32" s="247">
        <v>62.8</v>
      </c>
      <c r="D32" s="209">
        <v>458</v>
      </c>
      <c r="E32" s="247">
        <v>7.1</v>
      </c>
      <c r="F32" s="209">
        <v>1540</v>
      </c>
      <c r="G32" s="247">
        <v>24</v>
      </c>
      <c r="H32" s="209">
        <v>1294</v>
      </c>
      <c r="I32" s="247">
        <v>20.2</v>
      </c>
      <c r="J32" s="209">
        <v>6421</v>
      </c>
      <c r="K32" s="210">
        <v>100</v>
      </c>
      <c r="O32" s="238"/>
      <c r="P32" s="238"/>
      <c r="Q32" s="238"/>
      <c r="R32" s="238"/>
    </row>
    <row r="33" spans="1:18" ht="15.75">
      <c r="A33" s="246">
        <v>2009</v>
      </c>
      <c r="B33" s="209">
        <v>3840</v>
      </c>
      <c r="C33" s="247">
        <v>62.4</v>
      </c>
      <c r="D33" s="209">
        <v>433</v>
      </c>
      <c r="E33" s="247">
        <v>7</v>
      </c>
      <c r="F33" s="209">
        <v>1304</v>
      </c>
      <c r="G33" s="247">
        <v>21.2</v>
      </c>
      <c r="H33" s="209">
        <v>1435</v>
      </c>
      <c r="I33" s="247">
        <v>23.3</v>
      </c>
      <c r="J33" s="209">
        <v>6155</v>
      </c>
      <c r="K33" s="210">
        <v>100</v>
      </c>
      <c r="O33" s="238"/>
      <c r="P33" s="238"/>
      <c r="Q33" s="238"/>
      <c r="R33" s="238"/>
    </row>
    <row r="34" spans="1:18" ht="15.75">
      <c r="A34" s="246">
        <v>2010</v>
      </c>
      <c r="B34" s="209">
        <v>3726</v>
      </c>
      <c r="C34" s="247">
        <v>60.4</v>
      </c>
      <c r="D34" s="209">
        <v>442</v>
      </c>
      <c r="E34" s="247">
        <v>7.2</v>
      </c>
      <c r="F34" s="209">
        <v>1301</v>
      </c>
      <c r="G34" s="247">
        <v>21.1</v>
      </c>
      <c r="H34" s="209">
        <v>1577</v>
      </c>
      <c r="I34" s="247">
        <v>25.6</v>
      </c>
      <c r="J34" s="209">
        <v>6168</v>
      </c>
      <c r="K34" s="210">
        <v>100</v>
      </c>
      <c r="O34" s="238"/>
      <c r="P34" s="238"/>
      <c r="Q34" s="238"/>
      <c r="R34" s="238"/>
    </row>
    <row r="35" spans="1:18" ht="15.75">
      <c r="A35" s="246">
        <v>2011</v>
      </c>
      <c r="B35" s="209">
        <v>3633</v>
      </c>
      <c r="C35" s="247">
        <v>59.4</v>
      </c>
      <c r="D35" s="209">
        <v>399</v>
      </c>
      <c r="E35" s="247">
        <v>6.5</v>
      </c>
      <c r="F35" s="209">
        <v>1276</v>
      </c>
      <c r="G35" s="247">
        <v>20.9</v>
      </c>
      <c r="H35" s="209">
        <v>1594</v>
      </c>
      <c r="I35" s="247">
        <v>26.1</v>
      </c>
      <c r="J35" s="209">
        <v>6113</v>
      </c>
      <c r="K35" s="210">
        <v>100</v>
      </c>
      <c r="O35" s="238"/>
      <c r="P35" s="238"/>
      <c r="Q35" s="238"/>
      <c r="R35" s="238"/>
    </row>
    <row r="36" spans="1:18" ht="15.75">
      <c r="A36" s="246">
        <v>2012</v>
      </c>
      <c r="B36" s="209">
        <v>3700</v>
      </c>
      <c r="C36" s="247">
        <v>59.2</v>
      </c>
      <c r="D36" s="209">
        <v>400</v>
      </c>
      <c r="E36" s="247">
        <v>6.4</v>
      </c>
      <c r="F36" s="209">
        <v>1403</v>
      </c>
      <c r="G36" s="247">
        <v>22.5</v>
      </c>
      <c r="H36" s="209">
        <v>1533</v>
      </c>
      <c r="I36" s="247">
        <v>24.5</v>
      </c>
      <c r="J36" s="209">
        <v>6246</v>
      </c>
      <c r="K36" s="210">
        <v>100</v>
      </c>
      <c r="O36" s="238"/>
      <c r="P36" s="238"/>
      <c r="Q36" s="238"/>
      <c r="R36" s="238"/>
    </row>
    <row r="37" spans="1:18" ht="15.75">
      <c r="A37" s="246">
        <v>2013</v>
      </c>
      <c r="B37" s="209">
        <v>3703</v>
      </c>
      <c r="C37" s="247">
        <v>59.4</v>
      </c>
      <c r="D37" s="209">
        <v>463</v>
      </c>
      <c r="E37" s="247">
        <v>7.4</v>
      </c>
      <c r="F37" s="209">
        <v>1416</v>
      </c>
      <c r="G37" s="247">
        <v>22.7</v>
      </c>
      <c r="H37" s="209">
        <v>1572</v>
      </c>
      <c r="I37" s="247">
        <v>25.2</v>
      </c>
      <c r="J37" s="209">
        <v>6238</v>
      </c>
      <c r="K37" s="210">
        <v>100</v>
      </c>
      <c r="O37" s="238"/>
      <c r="P37" s="238"/>
      <c r="Q37" s="238"/>
      <c r="R37" s="238"/>
    </row>
    <row r="38" spans="1:18" ht="15.75">
      <c r="A38" s="246">
        <v>2014</v>
      </c>
      <c r="B38" s="209">
        <v>3834</v>
      </c>
      <c r="C38" s="247">
        <v>58.7</v>
      </c>
      <c r="D38" s="209">
        <v>457</v>
      </c>
      <c r="E38" s="247">
        <v>7</v>
      </c>
      <c r="F38" s="209">
        <v>1474</v>
      </c>
      <c r="G38" s="247">
        <v>22.6</v>
      </c>
      <c r="H38" s="209">
        <v>1672</v>
      </c>
      <c r="I38" s="247">
        <v>25.6</v>
      </c>
      <c r="J38" s="209">
        <v>6534</v>
      </c>
      <c r="K38" s="210">
        <v>100</v>
      </c>
      <c r="O38" s="238"/>
      <c r="P38" s="238"/>
      <c r="Q38" s="238"/>
      <c r="R38" s="238"/>
    </row>
    <row r="39" spans="1:18" ht="15.75">
      <c r="A39" s="246">
        <v>2015</v>
      </c>
      <c r="B39" s="209">
        <v>4027</v>
      </c>
      <c r="C39" s="247">
        <v>57.9</v>
      </c>
      <c r="D39" s="209">
        <v>474</v>
      </c>
      <c r="E39" s="247">
        <v>6.8</v>
      </c>
      <c r="F39" s="209">
        <v>1674</v>
      </c>
      <c r="G39" s="247">
        <v>24.1</v>
      </c>
      <c r="H39" s="209">
        <v>1715</v>
      </c>
      <c r="I39" s="247">
        <v>24.7</v>
      </c>
      <c r="J39" s="209">
        <v>6955</v>
      </c>
      <c r="K39" s="210">
        <v>100</v>
      </c>
      <c r="O39" s="238"/>
      <c r="P39" s="238"/>
      <c r="Q39" s="238"/>
      <c r="R39" s="238"/>
    </row>
    <row r="40" spans="1:18" ht="16.5" thickBot="1">
      <c r="A40" s="250">
        <v>2016</v>
      </c>
      <c r="B40" s="251">
        <v>4222</v>
      </c>
      <c r="C40" s="252">
        <v>58.9</v>
      </c>
      <c r="D40" s="251">
        <v>491</v>
      </c>
      <c r="E40" s="252">
        <v>6.9</v>
      </c>
      <c r="F40" s="251">
        <v>1684</v>
      </c>
      <c r="G40" s="252">
        <v>23.5</v>
      </c>
      <c r="H40" s="251">
        <v>1737</v>
      </c>
      <c r="I40" s="252">
        <v>24.2</v>
      </c>
      <c r="J40" s="251">
        <v>7165</v>
      </c>
      <c r="K40" s="253">
        <v>100</v>
      </c>
      <c r="O40" s="238"/>
      <c r="P40" s="238"/>
      <c r="Q40" s="238"/>
      <c r="R40" s="238"/>
    </row>
    <row r="41" spans="1:18" ht="15.75" thickTop="1">
      <c r="A41" s="254" t="s">
        <v>164</v>
      </c>
    </row>
  </sheetData>
  <mergeCells count="6">
    <mergeCell ref="A1:K1"/>
    <mergeCell ref="B2:C2"/>
    <mergeCell ref="D2:E2"/>
    <mergeCell ref="F2:G2"/>
    <mergeCell ref="H2:I2"/>
    <mergeCell ref="J2:K2"/>
  </mergeCells>
  <pageMargins left="0.7" right="0.7" top="0.75" bottom="0.75" header="0.3" footer="0.3"/>
  <pageSetup orientation="portrait" horizontalDpi="4294967295" verticalDpi="4294967295"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1"/>
  <sheetViews>
    <sheetView zoomScale="75" zoomScaleNormal="75" workbookViewId="0">
      <selection activeCell="U37" sqref="U37"/>
    </sheetView>
  </sheetViews>
  <sheetFormatPr defaultRowHeight="15"/>
  <cols>
    <col min="1" max="1" width="8.5703125" style="255" customWidth="1"/>
    <col min="2" max="11" width="8.5703125" style="208" customWidth="1"/>
    <col min="12" max="16384" width="9.140625" style="208"/>
  </cols>
  <sheetData>
    <row r="1" spans="1:18" ht="30" customHeight="1" thickBot="1">
      <c r="A1" s="308" t="s">
        <v>301</v>
      </c>
      <c r="B1" s="309"/>
      <c r="C1" s="309"/>
      <c r="D1" s="309"/>
      <c r="E1" s="309"/>
      <c r="F1" s="309"/>
      <c r="G1" s="309"/>
      <c r="H1" s="309"/>
      <c r="I1" s="309"/>
      <c r="J1" s="309"/>
      <c r="K1" s="309"/>
    </row>
    <row r="2" spans="1:18" ht="50.1" customHeight="1" thickTop="1">
      <c r="A2" s="256"/>
      <c r="B2" s="305" t="s">
        <v>293</v>
      </c>
      <c r="C2" s="306"/>
      <c r="D2" s="305" t="s">
        <v>294</v>
      </c>
      <c r="E2" s="307"/>
      <c r="F2" s="305" t="s">
        <v>295</v>
      </c>
      <c r="G2" s="307"/>
      <c r="H2" s="305" t="s">
        <v>296</v>
      </c>
      <c r="I2" s="307"/>
      <c r="J2" s="306" t="s">
        <v>297</v>
      </c>
      <c r="K2" s="306"/>
    </row>
    <row r="3" spans="1:18" ht="50.1" customHeight="1" thickBot="1">
      <c r="A3" s="243" t="s">
        <v>4</v>
      </c>
      <c r="B3" s="244" t="s">
        <v>298</v>
      </c>
      <c r="C3" s="245" t="s">
        <v>299</v>
      </c>
      <c r="D3" s="244" t="s">
        <v>298</v>
      </c>
      <c r="E3" s="245" t="s">
        <v>299</v>
      </c>
      <c r="F3" s="244" t="s">
        <v>298</v>
      </c>
      <c r="G3" s="245" t="s">
        <v>299</v>
      </c>
      <c r="H3" s="244" t="s">
        <v>298</v>
      </c>
      <c r="I3" s="245" t="s">
        <v>299</v>
      </c>
      <c r="J3" s="244" t="s">
        <v>298</v>
      </c>
      <c r="K3" s="244" t="s">
        <v>299</v>
      </c>
    </row>
    <row r="4" spans="1:18" ht="16.5" thickTop="1">
      <c r="A4" s="246">
        <v>1980</v>
      </c>
      <c r="B4" s="209">
        <v>22382</v>
      </c>
      <c r="C4" s="247">
        <v>79.2</v>
      </c>
      <c r="D4" s="209">
        <v>1965</v>
      </c>
      <c r="E4" s="247">
        <v>7</v>
      </c>
      <c r="F4" s="209">
        <v>5676</v>
      </c>
      <c r="G4" s="247">
        <v>20.100000000000001</v>
      </c>
      <c r="H4" s="209">
        <v>2159</v>
      </c>
      <c r="I4" s="247">
        <v>7.6</v>
      </c>
      <c r="J4" s="209">
        <v>28268</v>
      </c>
      <c r="K4" s="210">
        <v>100</v>
      </c>
      <c r="O4" s="238"/>
      <c r="P4" s="238"/>
      <c r="Q4" s="238"/>
      <c r="R4" s="238"/>
    </row>
    <row r="5" spans="1:18" ht="15.75">
      <c r="A5" s="246">
        <v>1981</v>
      </c>
      <c r="B5" s="209">
        <v>21773</v>
      </c>
      <c r="C5" s="247">
        <v>77.8</v>
      </c>
      <c r="D5" s="209">
        <v>2043</v>
      </c>
      <c r="E5" s="247">
        <v>7.3</v>
      </c>
      <c r="F5" s="209">
        <v>5939</v>
      </c>
      <c r="G5" s="247">
        <v>21.2</v>
      </c>
      <c r="H5" s="209">
        <v>2287</v>
      </c>
      <c r="I5" s="247">
        <v>8.1999999999999993</v>
      </c>
      <c r="J5" s="209">
        <v>27970</v>
      </c>
      <c r="K5" s="210">
        <v>100</v>
      </c>
      <c r="O5" s="238"/>
      <c r="P5" s="238"/>
      <c r="Q5" s="238"/>
      <c r="R5" s="238"/>
    </row>
    <row r="6" spans="1:18" ht="15.75">
      <c r="A6" s="246">
        <v>1982</v>
      </c>
      <c r="B6" s="209">
        <v>21814</v>
      </c>
      <c r="C6" s="247">
        <v>78.5</v>
      </c>
      <c r="D6" s="209">
        <v>2021</v>
      </c>
      <c r="E6" s="247">
        <v>7.3</v>
      </c>
      <c r="F6" s="209">
        <v>5654</v>
      </c>
      <c r="G6" s="247">
        <v>20.399999999999999</v>
      </c>
      <c r="H6" s="209">
        <v>2322</v>
      </c>
      <c r="I6" s="247">
        <v>8.4</v>
      </c>
      <c r="J6" s="209">
        <v>27781</v>
      </c>
      <c r="K6" s="210">
        <v>100</v>
      </c>
      <c r="O6" s="238"/>
      <c r="P6" s="238"/>
      <c r="Q6" s="238"/>
      <c r="R6" s="238"/>
    </row>
    <row r="7" spans="1:18" ht="15.75">
      <c r="A7" s="246">
        <v>1983</v>
      </c>
      <c r="B7" s="209">
        <v>22975</v>
      </c>
      <c r="C7" s="247">
        <v>77.3</v>
      </c>
      <c r="D7" s="209">
        <v>2175</v>
      </c>
      <c r="E7" s="247">
        <v>7.3</v>
      </c>
      <c r="F7" s="209">
        <v>6438</v>
      </c>
      <c r="G7" s="247">
        <v>21.7</v>
      </c>
      <c r="H7" s="209">
        <v>2487</v>
      </c>
      <c r="I7" s="247">
        <v>8.4</v>
      </c>
      <c r="J7" s="209">
        <v>29736</v>
      </c>
      <c r="K7" s="210">
        <v>100</v>
      </c>
      <c r="O7" s="238"/>
      <c r="P7" s="238"/>
      <c r="Q7" s="238"/>
      <c r="R7" s="238"/>
    </row>
    <row r="8" spans="1:18" ht="15.75">
      <c r="A8" s="246">
        <v>1984</v>
      </c>
      <c r="B8" s="209">
        <v>23556</v>
      </c>
      <c r="C8" s="247">
        <v>76.7</v>
      </c>
      <c r="D8" s="209">
        <v>2280</v>
      </c>
      <c r="E8" s="247">
        <v>7.4</v>
      </c>
      <c r="F8" s="209">
        <v>6905</v>
      </c>
      <c r="G8" s="247">
        <v>22.5</v>
      </c>
      <c r="H8" s="209">
        <v>2527</v>
      </c>
      <c r="I8" s="247">
        <v>8.1999999999999993</v>
      </c>
      <c r="J8" s="209">
        <v>30716</v>
      </c>
      <c r="K8" s="210">
        <v>100</v>
      </c>
      <c r="O8" s="238"/>
      <c r="P8" s="238"/>
      <c r="Q8" s="238"/>
      <c r="R8" s="238"/>
    </row>
    <row r="9" spans="1:18" ht="15.75">
      <c r="A9" s="246">
        <v>1985</v>
      </c>
      <c r="B9" s="209">
        <v>24325</v>
      </c>
      <c r="C9" s="247">
        <v>76.8</v>
      </c>
      <c r="D9" s="209">
        <v>2400</v>
      </c>
      <c r="E9" s="247">
        <v>7.6</v>
      </c>
      <c r="F9" s="209">
        <v>7132</v>
      </c>
      <c r="G9" s="247">
        <v>22.5</v>
      </c>
      <c r="H9" s="209">
        <v>2588</v>
      </c>
      <c r="I9" s="247">
        <v>8.1999999999999993</v>
      </c>
      <c r="J9" s="209">
        <v>31656</v>
      </c>
      <c r="K9" s="210">
        <v>100</v>
      </c>
      <c r="O9" s="238"/>
      <c r="P9" s="238"/>
      <c r="Q9" s="238"/>
      <c r="R9" s="238"/>
    </row>
    <row r="10" spans="1:18" ht="15.75">
      <c r="A10" s="246">
        <v>1986</v>
      </c>
      <c r="B10" s="209">
        <v>25303</v>
      </c>
      <c r="C10" s="247">
        <v>77.599999999999994</v>
      </c>
      <c r="D10" s="209">
        <v>2553</v>
      </c>
      <c r="E10" s="247">
        <v>7.8</v>
      </c>
      <c r="F10" s="209">
        <v>7245</v>
      </c>
      <c r="G10" s="247">
        <v>22.2</v>
      </c>
      <c r="H10" s="209">
        <v>2619</v>
      </c>
      <c r="I10" s="247">
        <v>8</v>
      </c>
      <c r="J10" s="209">
        <v>32626</v>
      </c>
      <c r="K10" s="210">
        <v>100</v>
      </c>
      <c r="O10" s="238"/>
      <c r="P10" s="238"/>
      <c r="Q10" s="238"/>
      <c r="R10" s="238"/>
    </row>
    <row r="11" spans="1:18" ht="15.75">
      <c r="A11" s="246">
        <v>1987</v>
      </c>
      <c r="B11" s="209">
        <v>26023</v>
      </c>
      <c r="C11" s="247">
        <v>78.7</v>
      </c>
      <c r="D11" s="209">
        <v>2649</v>
      </c>
      <c r="E11" s="247">
        <v>8</v>
      </c>
      <c r="F11" s="209">
        <v>7103</v>
      </c>
      <c r="G11" s="247">
        <v>21.5</v>
      </c>
      <c r="H11" s="209">
        <v>2582</v>
      </c>
      <c r="I11" s="247">
        <v>7.8</v>
      </c>
      <c r="J11" s="209">
        <v>33072</v>
      </c>
      <c r="K11" s="210">
        <v>100</v>
      </c>
      <c r="O11" s="238"/>
      <c r="P11" s="238"/>
      <c r="Q11" s="238"/>
      <c r="R11" s="238"/>
    </row>
    <row r="12" spans="1:18" ht="15.75">
      <c r="A12" s="246">
        <v>1988</v>
      </c>
      <c r="B12" s="209">
        <v>27142</v>
      </c>
      <c r="C12" s="247">
        <v>79.599999999999994</v>
      </c>
      <c r="D12" s="209">
        <v>2856</v>
      </c>
      <c r="E12" s="247">
        <v>8.4</v>
      </c>
      <c r="F12" s="209">
        <v>7199</v>
      </c>
      <c r="G12" s="247">
        <v>21.1</v>
      </c>
      <c r="H12" s="209">
        <v>2613</v>
      </c>
      <c r="I12" s="247">
        <v>7.7</v>
      </c>
      <c r="J12" s="209">
        <v>34111</v>
      </c>
      <c r="K12" s="210">
        <v>100</v>
      </c>
      <c r="O12" s="238"/>
      <c r="P12" s="238"/>
      <c r="Q12" s="238"/>
      <c r="R12" s="238"/>
    </row>
    <row r="13" spans="1:18" ht="15.75">
      <c r="A13" s="246">
        <v>1989</v>
      </c>
      <c r="B13" s="209">
        <v>28161</v>
      </c>
      <c r="C13" s="247">
        <v>78.8</v>
      </c>
      <c r="D13" s="209">
        <v>2968</v>
      </c>
      <c r="E13" s="247">
        <v>8.3000000000000007</v>
      </c>
      <c r="F13" s="209">
        <v>7762</v>
      </c>
      <c r="G13" s="247">
        <v>21.7</v>
      </c>
      <c r="H13" s="209">
        <v>2739</v>
      </c>
      <c r="I13" s="247">
        <v>7.7</v>
      </c>
      <c r="J13" s="209">
        <v>35715</v>
      </c>
      <c r="K13" s="210">
        <v>100</v>
      </c>
      <c r="O13" s="238"/>
      <c r="P13" s="238"/>
      <c r="Q13" s="238"/>
      <c r="R13" s="238"/>
    </row>
    <row r="14" spans="1:18" ht="15.75">
      <c r="A14" s="246">
        <v>1990</v>
      </c>
      <c r="B14" s="209">
        <v>28956</v>
      </c>
      <c r="C14" s="247">
        <v>80.099999999999994</v>
      </c>
      <c r="D14" s="209">
        <v>3181</v>
      </c>
      <c r="E14" s="247">
        <v>8.8000000000000007</v>
      </c>
      <c r="F14" s="209">
        <v>7582</v>
      </c>
      <c r="G14" s="247">
        <v>21</v>
      </c>
      <c r="H14" s="209">
        <v>2755</v>
      </c>
      <c r="I14" s="247">
        <v>7.6</v>
      </c>
      <c r="J14" s="209">
        <v>36135</v>
      </c>
      <c r="K14" s="210">
        <v>100</v>
      </c>
      <c r="O14" s="238"/>
      <c r="P14" s="238"/>
      <c r="Q14" s="238"/>
      <c r="R14" s="238"/>
    </row>
    <row r="15" spans="1:18" ht="15.75">
      <c r="A15" s="246">
        <v>1991</v>
      </c>
      <c r="B15" s="209">
        <v>28542</v>
      </c>
      <c r="C15" s="247">
        <v>80.400000000000006</v>
      </c>
      <c r="D15" s="209">
        <v>3175</v>
      </c>
      <c r="E15" s="247">
        <v>8.9</v>
      </c>
      <c r="F15" s="209">
        <v>7307</v>
      </c>
      <c r="G15" s="247">
        <v>20.6</v>
      </c>
      <c r="H15" s="209">
        <v>2803</v>
      </c>
      <c r="I15" s="247">
        <v>7.9</v>
      </c>
      <c r="J15" s="209">
        <v>35495</v>
      </c>
      <c r="K15" s="210">
        <v>100</v>
      </c>
      <c r="O15" s="238"/>
      <c r="P15" s="238"/>
      <c r="Q15" s="238"/>
      <c r="R15" s="238"/>
    </row>
    <row r="16" spans="1:18" ht="15.75">
      <c r="A16" s="246">
        <v>1992</v>
      </c>
      <c r="B16" s="209">
        <v>29126</v>
      </c>
      <c r="C16" s="247">
        <v>79.900000000000006</v>
      </c>
      <c r="D16" s="209">
        <v>3233</v>
      </c>
      <c r="E16" s="247">
        <v>8.9</v>
      </c>
      <c r="F16" s="209">
        <v>7530</v>
      </c>
      <c r="G16" s="247">
        <v>20.7</v>
      </c>
      <c r="H16" s="209">
        <v>3019</v>
      </c>
      <c r="I16" s="247">
        <v>8.3000000000000007</v>
      </c>
      <c r="J16" s="209">
        <v>36453</v>
      </c>
      <c r="K16" s="210">
        <v>100</v>
      </c>
      <c r="O16" s="238"/>
      <c r="P16" s="238"/>
      <c r="Q16" s="238"/>
      <c r="R16" s="238"/>
    </row>
    <row r="17" spans="1:18" ht="15.75">
      <c r="A17" s="246">
        <v>1993</v>
      </c>
      <c r="B17" s="209">
        <v>28790</v>
      </c>
      <c r="C17" s="247">
        <v>79</v>
      </c>
      <c r="D17" s="209">
        <v>3186</v>
      </c>
      <c r="E17" s="247">
        <v>8.6999999999999993</v>
      </c>
      <c r="F17" s="209">
        <v>7608</v>
      </c>
      <c r="G17" s="247">
        <v>20.9</v>
      </c>
      <c r="H17" s="209">
        <v>3223</v>
      </c>
      <c r="I17" s="247">
        <v>8.8000000000000007</v>
      </c>
      <c r="J17" s="209">
        <v>36444</v>
      </c>
      <c r="K17" s="210">
        <v>100</v>
      </c>
      <c r="O17" s="238"/>
      <c r="P17" s="238"/>
      <c r="Q17" s="238"/>
      <c r="R17" s="238"/>
    </row>
    <row r="18" spans="1:18" ht="15.75">
      <c r="A18" s="246">
        <v>1994</v>
      </c>
      <c r="B18" s="209">
        <v>28132</v>
      </c>
      <c r="C18" s="247">
        <v>77.8</v>
      </c>
      <c r="D18" s="209">
        <v>3140</v>
      </c>
      <c r="E18" s="247">
        <v>8.6999999999999993</v>
      </c>
      <c r="F18" s="209">
        <v>7742</v>
      </c>
      <c r="G18" s="247">
        <v>21.4</v>
      </c>
      <c r="H18" s="209">
        <v>3400</v>
      </c>
      <c r="I18" s="247">
        <v>9.4</v>
      </c>
      <c r="J18" s="209">
        <v>36138</v>
      </c>
      <c r="K18" s="210">
        <v>100</v>
      </c>
      <c r="O18" s="238"/>
      <c r="P18" s="238"/>
      <c r="Q18" s="238"/>
      <c r="R18" s="238"/>
    </row>
    <row r="19" spans="1:18" ht="15.75">
      <c r="A19" s="246">
        <v>1995</v>
      </c>
      <c r="B19" s="209">
        <v>27453</v>
      </c>
      <c r="C19" s="247">
        <v>76.2</v>
      </c>
      <c r="D19" s="209">
        <v>3058</v>
      </c>
      <c r="E19" s="247">
        <v>8.5</v>
      </c>
      <c r="F19" s="209">
        <v>7890</v>
      </c>
      <c r="G19" s="247">
        <v>21.9</v>
      </c>
      <c r="H19" s="209">
        <v>3754</v>
      </c>
      <c r="I19" s="247">
        <v>10.4</v>
      </c>
      <c r="J19" s="209">
        <v>36035</v>
      </c>
      <c r="K19" s="210">
        <v>100</v>
      </c>
      <c r="O19" s="238"/>
      <c r="P19" s="238"/>
      <c r="Q19" s="238"/>
      <c r="R19" s="238"/>
    </row>
    <row r="20" spans="1:18" ht="15.75">
      <c r="A20" s="246">
        <v>1996</v>
      </c>
      <c r="B20" s="209">
        <v>26925</v>
      </c>
      <c r="C20" s="247">
        <v>76.099999999999994</v>
      </c>
      <c r="D20" s="209">
        <v>3004</v>
      </c>
      <c r="E20" s="247">
        <v>8.5</v>
      </c>
      <c r="F20" s="209">
        <v>7681</v>
      </c>
      <c r="G20" s="247">
        <v>21.7</v>
      </c>
      <c r="H20" s="209">
        <v>3777</v>
      </c>
      <c r="I20" s="247">
        <v>10.7</v>
      </c>
      <c r="J20" s="209">
        <v>35374</v>
      </c>
      <c r="K20" s="210">
        <v>100</v>
      </c>
      <c r="O20" s="238"/>
      <c r="P20" s="238"/>
      <c r="Q20" s="238"/>
      <c r="R20" s="238"/>
    </row>
    <row r="21" spans="1:18" ht="15.75">
      <c r="A21" s="246">
        <v>1997</v>
      </c>
      <c r="B21" s="209">
        <v>27494</v>
      </c>
      <c r="C21" s="247">
        <v>75.7</v>
      </c>
      <c r="D21" s="209">
        <v>3027</v>
      </c>
      <c r="E21" s="247">
        <v>8.3000000000000007</v>
      </c>
      <c r="F21" s="209">
        <v>8061</v>
      </c>
      <c r="G21" s="247">
        <v>22.2</v>
      </c>
      <c r="H21" s="209">
        <v>3793</v>
      </c>
      <c r="I21" s="247">
        <v>10.4</v>
      </c>
      <c r="J21" s="209">
        <v>36310</v>
      </c>
      <c r="K21" s="210">
        <v>100</v>
      </c>
      <c r="O21" s="238"/>
      <c r="P21" s="238"/>
      <c r="Q21" s="238"/>
      <c r="R21" s="238"/>
    </row>
    <row r="22" spans="1:18" ht="15.75">
      <c r="A22" s="246">
        <v>1998</v>
      </c>
      <c r="B22" s="209">
        <v>27831</v>
      </c>
      <c r="C22" s="247">
        <v>75.5</v>
      </c>
      <c r="D22" s="209">
        <v>3068</v>
      </c>
      <c r="E22" s="247">
        <v>8.3000000000000007</v>
      </c>
      <c r="F22" s="209">
        <v>8292</v>
      </c>
      <c r="G22" s="247">
        <v>22.5</v>
      </c>
      <c r="H22" s="209">
        <v>3843</v>
      </c>
      <c r="I22" s="247">
        <v>10.4</v>
      </c>
      <c r="J22" s="209">
        <v>36885</v>
      </c>
      <c r="K22" s="210">
        <v>100</v>
      </c>
      <c r="O22" s="238"/>
      <c r="P22" s="238"/>
      <c r="Q22" s="238"/>
      <c r="R22" s="238"/>
    </row>
    <row r="23" spans="1:18" ht="15.75">
      <c r="A23" s="246">
        <v>1999</v>
      </c>
      <c r="B23" s="209">
        <v>28375</v>
      </c>
      <c r="C23" s="247">
        <v>75.5</v>
      </c>
      <c r="D23" s="209">
        <v>3087</v>
      </c>
      <c r="E23" s="247">
        <v>8.1999999999999993</v>
      </c>
      <c r="F23" s="209">
        <v>8359</v>
      </c>
      <c r="G23" s="247">
        <v>22.2</v>
      </c>
      <c r="H23" s="209">
        <v>3952</v>
      </c>
      <c r="I23" s="247">
        <v>10.5</v>
      </c>
      <c r="J23" s="209">
        <v>37586</v>
      </c>
      <c r="K23" s="210">
        <v>100</v>
      </c>
      <c r="O23" s="238"/>
      <c r="P23" s="238"/>
      <c r="Q23" s="238"/>
      <c r="R23" s="238"/>
    </row>
    <row r="24" spans="1:18" ht="15.75">
      <c r="A24" s="246">
        <v>2000</v>
      </c>
      <c r="B24" s="209">
        <v>29509</v>
      </c>
      <c r="C24" s="247">
        <v>75.599999999999994</v>
      </c>
      <c r="D24" s="209">
        <v>3183</v>
      </c>
      <c r="E24" s="247">
        <v>8.1999999999999993</v>
      </c>
      <c r="F24" s="209">
        <v>8580</v>
      </c>
      <c r="G24" s="247">
        <v>22</v>
      </c>
      <c r="H24" s="209">
        <v>4129</v>
      </c>
      <c r="I24" s="247">
        <v>10.6</v>
      </c>
      <c r="J24" s="209">
        <v>39018</v>
      </c>
      <c r="K24" s="210">
        <v>100</v>
      </c>
      <c r="O24" s="238"/>
      <c r="P24" s="238"/>
      <c r="Q24" s="238"/>
      <c r="R24" s="238"/>
    </row>
    <row r="25" spans="1:18" ht="15.75">
      <c r="A25" s="246">
        <v>2001</v>
      </c>
      <c r="B25" s="209">
        <v>30619</v>
      </c>
      <c r="C25" s="247">
        <v>76.400000000000006</v>
      </c>
      <c r="D25" s="209">
        <v>3317</v>
      </c>
      <c r="E25" s="247">
        <v>8.3000000000000007</v>
      </c>
      <c r="F25" s="209">
        <v>8393</v>
      </c>
      <c r="G25" s="247">
        <v>20.9</v>
      </c>
      <c r="H25" s="209">
        <v>4410</v>
      </c>
      <c r="I25" s="247">
        <v>11</v>
      </c>
      <c r="J25" s="209">
        <v>40079</v>
      </c>
      <c r="K25" s="210">
        <v>100</v>
      </c>
      <c r="O25" s="238"/>
      <c r="P25" s="238"/>
      <c r="Q25" s="238"/>
      <c r="R25" s="238"/>
    </row>
    <row r="26" spans="1:18" ht="15.75">
      <c r="A26" s="246">
        <v>2002</v>
      </c>
      <c r="B26" s="209">
        <v>32108</v>
      </c>
      <c r="C26" s="247">
        <v>77.599999999999994</v>
      </c>
      <c r="D26" s="209">
        <v>3492</v>
      </c>
      <c r="E26" s="247">
        <v>8.4</v>
      </c>
      <c r="F26" s="209">
        <v>8099</v>
      </c>
      <c r="G26" s="247">
        <v>19.600000000000001</v>
      </c>
      <c r="H26" s="209">
        <v>4693</v>
      </c>
      <c r="I26" s="247">
        <v>11.3</v>
      </c>
      <c r="J26" s="209">
        <v>41383</v>
      </c>
      <c r="K26" s="210">
        <v>100</v>
      </c>
      <c r="O26" s="238"/>
      <c r="P26" s="238"/>
      <c r="Q26" s="238"/>
      <c r="R26" s="238"/>
    </row>
    <row r="27" spans="1:18" ht="15.75">
      <c r="A27" s="246">
        <v>2003</v>
      </c>
      <c r="B27" s="209">
        <v>33245</v>
      </c>
      <c r="C27" s="247">
        <v>78.8</v>
      </c>
      <c r="D27" s="209">
        <v>3657</v>
      </c>
      <c r="E27" s="247">
        <v>8.6999999999999993</v>
      </c>
      <c r="F27" s="209">
        <v>7881</v>
      </c>
      <c r="G27" s="247">
        <v>18.7</v>
      </c>
      <c r="H27" s="209">
        <v>4723</v>
      </c>
      <c r="I27" s="247">
        <v>11.2</v>
      </c>
      <c r="J27" s="209">
        <v>42168</v>
      </c>
      <c r="K27" s="210">
        <v>100</v>
      </c>
      <c r="O27" s="238"/>
      <c r="P27" s="238"/>
      <c r="Q27" s="238"/>
      <c r="R27" s="238"/>
    </row>
    <row r="28" spans="1:18" ht="15.75">
      <c r="A28" s="246">
        <v>2004</v>
      </c>
      <c r="B28" s="209">
        <v>34294</v>
      </c>
      <c r="C28" s="247">
        <v>78.5</v>
      </c>
      <c r="D28" s="209">
        <v>3714</v>
      </c>
      <c r="E28" s="247">
        <v>8.5</v>
      </c>
      <c r="F28" s="209">
        <v>8278</v>
      </c>
      <c r="G28" s="247">
        <v>18.899999999999999</v>
      </c>
      <c r="H28" s="209">
        <v>4848</v>
      </c>
      <c r="I28" s="247">
        <v>11.1</v>
      </c>
      <c r="J28" s="209">
        <v>43684</v>
      </c>
      <c r="K28" s="210">
        <v>100</v>
      </c>
      <c r="O28" s="238"/>
      <c r="P28" s="238"/>
      <c r="Q28" s="238"/>
      <c r="R28" s="238"/>
    </row>
    <row r="29" spans="1:18" ht="15.75">
      <c r="A29" s="246">
        <v>2005</v>
      </c>
      <c r="B29" s="209">
        <v>35236</v>
      </c>
      <c r="C29" s="247">
        <v>78.3</v>
      </c>
      <c r="D29" s="209">
        <v>3808</v>
      </c>
      <c r="E29" s="247">
        <v>8.5</v>
      </c>
      <c r="F29" s="209">
        <v>8578</v>
      </c>
      <c r="G29" s="247">
        <v>19.100000000000001</v>
      </c>
      <c r="H29" s="209">
        <v>5016</v>
      </c>
      <c r="I29" s="247">
        <v>11.1</v>
      </c>
      <c r="J29" s="209">
        <v>45002</v>
      </c>
      <c r="K29" s="210">
        <v>100</v>
      </c>
      <c r="O29" s="238"/>
      <c r="P29" s="238"/>
      <c r="Q29" s="238"/>
      <c r="R29" s="238"/>
    </row>
    <row r="30" spans="1:18" ht="15.75">
      <c r="A30" s="246">
        <v>2006</v>
      </c>
      <c r="B30" s="209">
        <v>35142</v>
      </c>
      <c r="C30" s="247">
        <v>77.2</v>
      </c>
      <c r="D30" s="209">
        <v>3862</v>
      </c>
      <c r="E30" s="247">
        <v>8.5</v>
      </c>
      <c r="F30" s="209">
        <v>9244</v>
      </c>
      <c r="G30" s="247">
        <v>20.3</v>
      </c>
      <c r="H30" s="209">
        <v>4998</v>
      </c>
      <c r="I30" s="247">
        <v>11</v>
      </c>
      <c r="J30" s="209">
        <v>45505</v>
      </c>
      <c r="K30" s="210">
        <v>100</v>
      </c>
      <c r="O30" s="238"/>
      <c r="P30" s="238"/>
      <c r="Q30" s="238"/>
      <c r="R30" s="238"/>
    </row>
    <row r="31" spans="1:18" ht="15.75">
      <c r="A31" s="246">
        <v>2007</v>
      </c>
      <c r="B31" s="209">
        <v>34539</v>
      </c>
      <c r="C31" s="247">
        <v>75.900000000000006</v>
      </c>
      <c r="D31" s="209">
        <v>3844</v>
      </c>
      <c r="E31" s="247">
        <v>8.5</v>
      </c>
      <c r="F31" s="209">
        <v>9598</v>
      </c>
      <c r="G31" s="247">
        <v>21.1</v>
      </c>
      <c r="H31" s="209">
        <v>5209</v>
      </c>
      <c r="I31" s="247">
        <v>11.5</v>
      </c>
      <c r="J31" s="209">
        <v>45488</v>
      </c>
      <c r="K31" s="210">
        <v>100</v>
      </c>
      <c r="O31" s="238"/>
      <c r="P31" s="238"/>
      <c r="Q31" s="238"/>
      <c r="R31" s="238"/>
    </row>
    <row r="32" spans="1:18" ht="15.75">
      <c r="A32" s="246">
        <v>2008</v>
      </c>
      <c r="B32" s="209">
        <v>34256</v>
      </c>
      <c r="C32" s="247">
        <v>74.7</v>
      </c>
      <c r="D32" s="209">
        <v>3782</v>
      </c>
      <c r="E32" s="247">
        <v>8.1999999999999993</v>
      </c>
      <c r="F32" s="209">
        <v>9626</v>
      </c>
      <c r="G32" s="247">
        <v>21</v>
      </c>
      <c r="H32" s="209">
        <v>5795</v>
      </c>
      <c r="I32" s="247">
        <v>12.6</v>
      </c>
      <c r="J32" s="209">
        <v>45886</v>
      </c>
      <c r="K32" s="210">
        <v>100</v>
      </c>
      <c r="O32" s="238"/>
      <c r="P32" s="238"/>
      <c r="Q32" s="238"/>
      <c r="R32" s="238"/>
    </row>
    <row r="33" spans="1:18" ht="15.75">
      <c r="A33" s="246">
        <v>2009</v>
      </c>
      <c r="B33" s="209">
        <v>33986</v>
      </c>
      <c r="C33" s="247">
        <v>73.7</v>
      </c>
      <c r="D33" s="209">
        <v>3766</v>
      </c>
      <c r="E33" s="247">
        <v>8.1999999999999993</v>
      </c>
      <c r="F33" s="209">
        <v>9785</v>
      </c>
      <c r="G33" s="247">
        <v>21.2</v>
      </c>
      <c r="H33" s="209">
        <v>6098</v>
      </c>
      <c r="I33" s="247">
        <v>13.2</v>
      </c>
      <c r="J33" s="209">
        <v>46089</v>
      </c>
      <c r="K33" s="210">
        <v>100</v>
      </c>
      <c r="O33" s="238"/>
      <c r="P33" s="238"/>
      <c r="Q33" s="238"/>
      <c r="R33" s="238"/>
    </row>
    <row r="34" spans="1:18" ht="15.75">
      <c r="A34" s="246">
        <v>2010</v>
      </c>
      <c r="B34" s="209">
        <v>33844</v>
      </c>
      <c r="C34" s="247">
        <v>73.7</v>
      </c>
      <c r="D34" s="209">
        <v>3888</v>
      </c>
      <c r="E34" s="247">
        <v>8.5</v>
      </c>
      <c r="F34" s="209">
        <v>9313</v>
      </c>
      <c r="G34" s="247">
        <v>20.3</v>
      </c>
      <c r="H34" s="209">
        <v>6677</v>
      </c>
      <c r="I34" s="247">
        <v>14.5</v>
      </c>
      <c r="J34" s="209">
        <v>45933</v>
      </c>
      <c r="K34" s="210">
        <v>100</v>
      </c>
      <c r="O34" s="238"/>
      <c r="P34" s="238"/>
      <c r="Q34" s="238"/>
      <c r="R34" s="238"/>
    </row>
    <row r="35" spans="1:18" ht="15.75">
      <c r="A35" s="246">
        <v>2011</v>
      </c>
      <c r="B35" s="209">
        <v>33896</v>
      </c>
      <c r="C35" s="247">
        <v>73.7</v>
      </c>
      <c r="D35" s="209">
        <v>3574</v>
      </c>
      <c r="E35" s="247">
        <v>7.8</v>
      </c>
      <c r="F35" s="209">
        <v>8982</v>
      </c>
      <c r="G35" s="247">
        <v>19.5</v>
      </c>
      <c r="H35" s="209">
        <v>6693</v>
      </c>
      <c r="I35" s="247">
        <v>14.6</v>
      </c>
      <c r="J35" s="209">
        <v>45978</v>
      </c>
      <c r="K35" s="210">
        <v>100</v>
      </c>
      <c r="O35" s="238"/>
      <c r="P35" s="238"/>
      <c r="Q35" s="238"/>
      <c r="R35" s="238"/>
    </row>
    <row r="36" spans="1:18" ht="15.75">
      <c r="A36" s="246">
        <v>2012</v>
      </c>
      <c r="B36" s="209">
        <v>34528</v>
      </c>
      <c r="C36" s="247">
        <v>73.8</v>
      </c>
      <c r="D36" s="209">
        <v>3605</v>
      </c>
      <c r="E36" s="247">
        <v>7.7</v>
      </c>
      <c r="F36" s="209">
        <v>9427</v>
      </c>
      <c r="G36" s="247">
        <v>20.100000000000001</v>
      </c>
      <c r="H36" s="209">
        <v>6462</v>
      </c>
      <c r="I36" s="247">
        <v>13.8</v>
      </c>
      <c r="J36" s="209">
        <v>46793</v>
      </c>
      <c r="K36" s="210">
        <v>100</v>
      </c>
      <c r="O36" s="238"/>
      <c r="P36" s="238"/>
      <c r="Q36" s="238"/>
      <c r="R36" s="238"/>
    </row>
    <row r="37" spans="1:18" ht="15.75">
      <c r="A37" s="246">
        <v>2013</v>
      </c>
      <c r="B37" s="209">
        <v>34852</v>
      </c>
      <c r="C37" s="247">
        <v>74.7</v>
      </c>
      <c r="D37" s="209">
        <v>4126</v>
      </c>
      <c r="E37" s="247">
        <v>8.8000000000000007</v>
      </c>
      <c r="F37" s="209">
        <v>9387</v>
      </c>
      <c r="G37" s="247">
        <v>20.100000000000001</v>
      </c>
      <c r="H37" s="209">
        <v>6581</v>
      </c>
      <c r="I37" s="247">
        <v>14.1</v>
      </c>
      <c r="J37" s="209">
        <v>46672</v>
      </c>
      <c r="K37" s="210">
        <v>100</v>
      </c>
      <c r="O37" s="238"/>
      <c r="P37" s="238"/>
      <c r="Q37" s="238"/>
      <c r="R37" s="238"/>
    </row>
    <row r="38" spans="1:18" ht="15.75">
      <c r="A38" s="246">
        <v>2014</v>
      </c>
      <c r="B38" s="209">
        <v>35612</v>
      </c>
      <c r="C38" s="247">
        <v>73.7</v>
      </c>
      <c r="D38" s="209">
        <v>4095</v>
      </c>
      <c r="E38" s="247">
        <v>8.5</v>
      </c>
      <c r="F38" s="209">
        <v>9915</v>
      </c>
      <c r="G38" s="247">
        <v>20.5</v>
      </c>
      <c r="H38" s="209">
        <v>6900</v>
      </c>
      <c r="I38" s="247">
        <v>14.3</v>
      </c>
      <c r="J38" s="209">
        <v>48309</v>
      </c>
      <c r="K38" s="210">
        <v>100</v>
      </c>
      <c r="O38" s="238"/>
      <c r="P38" s="238"/>
      <c r="Q38" s="238"/>
      <c r="R38" s="238"/>
    </row>
    <row r="39" spans="1:18" ht="15.75">
      <c r="A39" s="246">
        <v>2015</v>
      </c>
      <c r="B39" s="209">
        <v>36880</v>
      </c>
      <c r="C39" s="247">
        <v>73.5</v>
      </c>
      <c r="D39" s="209">
        <v>4226</v>
      </c>
      <c r="E39" s="247">
        <v>8.4</v>
      </c>
      <c r="F39" s="209">
        <v>10458</v>
      </c>
      <c r="G39" s="247">
        <v>20.8</v>
      </c>
      <c r="H39" s="209">
        <v>7077</v>
      </c>
      <c r="I39" s="247">
        <v>14.1</v>
      </c>
      <c r="J39" s="209">
        <v>50168</v>
      </c>
      <c r="K39" s="210">
        <v>100</v>
      </c>
      <c r="O39" s="238"/>
      <c r="P39" s="238"/>
      <c r="Q39" s="238"/>
      <c r="R39" s="238"/>
    </row>
    <row r="40" spans="1:18" ht="16.5" thickBot="1">
      <c r="A40" s="250">
        <v>2016</v>
      </c>
      <c r="B40" s="251">
        <v>37211</v>
      </c>
      <c r="C40" s="252">
        <v>73.5</v>
      </c>
      <c r="D40" s="251">
        <v>4242</v>
      </c>
      <c r="E40" s="252">
        <v>8.4</v>
      </c>
      <c r="F40" s="251">
        <v>10491</v>
      </c>
      <c r="G40" s="252">
        <v>20.7</v>
      </c>
      <c r="H40" s="251">
        <v>7182</v>
      </c>
      <c r="I40" s="252">
        <v>14.2</v>
      </c>
      <c r="J40" s="251">
        <v>50620</v>
      </c>
      <c r="K40" s="253">
        <v>100</v>
      </c>
      <c r="O40" s="238"/>
      <c r="P40" s="238"/>
      <c r="Q40" s="238"/>
      <c r="R40" s="238"/>
    </row>
    <row r="41" spans="1:18" ht="15.75" thickTop="1">
      <c r="A41" s="254" t="s">
        <v>164</v>
      </c>
    </row>
  </sheetData>
  <mergeCells count="6">
    <mergeCell ref="A1:K1"/>
    <mergeCell ref="B2:C2"/>
    <mergeCell ref="D2:E2"/>
    <mergeCell ref="F2:G2"/>
    <mergeCell ref="H2:I2"/>
    <mergeCell ref="J2:K2"/>
  </mergeCells>
  <pageMargins left="0.7" right="0.7" top="0.75" bottom="0.75" header="0.3" footer="0.3"/>
  <pageSetup orientation="portrait" horizontalDpi="4294967295" verticalDpi="4294967295"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1"/>
  <sheetViews>
    <sheetView zoomScale="75" zoomScaleNormal="75" workbookViewId="0">
      <selection activeCell="U27" sqref="U27"/>
    </sheetView>
  </sheetViews>
  <sheetFormatPr defaultRowHeight="15"/>
  <cols>
    <col min="1" max="1" width="8.5703125" style="255" customWidth="1"/>
    <col min="2" max="11" width="8.5703125" style="208" customWidth="1"/>
    <col min="12" max="16384" width="9.140625" style="208"/>
  </cols>
  <sheetData>
    <row r="1" spans="1:18" ht="30" customHeight="1" thickBot="1">
      <c r="A1" s="308" t="s">
        <v>302</v>
      </c>
      <c r="B1" s="309"/>
      <c r="C1" s="309"/>
      <c r="D1" s="309"/>
      <c r="E1" s="309"/>
      <c r="F1" s="309"/>
      <c r="G1" s="309"/>
      <c r="H1" s="309"/>
      <c r="I1" s="309"/>
      <c r="J1" s="309"/>
      <c r="K1" s="309"/>
    </row>
    <row r="2" spans="1:18" ht="50.1" customHeight="1" thickTop="1">
      <c r="A2" s="241"/>
      <c r="B2" s="305" t="s">
        <v>293</v>
      </c>
      <c r="C2" s="307"/>
      <c r="D2" s="305" t="s">
        <v>294</v>
      </c>
      <c r="E2" s="306"/>
      <c r="F2" s="305" t="s">
        <v>295</v>
      </c>
      <c r="G2" s="307"/>
      <c r="H2" s="305" t="s">
        <v>296</v>
      </c>
      <c r="I2" s="307"/>
      <c r="J2" s="312" t="s">
        <v>297</v>
      </c>
      <c r="K2" s="312"/>
    </row>
    <row r="3" spans="1:18" s="258" customFormat="1" ht="50.1" customHeight="1" thickBot="1">
      <c r="A3" s="257" t="s">
        <v>4</v>
      </c>
      <c r="B3" s="244" t="s">
        <v>298</v>
      </c>
      <c r="C3" s="245" t="s">
        <v>299</v>
      </c>
      <c r="D3" s="244" t="s">
        <v>298</v>
      </c>
      <c r="E3" s="245" t="s">
        <v>299</v>
      </c>
      <c r="F3" s="244" t="s">
        <v>298</v>
      </c>
      <c r="G3" s="245" t="s">
        <v>299</v>
      </c>
      <c r="H3" s="244" t="s">
        <v>298</v>
      </c>
      <c r="I3" s="245" t="s">
        <v>299</v>
      </c>
      <c r="J3" s="244" t="s">
        <v>298</v>
      </c>
      <c r="K3" s="244" t="s">
        <v>299</v>
      </c>
    </row>
    <row r="4" spans="1:18" ht="16.5" thickTop="1">
      <c r="A4" s="246">
        <v>1980</v>
      </c>
      <c r="B4" s="209">
        <v>949</v>
      </c>
      <c r="C4" s="247">
        <v>80.8</v>
      </c>
      <c r="D4" s="209">
        <v>76</v>
      </c>
      <c r="E4" s="247">
        <v>6.5</v>
      </c>
      <c r="F4" s="209">
        <v>206</v>
      </c>
      <c r="G4" s="247">
        <v>17.5</v>
      </c>
      <c r="H4" s="209">
        <v>139</v>
      </c>
      <c r="I4" s="247">
        <v>11.8</v>
      </c>
      <c r="J4" s="209">
        <v>1175</v>
      </c>
      <c r="K4" s="210">
        <v>100</v>
      </c>
      <c r="O4" s="238"/>
      <c r="P4" s="238"/>
      <c r="Q4" s="238"/>
      <c r="R4" s="238"/>
    </row>
    <row r="5" spans="1:18" ht="15.75">
      <c r="A5" s="246">
        <v>1981</v>
      </c>
      <c r="B5" s="209">
        <v>833</v>
      </c>
      <c r="C5" s="247">
        <v>76.400000000000006</v>
      </c>
      <c r="D5" s="209">
        <v>80</v>
      </c>
      <c r="E5" s="247">
        <v>7.3</v>
      </c>
      <c r="F5" s="209">
        <v>221</v>
      </c>
      <c r="G5" s="247">
        <v>20.3</v>
      </c>
      <c r="H5" s="209">
        <v>154</v>
      </c>
      <c r="I5" s="247">
        <v>14.1</v>
      </c>
      <c r="J5" s="209">
        <v>1091</v>
      </c>
      <c r="K5" s="210">
        <v>100</v>
      </c>
      <c r="O5" s="238"/>
      <c r="P5" s="238"/>
      <c r="Q5" s="238"/>
      <c r="R5" s="238"/>
    </row>
    <row r="6" spans="1:18" ht="15.75">
      <c r="A6" s="246">
        <v>1982</v>
      </c>
      <c r="B6" s="209">
        <v>861</v>
      </c>
      <c r="C6" s="247">
        <v>77.400000000000006</v>
      </c>
      <c r="D6" s="209">
        <v>83</v>
      </c>
      <c r="E6" s="247">
        <v>7.5</v>
      </c>
      <c r="F6" s="209">
        <v>205</v>
      </c>
      <c r="G6" s="247">
        <v>18.399999999999999</v>
      </c>
      <c r="H6" s="209">
        <v>161</v>
      </c>
      <c r="I6" s="247">
        <v>14.5</v>
      </c>
      <c r="J6" s="209">
        <v>1112</v>
      </c>
      <c r="K6" s="210">
        <v>100</v>
      </c>
      <c r="O6" s="238"/>
      <c r="P6" s="238"/>
      <c r="Q6" s="238"/>
      <c r="R6" s="238"/>
    </row>
    <row r="7" spans="1:18" ht="15.75">
      <c r="A7" s="246">
        <v>1983</v>
      </c>
      <c r="B7" s="209">
        <v>928</v>
      </c>
      <c r="C7" s="247">
        <v>75.599999999999994</v>
      </c>
      <c r="D7" s="209">
        <v>88</v>
      </c>
      <c r="E7" s="247">
        <v>7.2</v>
      </c>
      <c r="F7" s="209">
        <v>250</v>
      </c>
      <c r="G7" s="247">
        <v>20.399999999999999</v>
      </c>
      <c r="H7" s="209">
        <v>170</v>
      </c>
      <c r="I7" s="247">
        <v>13.9</v>
      </c>
      <c r="J7" s="209">
        <v>1227</v>
      </c>
      <c r="K7" s="210">
        <v>100</v>
      </c>
      <c r="O7" s="238"/>
      <c r="P7" s="238"/>
      <c r="Q7" s="238"/>
      <c r="R7" s="238"/>
    </row>
    <row r="8" spans="1:18" ht="15.75">
      <c r="A8" s="246">
        <v>1984</v>
      </c>
      <c r="B8" s="209">
        <v>895</v>
      </c>
      <c r="C8" s="247">
        <v>73.400000000000006</v>
      </c>
      <c r="D8" s="209">
        <v>89</v>
      </c>
      <c r="E8" s="247">
        <v>7.3</v>
      </c>
      <c r="F8" s="209">
        <v>268</v>
      </c>
      <c r="G8" s="247">
        <v>22</v>
      </c>
      <c r="H8" s="209">
        <v>171</v>
      </c>
      <c r="I8" s="247">
        <v>14</v>
      </c>
      <c r="J8" s="209">
        <v>1219</v>
      </c>
      <c r="K8" s="210">
        <v>100</v>
      </c>
      <c r="O8" s="238"/>
      <c r="P8" s="238"/>
      <c r="Q8" s="238"/>
      <c r="R8" s="238"/>
    </row>
    <row r="9" spans="1:18" ht="15.75">
      <c r="A9" s="246">
        <v>1985</v>
      </c>
      <c r="B9" s="209">
        <v>940</v>
      </c>
      <c r="C9" s="247">
        <v>73.7</v>
      </c>
      <c r="D9" s="209">
        <v>96</v>
      </c>
      <c r="E9" s="247">
        <v>7.5</v>
      </c>
      <c r="F9" s="209">
        <v>279</v>
      </c>
      <c r="G9" s="247">
        <v>21.9</v>
      </c>
      <c r="H9" s="209">
        <v>178</v>
      </c>
      <c r="I9" s="247">
        <v>14</v>
      </c>
      <c r="J9" s="209">
        <v>1275</v>
      </c>
      <c r="K9" s="210">
        <v>100</v>
      </c>
      <c r="O9" s="238"/>
      <c r="P9" s="238"/>
      <c r="Q9" s="238"/>
      <c r="R9" s="238"/>
    </row>
    <row r="10" spans="1:18" ht="15.75">
      <c r="A10" s="246">
        <v>1986</v>
      </c>
      <c r="B10" s="209">
        <v>1006</v>
      </c>
      <c r="C10" s="247">
        <v>74.5</v>
      </c>
      <c r="D10" s="209">
        <v>105</v>
      </c>
      <c r="E10" s="247">
        <v>7.8</v>
      </c>
      <c r="F10" s="209">
        <v>294</v>
      </c>
      <c r="G10" s="247">
        <v>21.8</v>
      </c>
      <c r="H10" s="209">
        <v>181</v>
      </c>
      <c r="I10" s="247">
        <v>13.4</v>
      </c>
      <c r="J10" s="209">
        <v>1351</v>
      </c>
      <c r="K10" s="210">
        <v>100</v>
      </c>
      <c r="O10" s="238"/>
      <c r="P10" s="238"/>
      <c r="Q10" s="238"/>
      <c r="R10" s="238"/>
    </row>
    <row r="11" spans="1:18" ht="15.75">
      <c r="A11" s="246">
        <v>1987</v>
      </c>
      <c r="B11" s="209">
        <v>1037</v>
      </c>
      <c r="C11" s="247">
        <v>75.5</v>
      </c>
      <c r="D11" s="209">
        <v>110</v>
      </c>
      <c r="E11" s="247">
        <v>8</v>
      </c>
      <c r="F11" s="209">
        <v>293</v>
      </c>
      <c r="G11" s="247">
        <v>21.3</v>
      </c>
      <c r="H11" s="209">
        <v>176</v>
      </c>
      <c r="I11" s="247">
        <v>12.8</v>
      </c>
      <c r="J11" s="209">
        <v>1374</v>
      </c>
      <c r="K11" s="210">
        <v>100</v>
      </c>
      <c r="O11" s="238"/>
      <c r="P11" s="238"/>
      <c r="Q11" s="238"/>
      <c r="R11" s="238"/>
    </row>
    <row r="12" spans="1:18" ht="15.75">
      <c r="A12" s="246">
        <v>1988</v>
      </c>
      <c r="B12" s="209">
        <v>1178</v>
      </c>
      <c r="C12" s="247">
        <v>76.3</v>
      </c>
      <c r="D12" s="209">
        <v>126</v>
      </c>
      <c r="E12" s="247">
        <v>8.1999999999999993</v>
      </c>
      <c r="F12" s="209">
        <v>331</v>
      </c>
      <c r="G12" s="247">
        <v>21.4</v>
      </c>
      <c r="H12" s="209">
        <v>179</v>
      </c>
      <c r="I12" s="247">
        <v>11.6</v>
      </c>
      <c r="J12" s="209">
        <v>1544</v>
      </c>
      <c r="K12" s="210">
        <v>100</v>
      </c>
      <c r="O12" s="238"/>
      <c r="P12" s="238"/>
      <c r="Q12" s="238"/>
      <c r="R12" s="238"/>
    </row>
    <row r="13" spans="1:18" ht="15.75">
      <c r="A13" s="246">
        <v>1989</v>
      </c>
      <c r="B13" s="209">
        <v>1312</v>
      </c>
      <c r="C13" s="247">
        <v>77.099999999999994</v>
      </c>
      <c r="D13" s="209">
        <v>141</v>
      </c>
      <c r="E13" s="247">
        <v>8.3000000000000007</v>
      </c>
      <c r="F13" s="209">
        <v>361</v>
      </c>
      <c r="G13" s="247">
        <v>21.2</v>
      </c>
      <c r="H13" s="209">
        <v>188</v>
      </c>
      <c r="I13" s="247">
        <v>11</v>
      </c>
      <c r="J13" s="209">
        <v>1702</v>
      </c>
      <c r="K13" s="210">
        <v>100</v>
      </c>
      <c r="O13" s="238"/>
      <c r="P13" s="238"/>
      <c r="Q13" s="238"/>
      <c r="R13" s="238"/>
    </row>
    <row r="14" spans="1:18" ht="15.75">
      <c r="A14" s="246">
        <v>1990</v>
      </c>
      <c r="B14" s="209">
        <v>1355</v>
      </c>
      <c r="C14" s="247">
        <v>78.3</v>
      </c>
      <c r="D14" s="209">
        <v>149</v>
      </c>
      <c r="E14" s="247">
        <v>8.6</v>
      </c>
      <c r="F14" s="209">
        <v>342</v>
      </c>
      <c r="G14" s="247">
        <v>19.8</v>
      </c>
      <c r="H14" s="209">
        <v>193</v>
      </c>
      <c r="I14" s="247">
        <v>11.2</v>
      </c>
      <c r="J14" s="209">
        <v>1730</v>
      </c>
      <c r="K14" s="210">
        <v>100</v>
      </c>
      <c r="O14" s="238"/>
      <c r="P14" s="238"/>
      <c r="Q14" s="238"/>
      <c r="R14" s="238"/>
    </row>
    <row r="15" spans="1:18" ht="15.75">
      <c r="A15" s="246">
        <v>1991</v>
      </c>
      <c r="B15" s="209">
        <v>1384</v>
      </c>
      <c r="C15" s="247">
        <v>78.8</v>
      </c>
      <c r="D15" s="209">
        <v>155</v>
      </c>
      <c r="E15" s="247">
        <v>8.8000000000000007</v>
      </c>
      <c r="F15" s="209">
        <v>336</v>
      </c>
      <c r="G15" s="247">
        <v>19.100000000000001</v>
      </c>
      <c r="H15" s="209">
        <v>201</v>
      </c>
      <c r="I15" s="247">
        <v>11.4</v>
      </c>
      <c r="J15" s="209">
        <v>1757</v>
      </c>
      <c r="K15" s="210">
        <v>100</v>
      </c>
      <c r="O15" s="238"/>
      <c r="P15" s="238"/>
      <c r="Q15" s="238"/>
      <c r="R15" s="238"/>
    </row>
    <row r="16" spans="1:18" ht="15.75">
      <c r="A16" s="246">
        <v>1992</v>
      </c>
      <c r="B16" s="209">
        <v>1354</v>
      </c>
      <c r="C16" s="247">
        <v>74.599999999999994</v>
      </c>
      <c r="D16" s="209">
        <v>152</v>
      </c>
      <c r="E16" s="247">
        <v>8.4</v>
      </c>
      <c r="F16" s="209">
        <v>343</v>
      </c>
      <c r="G16" s="247">
        <v>18.899999999999999</v>
      </c>
      <c r="H16" s="209">
        <v>279</v>
      </c>
      <c r="I16" s="247">
        <v>15.4</v>
      </c>
      <c r="J16" s="209">
        <v>1816</v>
      </c>
      <c r="K16" s="210">
        <v>100</v>
      </c>
      <c r="O16" s="238"/>
      <c r="P16" s="238"/>
      <c r="Q16" s="238"/>
      <c r="R16" s="238"/>
    </row>
    <row r="17" spans="1:18" ht="15.75">
      <c r="A17" s="246">
        <v>1993</v>
      </c>
      <c r="B17" s="209">
        <v>1366</v>
      </c>
      <c r="C17" s="247">
        <v>74.2</v>
      </c>
      <c r="D17" s="209">
        <v>151</v>
      </c>
      <c r="E17" s="247">
        <v>8.1999999999999993</v>
      </c>
      <c r="F17" s="209">
        <v>374</v>
      </c>
      <c r="G17" s="247">
        <v>20.3</v>
      </c>
      <c r="H17" s="209">
        <v>263</v>
      </c>
      <c r="I17" s="247">
        <v>14.3</v>
      </c>
      <c r="J17" s="209">
        <v>1842</v>
      </c>
      <c r="K17" s="210">
        <v>100</v>
      </c>
      <c r="O17" s="238"/>
      <c r="P17" s="238"/>
      <c r="Q17" s="238"/>
      <c r="R17" s="238"/>
    </row>
    <row r="18" spans="1:18" ht="15.75">
      <c r="A18" s="246">
        <v>1994</v>
      </c>
      <c r="B18" s="209">
        <v>1352</v>
      </c>
      <c r="C18" s="247">
        <v>73.8</v>
      </c>
      <c r="D18" s="209">
        <v>150</v>
      </c>
      <c r="E18" s="247">
        <v>8.1999999999999993</v>
      </c>
      <c r="F18" s="209">
        <v>364</v>
      </c>
      <c r="G18" s="247">
        <v>19.899999999999999</v>
      </c>
      <c r="H18" s="209">
        <v>268</v>
      </c>
      <c r="I18" s="247">
        <v>14.6</v>
      </c>
      <c r="J18" s="209">
        <v>1831</v>
      </c>
      <c r="K18" s="210">
        <v>100</v>
      </c>
      <c r="O18" s="238"/>
      <c r="P18" s="238"/>
      <c r="Q18" s="238"/>
      <c r="R18" s="238"/>
    </row>
    <row r="19" spans="1:18" ht="15.75">
      <c r="A19" s="246">
        <v>1995</v>
      </c>
      <c r="B19" s="209">
        <v>1362</v>
      </c>
      <c r="C19" s="247">
        <v>72.8</v>
      </c>
      <c r="D19" s="209">
        <v>150</v>
      </c>
      <c r="E19" s="247">
        <v>8</v>
      </c>
      <c r="F19" s="209">
        <v>355</v>
      </c>
      <c r="G19" s="247">
        <v>19</v>
      </c>
      <c r="H19" s="209">
        <v>304</v>
      </c>
      <c r="I19" s="247">
        <v>16.3</v>
      </c>
      <c r="J19" s="209">
        <v>1870</v>
      </c>
      <c r="K19" s="210">
        <v>100</v>
      </c>
      <c r="O19" s="238"/>
      <c r="P19" s="238"/>
      <c r="Q19" s="238"/>
      <c r="R19" s="238"/>
    </row>
    <row r="20" spans="1:18" ht="15.75">
      <c r="A20" s="246">
        <v>1996</v>
      </c>
      <c r="B20" s="209">
        <v>1326</v>
      </c>
      <c r="C20" s="247">
        <v>72.3</v>
      </c>
      <c r="D20" s="209">
        <v>147</v>
      </c>
      <c r="E20" s="247">
        <v>8</v>
      </c>
      <c r="F20" s="209">
        <v>351</v>
      </c>
      <c r="G20" s="247">
        <v>19.100000000000001</v>
      </c>
      <c r="H20" s="209">
        <v>304</v>
      </c>
      <c r="I20" s="247">
        <v>16.600000000000001</v>
      </c>
      <c r="J20" s="209">
        <v>1835</v>
      </c>
      <c r="K20" s="210">
        <v>100</v>
      </c>
      <c r="O20" s="238"/>
      <c r="P20" s="238"/>
      <c r="Q20" s="238"/>
      <c r="R20" s="238"/>
    </row>
    <row r="21" spans="1:18" ht="15.75">
      <c r="A21" s="246">
        <v>1997</v>
      </c>
      <c r="B21" s="209">
        <v>1328</v>
      </c>
      <c r="C21" s="247">
        <v>71.599999999999994</v>
      </c>
      <c r="D21" s="209">
        <v>147</v>
      </c>
      <c r="E21" s="247">
        <v>7.9</v>
      </c>
      <c r="F21" s="209">
        <v>370</v>
      </c>
      <c r="G21" s="247">
        <v>19.899999999999999</v>
      </c>
      <c r="H21" s="209">
        <v>301</v>
      </c>
      <c r="I21" s="247">
        <v>16.2</v>
      </c>
      <c r="J21" s="209">
        <v>1855</v>
      </c>
      <c r="K21" s="210">
        <v>100</v>
      </c>
      <c r="O21" s="238"/>
      <c r="P21" s="238"/>
      <c r="Q21" s="238"/>
      <c r="R21" s="238"/>
    </row>
    <row r="22" spans="1:18" ht="15.75">
      <c r="A22" s="246">
        <v>1998</v>
      </c>
      <c r="B22" s="209">
        <v>1353</v>
      </c>
      <c r="C22" s="247">
        <v>71.099999999999994</v>
      </c>
      <c r="D22" s="209">
        <v>150</v>
      </c>
      <c r="E22" s="247">
        <v>7.9</v>
      </c>
      <c r="F22" s="209">
        <v>388</v>
      </c>
      <c r="G22" s="247">
        <v>20.399999999999999</v>
      </c>
      <c r="H22" s="209">
        <v>306</v>
      </c>
      <c r="I22" s="247">
        <v>16.100000000000001</v>
      </c>
      <c r="J22" s="209">
        <v>1903</v>
      </c>
      <c r="K22" s="210">
        <v>100</v>
      </c>
      <c r="O22" s="238"/>
      <c r="P22" s="238"/>
      <c r="Q22" s="238"/>
      <c r="R22" s="238"/>
    </row>
    <row r="23" spans="1:18" ht="15.75">
      <c r="A23" s="246">
        <v>1999</v>
      </c>
      <c r="B23" s="209">
        <v>1406</v>
      </c>
      <c r="C23" s="247">
        <v>71.5</v>
      </c>
      <c r="D23" s="209">
        <v>155</v>
      </c>
      <c r="E23" s="247">
        <v>7.9</v>
      </c>
      <c r="F23" s="209">
        <v>397</v>
      </c>
      <c r="G23" s="247">
        <v>20.2</v>
      </c>
      <c r="H23" s="209">
        <v>311</v>
      </c>
      <c r="I23" s="247">
        <v>15.8</v>
      </c>
      <c r="J23" s="209">
        <v>1966</v>
      </c>
      <c r="K23" s="210">
        <v>100</v>
      </c>
      <c r="O23" s="238"/>
      <c r="P23" s="238"/>
      <c r="Q23" s="238"/>
      <c r="R23" s="238"/>
    </row>
    <row r="24" spans="1:18" ht="15.75">
      <c r="A24" s="246">
        <v>2000</v>
      </c>
      <c r="B24" s="209">
        <v>1493</v>
      </c>
      <c r="C24" s="247">
        <v>71.8</v>
      </c>
      <c r="D24" s="209">
        <v>163</v>
      </c>
      <c r="E24" s="247">
        <v>7.8</v>
      </c>
      <c r="F24" s="209">
        <v>434</v>
      </c>
      <c r="G24" s="247">
        <v>20.9</v>
      </c>
      <c r="H24" s="209">
        <v>307</v>
      </c>
      <c r="I24" s="247">
        <v>14.8</v>
      </c>
      <c r="J24" s="209">
        <v>2079</v>
      </c>
      <c r="K24" s="210">
        <v>100</v>
      </c>
      <c r="O24" s="238"/>
      <c r="P24" s="238"/>
      <c r="Q24" s="238"/>
      <c r="R24" s="238"/>
    </row>
    <row r="25" spans="1:18" ht="15.75">
      <c r="A25" s="246">
        <v>2001</v>
      </c>
      <c r="B25" s="209">
        <v>1552</v>
      </c>
      <c r="C25" s="247">
        <v>72.5</v>
      </c>
      <c r="D25" s="209">
        <v>167</v>
      </c>
      <c r="E25" s="247">
        <v>7.8</v>
      </c>
      <c r="F25" s="209">
        <v>420</v>
      </c>
      <c r="G25" s="247">
        <v>19.600000000000001</v>
      </c>
      <c r="H25" s="209">
        <v>325</v>
      </c>
      <c r="I25" s="247">
        <v>15.2</v>
      </c>
      <c r="J25" s="209">
        <v>2141</v>
      </c>
      <c r="K25" s="210">
        <v>100</v>
      </c>
      <c r="O25" s="238"/>
      <c r="P25" s="238"/>
      <c r="Q25" s="238"/>
      <c r="R25" s="238"/>
    </row>
    <row r="26" spans="1:18" ht="15.75">
      <c r="A26" s="246">
        <v>2002</v>
      </c>
      <c r="B26" s="209">
        <v>1639</v>
      </c>
      <c r="C26" s="247">
        <v>74.599999999999994</v>
      </c>
      <c r="D26" s="209">
        <v>179</v>
      </c>
      <c r="E26" s="247">
        <v>8.1</v>
      </c>
      <c r="F26" s="209">
        <v>379</v>
      </c>
      <c r="G26" s="247">
        <v>17.3</v>
      </c>
      <c r="H26" s="209">
        <v>349</v>
      </c>
      <c r="I26" s="247">
        <v>15.9</v>
      </c>
      <c r="J26" s="209">
        <v>2197</v>
      </c>
      <c r="K26" s="210">
        <v>100</v>
      </c>
      <c r="O26" s="238"/>
      <c r="P26" s="238"/>
      <c r="Q26" s="238"/>
      <c r="R26" s="238"/>
    </row>
    <row r="27" spans="1:18" ht="15.75">
      <c r="A27" s="246">
        <v>2003</v>
      </c>
      <c r="B27" s="209">
        <v>1746</v>
      </c>
      <c r="C27" s="247">
        <v>76.2</v>
      </c>
      <c r="D27" s="209">
        <v>192</v>
      </c>
      <c r="E27" s="247">
        <v>8.4</v>
      </c>
      <c r="F27" s="209">
        <v>372</v>
      </c>
      <c r="G27" s="247">
        <v>16.2</v>
      </c>
      <c r="H27" s="209">
        <v>356</v>
      </c>
      <c r="I27" s="247">
        <v>15.5</v>
      </c>
      <c r="J27" s="209">
        <v>2290</v>
      </c>
      <c r="K27" s="210">
        <v>100</v>
      </c>
      <c r="O27" s="238"/>
      <c r="P27" s="238"/>
      <c r="Q27" s="238"/>
      <c r="R27" s="238"/>
    </row>
    <row r="28" spans="1:18" ht="15.75">
      <c r="A28" s="246">
        <v>2004</v>
      </c>
      <c r="B28" s="209">
        <v>1842</v>
      </c>
      <c r="C28" s="247">
        <v>74.8</v>
      </c>
      <c r="D28" s="209">
        <v>195</v>
      </c>
      <c r="E28" s="247">
        <v>7.9</v>
      </c>
      <c r="F28" s="209">
        <v>438</v>
      </c>
      <c r="G28" s="247">
        <v>17.8</v>
      </c>
      <c r="H28" s="209">
        <v>373</v>
      </c>
      <c r="I28" s="247">
        <v>15.1</v>
      </c>
      <c r="J28" s="209">
        <v>2464</v>
      </c>
      <c r="K28" s="210">
        <v>100</v>
      </c>
      <c r="O28" s="238"/>
      <c r="P28" s="238"/>
      <c r="Q28" s="238"/>
      <c r="R28" s="238"/>
    </row>
    <row r="29" spans="1:18" ht="15.75">
      <c r="A29" s="246">
        <v>2005</v>
      </c>
      <c r="B29" s="209">
        <v>1904</v>
      </c>
      <c r="C29" s="247">
        <v>74.8</v>
      </c>
      <c r="D29" s="209">
        <v>205</v>
      </c>
      <c r="E29" s="247">
        <v>8.1</v>
      </c>
      <c r="F29" s="209">
        <v>459</v>
      </c>
      <c r="G29" s="247">
        <v>18</v>
      </c>
      <c r="H29" s="209">
        <v>383</v>
      </c>
      <c r="I29" s="247">
        <v>15</v>
      </c>
      <c r="J29" s="209">
        <v>2545</v>
      </c>
      <c r="K29" s="210">
        <v>100</v>
      </c>
      <c r="O29" s="238"/>
      <c r="P29" s="238"/>
      <c r="Q29" s="238"/>
      <c r="R29" s="238"/>
    </row>
    <row r="30" spans="1:18" ht="15.75">
      <c r="A30" s="246">
        <v>2006</v>
      </c>
      <c r="B30" s="209">
        <v>1899</v>
      </c>
      <c r="C30" s="247">
        <v>73.900000000000006</v>
      </c>
      <c r="D30" s="209">
        <v>209</v>
      </c>
      <c r="E30" s="247">
        <v>8.1</v>
      </c>
      <c r="F30" s="209">
        <v>496</v>
      </c>
      <c r="G30" s="247">
        <v>19.3</v>
      </c>
      <c r="H30" s="209">
        <v>383</v>
      </c>
      <c r="I30" s="247">
        <v>14.9</v>
      </c>
      <c r="J30" s="209">
        <v>2570</v>
      </c>
      <c r="K30" s="210">
        <v>100</v>
      </c>
      <c r="O30" s="238"/>
      <c r="P30" s="238"/>
      <c r="Q30" s="238"/>
      <c r="R30" s="238"/>
    </row>
    <row r="31" spans="1:18" ht="15.75">
      <c r="A31" s="246">
        <v>2007</v>
      </c>
      <c r="B31" s="209">
        <v>1882</v>
      </c>
      <c r="C31" s="247">
        <v>72</v>
      </c>
      <c r="D31" s="209">
        <v>213</v>
      </c>
      <c r="E31" s="247">
        <v>8.1</v>
      </c>
      <c r="F31" s="209">
        <v>547</v>
      </c>
      <c r="G31" s="247">
        <v>20.9</v>
      </c>
      <c r="H31" s="209">
        <v>399</v>
      </c>
      <c r="I31" s="247">
        <v>15.3</v>
      </c>
      <c r="J31" s="209">
        <v>2615</v>
      </c>
      <c r="K31" s="210">
        <v>100</v>
      </c>
      <c r="O31" s="238"/>
      <c r="P31" s="238"/>
      <c r="Q31" s="238"/>
      <c r="R31" s="238"/>
    </row>
    <row r="32" spans="1:18" ht="15.75">
      <c r="A32" s="246">
        <v>2008</v>
      </c>
      <c r="B32" s="209">
        <v>1828</v>
      </c>
      <c r="C32" s="247">
        <v>69.2</v>
      </c>
      <c r="D32" s="209">
        <v>204</v>
      </c>
      <c r="E32" s="247">
        <v>7.7</v>
      </c>
      <c r="F32" s="209">
        <v>574</v>
      </c>
      <c r="G32" s="247">
        <v>21.7</v>
      </c>
      <c r="H32" s="209">
        <v>446</v>
      </c>
      <c r="I32" s="247">
        <v>16.899999999999999</v>
      </c>
      <c r="J32" s="209">
        <v>2642</v>
      </c>
      <c r="K32" s="210">
        <v>100</v>
      </c>
      <c r="O32" s="238"/>
      <c r="P32" s="238"/>
      <c r="Q32" s="238"/>
      <c r="R32" s="238"/>
    </row>
    <row r="33" spans="1:18" ht="15.75">
      <c r="A33" s="246">
        <v>2009</v>
      </c>
      <c r="B33" s="209">
        <v>1714</v>
      </c>
      <c r="C33" s="247">
        <v>67.900000000000006</v>
      </c>
      <c r="D33" s="209">
        <v>194</v>
      </c>
      <c r="E33" s="247">
        <v>7.7</v>
      </c>
      <c r="F33" s="209">
        <v>520</v>
      </c>
      <c r="G33" s="247">
        <v>20.6</v>
      </c>
      <c r="H33" s="209">
        <v>485</v>
      </c>
      <c r="I33" s="247">
        <v>19.2</v>
      </c>
      <c r="J33" s="209">
        <v>2526</v>
      </c>
      <c r="K33" s="210">
        <v>100</v>
      </c>
      <c r="O33" s="238"/>
      <c r="P33" s="238"/>
      <c r="Q33" s="238"/>
      <c r="R33" s="238"/>
    </row>
    <row r="34" spans="1:18" ht="15.75">
      <c r="A34" s="246">
        <v>2010</v>
      </c>
      <c r="B34" s="209">
        <v>1641</v>
      </c>
      <c r="C34" s="247">
        <v>65.599999999999994</v>
      </c>
      <c r="D34" s="209">
        <v>200</v>
      </c>
      <c r="E34" s="247">
        <v>8</v>
      </c>
      <c r="F34" s="209">
        <v>524</v>
      </c>
      <c r="G34" s="247">
        <v>20.9</v>
      </c>
      <c r="H34" s="209">
        <v>538</v>
      </c>
      <c r="I34" s="247">
        <v>21.5</v>
      </c>
      <c r="J34" s="209">
        <v>2503</v>
      </c>
      <c r="K34" s="210">
        <v>100</v>
      </c>
      <c r="O34" s="238"/>
      <c r="P34" s="238"/>
      <c r="Q34" s="238"/>
      <c r="R34" s="238"/>
    </row>
    <row r="35" spans="1:18" ht="15.75">
      <c r="A35" s="246">
        <v>2011</v>
      </c>
      <c r="B35" s="209">
        <v>1634</v>
      </c>
      <c r="C35" s="247">
        <v>65.2</v>
      </c>
      <c r="D35" s="209">
        <v>182</v>
      </c>
      <c r="E35" s="247">
        <v>7.3</v>
      </c>
      <c r="F35" s="209">
        <v>518</v>
      </c>
      <c r="G35" s="247">
        <v>20.7</v>
      </c>
      <c r="H35" s="209">
        <v>537</v>
      </c>
      <c r="I35" s="247">
        <v>21.4</v>
      </c>
      <c r="J35" s="209">
        <v>2508</v>
      </c>
      <c r="K35" s="210">
        <v>100</v>
      </c>
      <c r="O35" s="238"/>
      <c r="P35" s="238"/>
      <c r="Q35" s="238"/>
      <c r="R35" s="238"/>
    </row>
    <row r="36" spans="1:18" ht="15.75">
      <c r="A36" s="246">
        <v>2012</v>
      </c>
      <c r="B36" s="209">
        <v>1669</v>
      </c>
      <c r="C36" s="247">
        <v>64.7</v>
      </c>
      <c r="D36" s="209">
        <v>182</v>
      </c>
      <c r="E36" s="247">
        <v>7.1</v>
      </c>
      <c r="F36" s="209">
        <v>573</v>
      </c>
      <c r="G36" s="247">
        <v>22.2</v>
      </c>
      <c r="H36" s="209">
        <v>516</v>
      </c>
      <c r="I36" s="247">
        <v>20</v>
      </c>
      <c r="J36" s="209">
        <v>2578</v>
      </c>
      <c r="K36" s="210">
        <v>100</v>
      </c>
      <c r="O36" s="238"/>
      <c r="P36" s="238"/>
      <c r="Q36" s="238"/>
      <c r="R36" s="238"/>
    </row>
    <row r="37" spans="1:18" ht="15.75">
      <c r="A37" s="246">
        <v>2013</v>
      </c>
      <c r="B37" s="209">
        <v>1763</v>
      </c>
      <c r="C37" s="247">
        <v>66.400000000000006</v>
      </c>
      <c r="D37" s="209">
        <v>217</v>
      </c>
      <c r="E37" s="247">
        <v>8.1999999999999993</v>
      </c>
      <c r="F37" s="209">
        <v>577</v>
      </c>
      <c r="G37" s="247">
        <v>21.7</v>
      </c>
      <c r="H37" s="209">
        <v>529</v>
      </c>
      <c r="I37" s="247">
        <v>19.899999999999999</v>
      </c>
      <c r="J37" s="209">
        <v>2655</v>
      </c>
      <c r="K37" s="210">
        <v>100</v>
      </c>
      <c r="O37" s="238"/>
      <c r="P37" s="238"/>
      <c r="Q37" s="238"/>
      <c r="R37" s="238"/>
    </row>
    <row r="38" spans="1:18" ht="15.75">
      <c r="A38" s="246">
        <v>2014</v>
      </c>
      <c r="B38" s="209">
        <v>1828</v>
      </c>
      <c r="C38" s="247">
        <v>65.5</v>
      </c>
      <c r="D38" s="209">
        <v>214</v>
      </c>
      <c r="E38" s="247">
        <v>7.7</v>
      </c>
      <c r="F38" s="209">
        <v>611</v>
      </c>
      <c r="G38" s="247">
        <v>21.9</v>
      </c>
      <c r="H38" s="209">
        <v>562</v>
      </c>
      <c r="I38" s="247">
        <v>20.100000000000001</v>
      </c>
      <c r="J38" s="209">
        <v>2790</v>
      </c>
      <c r="K38" s="210">
        <v>100</v>
      </c>
      <c r="O38" s="238"/>
      <c r="P38" s="238"/>
      <c r="Q38" s="238"/>
      <c r="R38" s="238"/>
    </row>
    <row r="39" spans="1:18" ht="15.75">
      <c r="A39" s="246">
        <v>2015</v>
      </c>
      <c r="B39" s="209">
        <v>1889</v>
      </c>
      <c r="C39" s="247">
        <v>65</v>
      </c>
      <c r="D39" s="209">
        <v>222</v>
      </c>
      <c r="E39" s="247">
        <v>7.6</v>
      </c>
      <c r="F39" s="209">
        <v>663</v>
      </c>
      <c r="G39" s="247">
        <v>22.8</v>
      </c>
      <c r="H39" s="209">
        <v>576</v>
      </c>
      <c r="I39" s="247">
        <v>19.8</v>
      </c>
      <c r="J39" s="209">
        <v>2908</v>
      </c>
      <c r="K39" s="210">
        <v>100</v>
      </c>
      <c r="O39" s="238"/>
      <c r="P39" s="238"/>
      <c r="Q39" s="238"/>
      <c r="R39" s="238"/>
    </row>
    <row r="40" spans="1:18" ht="16.5" thickBot="1">
      <c r="A40" s="250">
        <v>2016</v>
      </c>
      <c r="B40" s="251">
        <v>1919</v>
      </c>
      <c r="C40" s="252">
        <v>65</v>
      </c>
      <c r="D40" s="251">
        <v>224</v>
      </c>
      <c r="E40" s="252">
        <v>7.6</v>
      </c>
      <c r="F40" s="251">
        <v>667</v>
      </c>
      <c r="G40" s="252">
        <v>22.6</v>
      </c>
      <c r="H40" s="251">
        <v>589</v>
      </c>
      <c r="I40" s="252">
        <v>20</v>
      </c>
      <c r="J40" s="251">
        <v>2952</v>
      </c>
      <c r="K40" s="253">
        <v>100</v>
      </c>
      <c r="O40" s="238"/>
      <c r="P40" s="238"/>
      <c r="Q40" s="238"/>
      <c r="R40" s="238"/>
    </row>
    <row r="41" spans="1:18" ht="15.75" thickTop="1">
      <c r="A41" s="254" t="s">
        <v>164</v>
      </c>
    </row>
  </sheetData>
  <mergeCells count="6">
    <mergeCell ref="A1:K1"/>
    <mergeCell ref="B2:C2"/>
    <mergeCell ref="D2:E2"/>
    <mergeCell ref="F2:G2"/>
    <mergeCell ref="H2:I2"/>
    <mergeCell ref="J2:K2"/>
  </mergeCells>
  <pageMargins left="0.7" right="0.7" top="0.75" bottom="0.75" header="0.3" footer="0.3"/>
  <pageSetup orientation="portrait" horizontalDpi="4294967295" verticalDpi="4294967295"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1"/>
  <sheetViews>
    <sheetView zoomScale="75" zoomScaleNormal="75" workbookViewId="0">
      <selection activeCell="U22" sqref="U22"/>
    </sheetView>
  </sheetViews>
  <sheetFormatPr defaultRowHeight="15"/>
  <cols>
    <col min="1" max="11" width="8.5703125" style="208" customWidth="1"/>
    <col min="12" max="16384" width="9.140625" style="208"/>
  </cols>
  <sheetData>
    <row r="1" spans="1:18" ht="30" customHeight="1" thickBot="1">
      <c r="A1" s="308" t="s">
        <v>303</v>
      </c>
      <c r="B1" s="309"/>
      <c r="C1" s="309"/>
      <c r="D1" s="309"/>
      <c r="E1" s="309"/>
      <c r="F1" s="309"/>
      <c r="G1" s="309"/>
      <c r="H1" s="309"/>
      <c r="I1" s="309"/>
      <c r="J1" s="309"/>
      <c r="K1" s="309"/>
    </row>
    <row r="2" spans="1:18" ht="50.1" customHeight="1" thickTop="1">
      <c r="A2" s="259"/>
      <c r="B2" s="313" t="s">
        <v>293</v>
      </c>
      <c r="C2" s="314"/>
      <c r="D2" s="313" t="s">
        <v>294</v>
      </c>
      <c r="E2" s="314"/>
      <c r="F2" s="313" t="s">
        <v>295</v>
      </c>
      <c r="G2" s="314"/>
      <c r="H2" s="313" t="s">
        <v>296</v>
      </c>
      <c r="I2" s="314"/>
      <c r="J2" s="315" t="s">
        <v>297</v>
      </c>
      <c r="K2" s="315"/>
    </row>
    <row r="3" spans="1:18" ht="50.1" customHeight="1" thickBot="1">
      <c r="A3" s="243" t="s">
        <v>4</v>
      </c>
      <c r="B3" s="260" t="s">
        <v>298</v>
      </c>
      <c r="C3" s="261" t="s">
        <v>299</v>
      </c>
      <c r="D3" s="260" t="s">
        <v>298</v>
      </c>
      <c r="E3" s="261" t="s">
        <v>299</v>
      </c>
      <c r="F3" s="260" t="s">
        <v>298</v>
      </c>
      <c r="G3" s="261" t="s">
        <v>299</v>
      </c>
      <c r="H3" s="260" t="s">
        <v>298</v>
      </c>
      <c r="I3" s="261" t="s">
        <v>299</v>
      </c>
      <c r="J3" s="260" t="s">
        <v>298</v>
      </c>
      <c r="K3" s="260" t="s">
        <v>299</v>
      </c>
    </row>
    <row r="4" spans="1:18" ht="16.5" thickTop="1">
      <c r="A4" s="246">
        <v>1980</v>
      </c>
      <c r="B4" s="209">
        <v>1707</v>
      </c>
      <c r="C4" s="247">
        <v>77.599999999999994</v>
      </c>
      <c r="D4" s="209">
        <v>142</v>
      </c>
      <c r="E4" s="247">
        <v>6.5</v>
      </c>
      <c r="F4" s="209">
        <v>411</v>
      </c>
      <c r="G4" s="247">
        <v>18.7</v>
      </c>
      <c r="H4" s="209">
        <v>244</v>
      </c>
      <c r="I4" s="247">
        <v>11.1</v>
      </c>
      <c r="J4" s="209">
        <v>2201</v>
      </c>
      <c r="K4" s="210">
        <v>100</v>
      </c>
      <c r="O4" s="238"/>
      <c r="P4" s="238"/>
      <c r="Q4" s="238"/>
      <c r="R4" s="238"/>
    </row>
    <row r="5" spans="1:18" ht="15.75">
      <c r="A5" s="246">
        <v>1981</v>
      </c>
      <c r="B5" s="209">
        <v>1544</v>
      </c>
      <c r="C5" s="247">
        <v>74</v>
      </c>
      <c r="D5" s="209">
        <v>151</v>
      </c>
      <c r="E5" s="247">
        <v>7.2</v>
      </c>
      <c r="F5" s="209">
        <v>443</v>
      </c>
      <c r="G5" s="247">
        <v>21.2</v>
      </c>
      <c r="H5" s="209">
        <v>260</v>
      </c>
      <c r="I5" s="247">
        <v>12.5</v>
      </c>
      <c r="J5" s="209">
        <v>2086</v>
      </c>
      <c r="K5" s="210">
        <v>100</v>
      </c>
      <c r="O5" s="238"/>
      <c r="P5" s="238"/>
      <c r="Q5" s="238"/>
      <c r="R5" s="238"/>
    </row>
    <row r="6" spans="1:18" ht="15.75">
      <c r="A6" s="246">
        <v>1982</v>
      </c>
      <c r="B6" s="209">
        <v>1614</v>
      </c>
      <c r="C6" s="247">
        <v>75.7</v>
      </c>
      <c r="D6" s="209">
        <v>160</v>
      </c>
      <c r="E6" s="247">
        <v>7.5</v>
      </c>
      <c r="F6" s="209">
        <v>416</v>
      </c>
      <c r="G6" s="247">
        <v>19.5</v>
      </c>
      <c r="H6" s="209">
        <v>274</v>
      </c>
      <c r="I6" s="247">
        <v>12.8</v>
      </c>
      <c r="J6" s="209">
        <v>2133</v>
      </c>
      <c r="K6" s="210">
        <v>100</v>
      </c>
      <c r="O6" s="238"/>
      <c r="P6" s="238"/>
      <c r="Q6" s="238"/>
      <c r="R6" s="238"/>
    </row>
    <row r="7" spans="1:18" ht="15.75">
      <c r="A7" s="246">
        <v>1983</v>
      </c>
      <c r="B7" s="209">
        <v>1854</v>
      </c>
      <c r="C7" s="247">
        <v>75.400000000000006</v>
      </c>
      <c r="D7" s="209">
        <v>172</v>
      </c>
      <c r="E7" s="247">
        <v>7</v>
      </c>
      <c r="F7" s="209">
        <v>489</v>
      </c>
      <c r="G7" s="247">
        <v>19.899999999999999</v>
      </c>
      <c r="H7" s="209">
        <v>296</v>
      </c>
      <c r="I7" s="247">
        <v>12</v>
      </c>
      <c r="J7" s="209">
        <v>2458</v>
      </c>
      <c r="K7" s="210">
        <v>100</v>
      </c>
      <c r="O7" s="238"/>
      <c r="P7" s="238"/>
      <c r="Q7" s="238"/>
      <c r="R7" s="238"/>
    </row>
    <row r="8" spans="1:18" ht="15.75">
      <c r="A8" s="246">
        <v>1984</v>
      </c>
      <c r="B8" s="209">
        <v>1870</v>
      </c>
      <c r="C8" s="247">
        <v>74.8</v>
      </c>
      <c r="D8" s="209">
        <v>188</v>
      </c>
      <c r="E8" s="247">
        <v>7.5</v>
      </c>
      <c r="F8" s="209">
        <v>532</v>
      </c>
      <c r="G8" s="247">
        <v>21.3</v>
      </c>
      <c r="H8" s="209">
        <v>296</v>
      </c>
      <c r="I8" s="247">
        <v>11.8</v>
      </c>
      <c r="J8" s="209">
        <v>2501</v>
      </c>
      <c r="K8" s="210">
        <v>100</v>
      </c>
      <c r="O8" s="238"/>
      <c r="P8" s="238"/>
      <c r="Q8" s="238"/>
      <c r="R8" s="238"/>
    </row>
    <row r="9" spans="1:18" ht="15.75">
      <c r="A9" s="246">
        <v>1985</v>
      </c>
      <c r="B9" s="209">
        <v>1990</v>
      </c>
      <c r="C9" s="247">
        <v>75.5</v>
      </c>
      <c r="D9" s="209">
        <v>206</v>
      </c>
      <c r="E9" s="247">
        <v>7.8</v>
      </c>
      <c r="F9" s="209">
        <v>559</v>
      </c>
      <c r="G9" s="247">
        <v>21.2</v>
      </c>
      <c r="H9" s="209">
        <v>302</v>
      </c>
      <c r="I9" s="247">
        <v>11.5</v>
      </c>
      <c r="J9" s="209">
        <v>2635</v>
      </c>
      <c r="K9" s="210">
        <v>100</v>
      </c>
      <c r="O9" s="238"/>
      <c r="P9" s="238"/>
      <c r="Q9" s="238"/>
      <c r="R9" s="238"/>
    </row>
    <row r="10" spans="1:18" ht="15.75">
      <c r="A10" s="246">
        <v>1986</v>
      </c>
      <c r="B10" s="209">
        <v>2141</v>
      </c>
      <c r="C10" s="247">
        <v>76.3</v>
      </c>
      <c r="D10" s="209">
        <v>223</v>
      </c>
      <c r="E10" s="247">
        <v>8</v>
      </c>
      <c r="F10" s="209">
        <v>590</v>
      </c>
      <c r="G10" s="247">
        <v>21</v>
      </c>
      <c r="H10" s="209">
        <v>307</v>
      </c>
      <c r="I10" s="247">
        <v>10.9</v>
      </c>
      <c r="J10" s="209">
        <v>2805</v>
      </c>
      <c r="K10" s="210">
        <v>100</v>
      </c>
      <c r="O10" s="238"/>
      <c r="P10" s="238"/>
      <c r="Q10" s="238"/>
      <c r="R10" s="238"/>
    </row>
    <row r="11" spans="1:18" ht="15.75">
      <c r="A11" s="246">
        <v>1987</v>
      </c>
      <c r="B11" s="209">
        <v>2249</v>
      </c>
      <c r="C11" s="247">
        <v>77.8</v>
      </c>
      <c r="D11" s="209">
        <v>235</v>
      </c>
      <c r="E11" s="247">
        <v>8.1</v>
      </c>
      <c r="F11" s="209">
        <v>586</v>
      </c>
      <c r="G11" s="247">
        <v>20.3</v>
      </c>
      <c r="H11" s="209">
        <v>302</v>
      </c>
      <c r="I11" s="247">
        <v>10.4</v>
      </c>
      <c r="J11" s="209">
        <v>2891</v>
      </c>
      <c r="K11" s="210">
        <v>100</v>
      </c>
      <c r="O11" s="238"/>
      <c r="P11" s="238"/>
      <c r="Q11" s="238"/>
      <c r="R11" s="238"/>
    </row>
    <row r="12" spans="1:18" ht="15.75">
      <c r="A12" s="246">
        <v>1988</v>
      </c>
      <c r="B12" s="209">
        <v>2443</v>
      </c>
      <c r="C12" s="247">
        <v>79.400000000000006</v>
      </c>
      <c r="D12" s="209">
        <v>263</v>
      </c>
      <c r="E12" s="247">
        <v>8.6</v>
      </c>
      <c r="F12" s="209">
        <v>603</v>
      </c>
      <c r="G12" s="247">
        <v>19.600000000000001</v>
      </c>
      <c r="H12" s="209">
        <v>303</v>
      </c>
      <c r="I12" s="247">
        <v>9.9</v>
      </c>
      <c r="J12" s="209">
        <v>3075</v>
      </c>
      <c r="K12" s="210">
        <v>100</v>
      </c>
      <c r="O12" s="238"/>
      <c r="P12" s="238"/>
      <c r="Q12" s="238"/>
      <c r="R12" s="238"/>
    </row>
    <row r="13" spans="1:18" ht="15.75">
      <c r="A13" s="246">
        <v>1989</v>
      </c>
      <c r="B13" s="209">
        <v>2687</v>
      </c>
      <c r="C13" s="247">
        <v>79.3</v>
      </c>
      <c r="D13" s="209">
        <v>290</v>
      </c>
      <c r="E13" s="247">
        <v>8.6</v>
      </c>
      <c r="F13" s="209">
        <v>691</v>
      </c>
      <c r="G13" s="247">
        <v>20.399999999999999</v>
      </c>
      <c r="H13" s="209">
        <v>318</v>
      </c>
      <c r="I13" s="247">
        <v>9.4</v>
      </c>
      <c r="J13" s="209">
        <v>3389</v>
      </c>
      <c r="K13" s="210">
        <v>100</v>
      </c>
      <c r="O13" s="238"/>
      <c r="P13" s="238"/>
      <c r="Q13" s="238"/>
      <c r="R13" s="238"/>
    </row>
    <row r="14" spans="1:18" ht="15.75">
      <c r="A14" s="246">
        <v>1990</v>
      </c>
      <c r="B14" s="209">
        <v>2840</v>
      </c>
      <c r="C14" s="247">
        <v>80.5</v>
      </c>
      <c r="D14" s="209">
        <v>320</v>
      </c>
      <c r="E14" s="247">
        <v>9.1</v>
      </c>
      <c r="F14" s="209">
        <v>698</v>
      </c>
      <c r="G14" s="247">
        <v>19.8</v>
      </c>
      <c r="H14" s="209">
        <v>326</v>
      </c>
      <c r="I14" s="247">
        <v>9.1999999999999993</v>
      </c>
      <c r="J14" s="209">
        <v>3526</v>
      </c>
      <c r="K14" s="210">
        <v>100</v>
      </c>
      <c r="O14" s="238"/>
      <c r="P14" s="238"/>
      <c r="Q14" s="238"/>
      <c r="R14" s="238"/>
    </row>
    <row r="15" spans="1:18" ht="15.75">
      <c r="A15" s="246">
        <v>1991</v>
      </c>
      <c r="B15" s="209">
        <v>2844</v>
      </c>
      <c r="C15" s="247">
        <v>81.3</v>
      </c>
      <c r="D15" s="209">
        <v>324</v>
      </c>
      <c r="E15" s="247">
        <v>9.3000000000000007</v>
      </c>
      <c r="F15" s="209">
        <v>653</v>
      </c>
      <c r="G15" s="247">
        <v>18.7</v>
      </c>
      <c r="H15" s="209">
        <v>342</v>
      </c>
      <c r="I15" s="247">
        <v>9.8000000000000007</v>
      </c>
      <c r="J15" s="209">
        <v>3497</v>
      </c>
      <c r="K15" s="210">
        <v>100</v>
      </c>
      <c r="O15" s="238"/>
      <c r="P15" s="238"/>
      <c r="Q15" s="238"/>
      <c r="R15" s="238"/>
    </row>
    <row r="16" spans="1:18" ht="15.75">
      <c r="A16" s="246">
        <v>1992</v>
      </c>
      <c r="B16" s="209">
        <v>2990</v>
      </c>
      <c r="C16" s="247">
        <v>80.7</v>
      </c>
      <c r="D16" s="209">
        <v>336</v>
      </c>
      <c r="E16" s="247">
        <v>9.1</v>
      </c>
      <c r="F16" s="209">
        <v>669</v>
      </c>
      <c r="G16" s="247">
        <v>18.100000000000001</v>
      </c>
      <c r="H16" s="209">
        <v>395</v>
      </c>
      <c r="I16" s="247">
        <v>10.7</v>
      </c>
      <c r="J16" s="209">
        <v>3703</v>
      </c>
      <c r="K16" s="210">
        <v>100</v>
      </c>
      <c r="O16" s="238"/>
      <c r="P16" s="238"/>
      <c r="Q16" s="238"/>
      <c r="R16" s="238"/>
    </row>
    <row r="17" spans="1:18" ht="15.75">
      <c r="A17" s="246">
        <v>1993</v>
      </c>
      <c r="B17" s="209">
        <v>2993</v>
      </c>
      <c r="C17" s="247">
        <v>78.599999999999994</v>
      </c>
      <c r="D17" s="209">
        <v>335</v>
      </c>
      <c r="E17" s="247">
        <v>8.8000000000000007</v>
      </c>
      <c r="F17" s="209">
        <v>756</v>
      </c>
      <c r="G17" s="247">
        <v>19.899999999999999</v>
      </c>
      <c r="H17" s="209">
        <v>409</v>
      </c>
      <c r="I17" s="247">
        <v>10.7</v>
      </c>
      <c r="J17" s="209">
        <v>3807</v>
      </c>
      <c r="K17" s="210">
        <v>100</v>
      </c>
      <c r="O17" s="238"/>
      <c r="P17" s="238"/>
      <c r="Q17" s="238"/>
      <c r="R17" s="238"/>
    </row>
    <row r="18" spans="1:18" ht="15.75">
      <c r="A18" s="246">
        <v>1994</v>
      </c>
      <c r="B18" s="209">
        <v>3039</v>
      </c>
      <c r="C18" s="247">
        <v>79</v>
      </c>
      <c r="D18" s="209">
        <v>346</v>
      </c>
      <c r="E18" s="247">
        <v>9</v>
      </c>
      <c r="F18" s="209">
        <v>744</v>
      </c>
      <c r="G18" s="247">
        <v>19.3</v>
      </c>
      <c r="H18" s="209">
        <v>426</v>
      </c>
      <c r="I18" s="247">
        <v>11.1</v>
      </c>
      <c r="J18" s="209">
        <v>3846</v>
      </c>
      <c r="K18" s="210">
        <v>100</v>
      </c>
      <c r="O18" s="238"/>
      <c r="P18" s="238"/>
      <c r="Q18" s="238"/>
      <c r="R18" s="238"/>
    </row>
    <row r="19" spans="1:18" ht="15.75">
      <c r="A19" s="246">
        <v>1995</v>
      </c>
      <c r="B19" s="209">
        <v>3021</v>
      </c>
      <c r="C19" s="247">
        <v>77.900000000000006</v>
      </c>
      <c r="D19" s="209">
        <v>341</v>
      </c>
      <c r="E19" s="247">
        <v>8.8000000000000007</v>
      </c>
      <c r="F19" s="209">
        <v>734</v>
      </c>
      <c r="G19" s="247">
        <v>18.899999999999999</v>
      </c>
      <c r="H19" s="209">
        <v>477</v>
      </c>
      <c r="I19" s="247">
        <v>12.3</v>
      </c>
      <c r="J19" s="209">
        <v>3877</v>
      </c>
      <c r="K19" s="210">
        <v>100</v>
      </c>
      <c r="O19" s="238"/>
      <c r="P19" s="238"/>
      <c r="Q19" s="238"/>
      <c r="R19" s="238"/>
    </row>
    <row r="20" spans="1:18" ht="15.75">
      <c r="A20" s="246">
        <v>1996</v>
      </c>
      <c r="B20" s="209">
        <v>2992</v>
      </c>
      <c r="C20" s="247">
        <v>77.5</v>
      </c>
      <c r="D20" s="209">
        <v>341</v>
      </c>
      <c r="E20" s="247">
        <v>8.8000000000000007</v>
      </c>
      <c r="F20" s="209">
        <v>727</v>
      </c>
      <c r="G20" s="247">
        <v>18.8</v>
      </c>
      <c r="H20" s="209">
        <v>499</v>
      </c>
      <c r="I20" s="247">
        <v>12.9</v>
      </c>
      <c r="J20" s="209">
        <v>3862</v>
      </c>
      <c r="K20" s="210">
        <v>100</v>
      </c>
      <c r="O20" s="238"/>
      <c r="P20" s="238"/>
      <c r="Q20" s="238"/>
      <c r="R20" s="238"/>
    </row>
    <row r="21" spans="1:18" ht="15.75">
      <c r="A21" s="246">
        <v>1997</v>
      </c>
      <c r="B21" s="209">
        <v>3053</v>
      </c>
      <c r="C21" s="247">
        <v>76.900000000000006</v>
      </c>
      <c r="D21" s="209">
        <v>346</v>
      </c>
      <c r="E21" s="247">
        <v>8.6999999999999993</v>
      </c>
      <c r="F21" s="209">
        <v>786</v>
      </c>
      <c r="G21" s="247">
        <v>19.8</v>
      </c>
      <c r="H21" s="209">
        <v>490</v>
      </c>
      <c r="I21" s="247">
        <v>12.3</v>
      </c>
      <c r="J21" s="209">
        <v>3968</v>
      </c>
      <c r="K21" s="210">
        <v>100</v>
      </c>
      <c r="O21" s="238"/>
      <c r="P21" s="238"/>
      <c r="Q21" s="238"/>
      <c r="R21" s="238"/>
    </row>
    <row r="22" spans="1:18" ht="15.75">
      <c r="A22" s="246">
        <v>1998</v>
      </c>
      <c r="B22" s="209">
        <v>3192</v>
      </c>
      <c r="C22" s="247">
        <v>76.599999999999994</v>
      </c>
      <c r="D22" s="209">
        <v>357</v>
      </c>
      <c r="E22" s="247">
        <v>8.6</v>
      </c>
      <c r="F22" s="209">
        <v>836</v>
      </c>
      <c r="G22" s="247">
        <v>20.100000000000001</v>
      </c>
      <c r="H22" s="209">
        <v>514</v>
      </c>
      <c r="I22" s="247">
        <v>12.3</v>
      </c>
      <c r="J22" s="209">
        <v>4166</v>
      </c>
      <c r="K22" s="210">
        <v>100</v>
      </c>
      <c r="O22" s="238"/>
      <c r="P22" s="238"/>
      <c r="Q22" s="238"/>
      <c r="R22" s="238"/>
    </row>
    <row r="23" spans="1:18" ht="15.75">
      <c r="A23" s="246">
        <v>1999</v>
      </c>
      <c r="B23" s="209">
        <v>3445</v>
      </c>
      <c r="C23" s="247">
        <v>77.3</v>
      </c>
      <c r="D23" s="209">
        <v>380</v>
      </c>
      <c r="E23" s="247">
        <v>8.5</v>
      </c>
      <c r="F23" s="209">
        <v>867</v>
      </c>
      <c r="G23" s="247">
        <v>19.5</v>
      </c>
      <c r="H23" s="209">
        <v>544</v>
      </c>
      <c r="I23" s="247">
        <v>12.2</v>
      </c>
      <c r="J23" s="209">
        <v>4456</v>
      </c>
      <c r="K23" s="210">
        <v>100</v>
      </c>
      <c r="O23" s="238"/>
      <c r="P23" s="238"/>
      <c r="Q23" s="238"/>
      <c r="R23" s="238"/>
    </row>
    <row r="24" spans="1:18" ht="15.75">
      <c r="A24" s="246">
        <v>2000</v>
      </c>
      <c r="B24" s="209">
        <v>3615</v>
      </c>
      <c r="C24" s="247">
        <v>77</v>
      </c>
      <c r="D24" s="209">
        <v>398</v>
      </c>
      <c r="E24" s="247">
        <v>8.5</v>
      </c>
      <c r="F24" s="209">
        <v>935</v>
      </c>
      <c r="G24" s="247">
        <v>19.899999999999999</v>
      </c>
      <c r="H24" s="209">
        <v>564</v>
      </c>
      <c r="I24" s="247">
        <v>12</v>
      </c>
      <c r="J24" s="209">
        <v>4692</v>
      </c>
      <c r="K24" s="210">
        <v>100</v>
      </c>
      <c r="O24" s="238"/>
      <c r="P24" s="238"/>
      <c r="Q24" s="238"/>
      <c r="R24" s="238"/>
    </row>
    <row r="25" spans="1:18" ht="15.75">
      <c r="A25" s="246">
        <v>2001</v>
      </c>
      <c r="B25" s="209">
        <v>3837</v>
      </c>
      <c r="C25" s="247">
        <v>78</v>
      </c>
      <c r="D25" s="209">
        <v>417</v>
      </c>
      <c r="E25" s="247">
        <v>8.5</v>
      </c>
      <c r="F25" s="209">
        <v>937</v>
      </c>
      <c r="G25" s="247">
        <v>19</v>
      </c>
      <c r="H25" s="209">
        <v>589</v>
      </c>
      <c r="I25" s="247">
        <v>12</v>
      </c>
      <c r="J25" s="209">
        <v>4922</v>
      </c>
      <c r="K25" s="210">
        <v>100</v>
      </c>
      <c r="O25" s="238"/>
      <c r="P25" s="238"/>
      <c r="Q25" s="238"/>
      <c r="R25" s="238"/>
    </row>
    <row r="26" spans="1:18" ht="15.75">
      <c r="A26" s="246">
        <v>2002</v>
      </c>
      <c r="B26" s="209">
        <v>4045</v>
      </c>
      <c r="C26" s="247">
        <v>78.599999999999994</v>
      </c>
      <c r="D26" s="209">
        <v>443</v>
      </c>
      <c r="E26" s="247">
        <v>8.6</v>
      </c>
      <c r="F26" s="209">
        <v>929</v>
      </c>
      <c r="G26" s="247">
        <v>18.100000000000001</v>
      </c>
      <c r="H26" s="209">
        <v>635</v>
      </c>
      <c r="I26" s="247">
        <v>12.3</v>
      </c>
      <c r="J26" s="209">
        <v>5145</v>
      </c>
      <c r="K26" s="210">
        <v>100</v>
      </c>
      <c r="O26" s="238"/>
      <c r="P26" s="238"/>
      <c r="Q26" s="238"/>
      <c r="R26" s="238"/>
    </row>
    <row r="27" spans="1:18" ht="15.75">
      <c r="A27" s="246">
        <v>2003</v>
      </c>
      <c r="B27" s="209">
        <v>4288</v>
      </c>
      <c r="C27" s="247">
        <v>80.099999999999994</v>
      </c>
      <c r="D27" s="209">
        <v>471</v>
      </c>
      <c r="E27" s="247">
        <v>8.8000000000000007</v>
      </c>
      <c r="F27" s="209">
        <v>903</v>
      </c>
      <c r="G27" s="247">
        <v>16.899999999999999</v>
      </c>
      <c r="H27" s="209">
        <v>648</v>
      </c>
      <c r="I27" s="247">
        <v>12.1</v>
      </c>
      <c r="J27" s="209">
        <v>5351</v>
      </c>
      <c r="K27" s="210">
        <v>100</v>
      </c>
      <c r="O27" s="238"/>
      <c r="P27" s="238"/>
      <c r="Q27" s="238"/>
      <c r="R27" s="238"/>
    </row>
    <row r="28" spans="1:18" ht="15.75">
      <c r="A28" s="246">
        <v>2004</v>
      </c>
      <c r="B28" s="209">
        <v>4470</v>
      </c>
      <c r="C28" s="247">
        <v>78.900000000000006</v>
      </c>
      <c r="D28" s="209">
        <v>477</v>
      </c>
      <c r="E28" s="247">
        <v>8.4</v>
      </c>
      <c r="F28" s="209">
        <v>1005</v>
      </c>
      <c r="G28" s="247">
        <v>17.7</v>
      </c>
      <c r="H28" s="209">
        <v>681</v>
      </c>
      <c r="I28" s="247">
        <v>12</v>
      </c>
      <c r="J28" s="209">
        <v>5666</v>
      </c>
      <c r="K28" s="210">
        <v>100</v>
      </c>
      <c r="O28" s="238"/>
      <c r="P28" s="238"/>
      <c r="Q28" s="238"/>
      <c r="R28" s="238"/>
    </row>
    <row r="29" spans="1:18" ht="15.75">
      <c r="A29" s="246">
        <v>2005</v>
      </c>
      <c r="B29" s="209">
        <v>4679</v>
      </c>
      <c r="C29" s="247">
        <v>79.099999999999994</v>
      </c>
      <c r="D29" s="209">
        <v>502</v>
      </c>
      <c r="E29" s="247">
        <v>8.5</v>
      </c>
      <c r="F29" s="209">
        <v>1037</v>
      </c>
      <c r="G29" s="247">
        <v>17.5</v>
      </c>
      <c r="H29" s="209">
        <v>711</v>
      </c>
      <c r="I29" s="247">
        <v>12</v>
      </c>
      <c r="J29" s="209">
        <v>5915</v>
      </c>
      <c r="K29" s="210">
        <v>100</v>
      </c>
      <c r="O29" s="238"/>
      <c r="P29" s="238"/>
      <c r="Q29" s="238"/>
      <c r="R29" s="238"/>
    </row>
    <row r="30" spans="1:18" ht="15.75">
      <c r="A30" s="246">
        <v>2006</v>
      </c>
      <c r="B30" s="209">
        <v>4666</v>
      </c>
      <c r="C30" s="247">
        <v>77.5</v>
      </c>
      <c r="D30" s="209">
        <v>513</v>
      </c>
      <c r="E30" s="247">
        <v>8.5</v>
      </c>
      <c r="F30" s="209">
        <v>1168</v>
      </c>
      <c r="G30" s="247">
        <v>19.399999999999999</v>
      </c>
      <c r="H30" s="209">
        <v>706</v>
      </c>
      <c r="I30" s="247">
        <v>11.7</v>
      </c>
      <c r="J30" s="209">
        <v>6020</v>
      </c>
      <c r="K30" s="210">
        <v>100</v>
      </c>
      <c r="O30" s="238"/>
      <c r="P30" s="238"/>
      <c r="Q30" s="238"/>
      <c r="R30" s="238"/>
    </row>
    <row r="31" spans="1:18" ht="15.75">
      <c r="A31" s="246">
        <v>2007</v>
      </c>
      <c r="B31" s="209">
        <v>4610</v>
      </c>
      <c r="C31" s="247">
        <v>75.900000000000006</v>
      </c>
      <c r="D31" s="209">
        <v>517</v>
      </c>
      <c r="E31" s="247">
        <v>8.5</v>
      </c>
      <c r="F31" s="209">
        <v>1234</v>
      </c>
      <c r="G31" s="247">
        <v>20.3</v>
      </c>
      <c r="H31" s="209">
        <v>746</v>
      </c>
      <c r="I31" s="247">
        <v>12.3</v>
      </c>
      <c r="J31" s="209">
        <v>6071</v>
      </c>
      <c r="K31" s="210">
        <v>100</v>
      </c>
      <c r="O31" s="238"/>
      <c r="P31" s="238"/>
      <c r="Q31" s="238"/>
      <c r="R31" s="238"/>
    </row>
    <row r="32" spans="1:18" ht="15.75">
      <c r="A32" s="246">
        <v>2008</v>
      </c>
      <c r="B32" s="209">
        <v>4462</v>
      </c>
      <c r="C32" s="247">
        <v>72.599999999999994</v>
      </c>
      <c r="D32" s="209">
        <v>494</v>
      </c>
      <c r="E32" s="247">
        <v>8</v>
      </c>
      <c r="F32" s="209">
        <v>1328</v>
      </c>
      <c r="G32" s="247">
        <v>21.6</v>
      </c>
      <c r="H32" s="209">
        <v>851</v>
      </c>
      <c r="I32" s="247">
        <v>13.8</v>
      </c>
      <c r="J32" s="209">
        <v>6149</v>
      </c>
      <c r="K32" s="210">
        <v>100</v>
      </c>
      <c r="O32" s="238"/>
      <c r="P32" s="238"/>
      <c r="Q32" s="238"/>
      <c r="R32" s="238"/>
    </row>
    <row r="33" spans="1:18" ht="15.75">
      <c r="A33" s="246">
        <v>2009</v>
      </c>
      <c r="B33" s="209">
        <v>4150</v>
      </c>
      <c r="C33" s="247">
        <v>71.599999999999994</v>
      </c>
      <c r="D33" s="209">
        <v>458</v>
      </c>
      <c r="E33" s="247">
        <v>7.9</v>
      </c>
      <c r="F33" s="209">
        <v>1164</v>
      </c>
      <c r="G33" s="247">
        <v>20.100000000000001</v>
      </c>
      <c r="H33" s="209">
        <v>939</v>
      </c>
      <c r="I33" s="247">
        <v>16.2</v>
      </c>
      <c r="J33" s="209">
        <v>5800</v>
      </c>
      <c r="K33" s="210">
        <v>100</v>
      </c>
      <c r="O33" s="238"/>
      <c r="P33" s="238"/>
      <c r="Q33" s="238"/>
      <c r="R33" s="238"/>
    </row>
    <row r="34" spans="1:18" ht="15.75">
      <c r="A34" s="246">
        <v>2010</v>
      </c>
      <c r="B34" s="209">
        <v>4027</v>
      </c>
      <c r="C34" s="247">
        <v>68.900000000000006</v>
      </c>
      <c r="D34" s="209">
        <v>468</v>
      </c>
      <c r="E34" s="247">
        <v>8</v>
      </c>
      <c r="F34" s="209">
        <v>1234</v>
      </c>
      <c r="G34" s="247">
        <v>21.1</v>
      </c>
      <c r="H34" s="209">
        <v>1042</v>
      </c>
      <c r="I34" s="247">
        <v>17.8</v>
      </c>
      <c r="J34" s="209">
        <v>5843</v>
      </c>
      <c r="K34" s="210">
        <v>100</v>
      </c>
      <c r="O34" s="238"/>
      <c r="P34" s="238"/>
      <c r="Q34" s="238"/>
      <c r="R34" s="238"/>
    </row>
    <row r="35" spans="1:18" ht="15.75">
      <c r="A35" s="246">
        <v>2011</v>
      </c>
      <c r="B35" s="209">
        <v>4060</v>
      </c>
      <c r="C35" s="247">
        <v>68.900000000000006</v>
      </c>
      <c r="D35" s="209">
        <v>433</v>
      </c>
      <c r="E35" s="247">
        <v>7.3</v>
      </c>
      <c r="F35" s="209">
        <v>1211</v>
      </c>
      <c r="G35" s="247">
        <v>20.6</v>
      </c>
      <c r="H35" s="209">
        <v>1046</v>
      </c>
      <c r="I35" s="247">
        <v>17.8</v>
      </c>
      <c r="J35" s="209">
        <v>5892</v>
      </c>
      <c r="K35" s="210">
        <v>100</v>
      </c>
      <c r="O35" s="238"/>
      <c r="P35" s="238"/>
      <c r="Q35" s="238"/>
      <c r="R35" s="238"/>
    </row>
    <row r="36" spans="1:18" ht="15.75">
      <c r="A36" s="246">
        <v>2012</v>
      </c>
      <c r="B36" s="209">
        <v>4306</v>
      </c>
      <c r="C36" s="247">
        <v>69.2</v>
      </c>
      <c r="D36" s="209">
        <v>444</v>
      </c>
      <c r="E36" s="247">
        <v>7.1</v>
      </c>
      <c r="F36" s="209">
        <v>1351</v>
      </c>
      <c r="G36" s="247">
        <v>21.7</v>
      </c>
      <c r="H36" s="209">
        <v>1001</v>
      </c>
      <c r="I36" s="247">
        <v>16.100000000000001</v>
      </c>
      <c r="J36" s="209">
        <v>6220</v>
      </c>
      <c r="K36" s="210">
        <v>100</v>
      </c>
      <c r="O36" s="238"/>
      <c r="P36" s="238"/>
      <c r="Q36" s="238"/>
      <c r="R36" s="238"/>
    </row>
    <row r="37" spans="1:18" ht="15.75">
      <c r="A37" s="246">
        <v>2013</v>
      </c>
      <c r="B37" s="209">
        <v>4310</v>
      </c>
      <c r="C37" s="247">
        <v>70.400000000000006</v>
      </c>
      <c r="D37" s="209">
        <v>515</v>
      </c>
      <c r="E37" s="247">
        <v>8.4</v>
      </c>
      <c r="F37" s="209">
        <v>1301</v>
      </c>
      <c r="G37" s="247">
        <v>21.3</v>
      </c>
      <c r="H37" s="209">
        <v>1016</v>
      </c>
      <c r="I37" s="247">
        <v>16.600000000000001</v>
      </c>
      <c r="J37" s="209">
        <v>6119</v>
      </c>
      <c r="K37" s="210">
        <v>100</v>
      </c>
      <c r="O37" s="238"/>
      <c r="P37" s="238"/>
      <c r="Q37" s="238"/>
      <c r="R37" s="238"/>
    </row>
    <row r="38" spans="1:18" ht="15.75">
      <c r="A38" s="246">
        <v>2014</v>
      </c>
      <c r="B38" s="209">
        <v>4459</v>
      </c>
      <c r="C38" s="247">
        <v>69.599999999999994</v>
      </c>
      <c r="D38" s="209">
        <v>510</v>
      </c>
      <c r="E38" s="247">
        <v>8</v>
      </c>
      <c r="F38" s="209">
        <v>1375</v>
      </c>
      <c r="G38" s="247">
        <v>21.5</v>
      </c>
      <c r="H38" s="209">
        <v>1073</v>
      </c>
      <c r="I38" s="247">
        <v>16.8</v>
      </c>
      <c r="J38" s="209">
        <v>6405</v>
      </c>
      <c r="K38" s="210">
        <v>100</v>
      </c>
      <c r="O38" s="238"/>
      <c r="P38" s="238"/>
      <c r="Q38" s="238"/>
      <c r="R38" s="238"/>
    </row>
    <row r="39" spans="1:18" ht="15.75">
      <c r="A39" s="246">
        <v>2015</v>
      </c>
      <c r="B39" s="209">
        <v>4685</v>
      </c>
      <c r="C39" s="247">
        <v>69.5</v>
      </c>
      <c r="D39" s="209">
        <v>533</v>
      </c>
      <c r="E39" s="247">
        <v>7.9</v>
      </c>
      <c r="F39" s="209">
        <v>1485</v>
      </c>
      <c r="G39" s="247">
        <v>22</v>
      </c>
      <c r="H39" s="209">
        <v>1100</v>
      </c>
      <c r="I39" s="247">
        <v>16.3</v>
      </c>
      <c r="J39" s="209">
        <v>6745</v>
      </c>
      <c r="K39" s="210">
        <v>100</v>
      </c>
      <c r="O39" s="238"/>
      <c r="P39" s="238"/>
      <c r="Q39" s="238"/>
      <c r="R39" s="238"/>
    </row>
    <row r="40" spans="1:18" ht="16.5" thickBot="1">
      <c r="A40" s="250">
        <v>2016</v>
      </c>
      <c r="B40" s="251">
        <v>4834</v>
      </c>
      <c r="C40" s="252">
        <v>69.8</v>
      </c>
      <c r="D40" s="251">
        <v>549</v>
      </c>
      <c r="E40" s="252">
        <v>7.9</v>
      </c>
      <c r="F40" s="251">
        <v>1499</v>
      </c>
      <c r="G40" s="252">
        <v>21.7</v>
      </c>
      <c r="H40" s="251">
        <v>1129</v>
      </c>
      <c r="I40" s="252">
        <v>16.3</v>
      </c>
      <c r="J40" s="251">
        <v>6921</v>
      </c>
      <c r="K40" s="253">
        <v>100</v>
      </c>
      <c r="O40" s="238"/>
      <c r="P40" s="238"/>
      <c r="Q40" s="238"/>
      <c r="R40" s="238"/>
    </row>
    <row r="41" spans="1:18" ht="15.75" thickTop="1">
      <c r="A41" s="254" t="s">
        <v>164</v>
      </c>
    </row>
  </sheetData>
  <mergeCells count="6">
    <mergeCell ref="A1:K1"/>
    <mergeCell ref="B2:C2"/>
    <mergeCell ref="D2:E2"/>
    <mergeCell ref="F2:G2"/>
    <mergeCell ref="H2:I2"/>
    <mergeCell ref="J2:K2"/>
  </mergeCells>
  <pageMargins left="0.7" right="0.7" top="0.75" bottom="0.75" header="0.3" footer="0.3"/>
  <pageSetup orientation="portrait" horizontalDpi="4294967295" verticalDpi="4294967295"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74"/>
  <sheetViews>
    <sheetView zoomScale="75" zoomScaleNormal="75" workbookViewId="0">
      <selection activeCell="O37" sqref="O37"/>
    </sheetView>
  </sheetViews>
  <sheetFormatPr defaultRowHeight="15"/>
  <cols>
    <col min="1" max="1" width="47.7109375" style="208" customWidth="1"/>
    <col min="2" max="8" width="11.7109375" style="208" customWidth="1"/>
    <col min="9" max="16384" width="9.140625" style="208"/>
  </cols>
  <sheetData>
    <row r="1" spans="1:8" ht="30" customHeight="1" thickBot="1">
      <c r="A1" s="308" t="s">
        <v>348</v>
      </c>
      <c r="B1" s="309"/>
      <c r="C1" s="309"/>
      <c r="D1" s="309"/>
      <c r="E1" s="309"/>
      <c r="F1" s="309"/>
      <c r="G1" s="309"/>
      <c r="H1" s="309"/>
    </row>
    <row r="2" spans="1:8" ht="20.100000000000001" customHeight="1" thickTop="1">
      <c r="A2" s="221"/>
      <c r="B2" s="262" t="s">
        <v>347</v>
      </c>
      <c r="C2" s="222">
        <v>2020</v>
      </c>
      <c r="D2" s="222">
        <v>2025</v>
      </c>
      <c r="E2" s="222">
        <v>2030</v>
      </c>
      <c r="F2" s="222">
        <v>2035</v>
      </c>
      <c r="G2" s="222">
        <v>2040</v>
      </c>
      <c r="H2" s="222">
        <v>2045</v>
      </c>
    </row>
    <row r="3" spans="1:8" ht="15.75">
      <c r="A3" s="263" t="s">
        <v>43</v>
      </c>
      <c r="B3" s="223" t="s">
        <v>243</v>
      </c>
      <c r="C3" s="223" t="s">
        <v>243</v>
      </c>
      <c r="D3" s="223" t="s">
        <v>243</v>
      </c>
      <c r="E3" s="223" t="s">
        <v>243</v>
      </c>
      <c r="F3" s="223" t="s">
        <v>243</v>
      </c>
      <c r="G3" s="223" t="s">
        <v>243</v>
      </c>
      <c r="H3" s="223" t="s">
        <v>243</v>
      </c>
    </row>
    <row r="4" spans="1:8" ht="15.75">
      <c r="A4" s="263" t="s">
        <v>304</v>
      </c>
      <c r="B4" s="224">
        <v>7164.8896484375</v>
      </c>
      <c r="C4" s="224">
        <v>7970</v>
      </c>
      <c r="D4" s="224">
        <v>9120</v>
      </c>
      <c r="E4" s="224">
        <v>10410</v>
      </c>
      <c r="F4" s="224">
        <v>11820</v>
      </c>
      <c r="G4" s="224">
        <v>13340</v>
      </c>
      <c r="H4" s="224">
        <v>15010</v>
      </c>
    </row>
    <row r="5" spans="1:8" ht="15.75">
      <c r="A5" s="263" t="s">
        <v>305</v>
      </c>
      <c r="B5" s="224">
        <v>4221.69970703125</v>
      </c>
      <c r="C5" s="224">
        <v>4640</v>
      </c>
      <c r="D5" s="224">
        <v>5200</v>
      </c>
      <c r="E5" s="224">
        <v>5810</v>
      </c>
      <c r="F5" s="224">
        <v>6450</v>
      </c>
      <c r="G5" s="224">
        <v>7140</v>
      </c>
      <c r="H5" s="224">
        <v>7890</v>
      </c>
    </row>
    <row r="6" spans="1:8" ht="15.75">
      <c r="A6" s="263" t="s">
        <v>306</v>
      </c>
      <c r="B6" s="224">
        <v>1684.03955078125</v>
      </c>
      <c r="C6" s="224">
        <v>1900</v>
      </c>
      <c r="D6" s="224">
        <v>2180</v>
      </c>
      <c r="E6" s="224">
        <v>2480</v>
      </c>
      <c r="F6" s="224">
        <v>2800</v>
      </c>
      <c r="G6" s="224">
        <v>3150</v>
      </c>
      <c r="H6" s="224">
        <v>3540</v>
      </c>
    </row>
    <row r="7" spans="1:8" ht="15.75">
      <c r="A7" s="263" t="s">
        <v>307</v>
      </c>
      <c r="B7" s="224">
        <v>1736.908203125</v>
      </c>
      <c r="C7" s="224">
        <v>1970</v>
      </c>
      <c r="D7" s="224">
        <v>2340</v>
      </c>
      <c r="E7" s="224">
        <v>2790</v>
      </c>
      <c r="F7" s="224">
        <v>3300</v>
      </c>
      <c r="G7" s="224">
        <v>3860</v>
      </c>
      <c r="H7" s="224">
        <v>4460</v>
      </c>
    </row>
    <row r="8" spans="1:8" ht="15.75">
      <c r="A8" s="263" t="s">
        <v>308</v>
      </c>
      <c r="B8" s="224">
        <v>491.05328369140625</v>
      </c>
      <c r="C8" s="224">
        <v>540</v>
      </c>
      <c r="D8" s="224">
        <v>600</v>
      </c>
      <c r="E8" s="224">
        <v>660</v>
      </c>
      <c r="F8" s="224">
        <v>730</v>
      </c>
      <c r="G8" s="224">
        <v>800</v>
      </c>
      <c r="H8" s="224">
        <v>880</v>
      </c>
    </row>
    <row r="9" spans="1:8" ht="15.75">
      <c r="A9" s="263"/>
      <c r="B9" s="224"/>
      <c r="C9" s="224"/>
      <c r="D9" s="224"/>
      <c r="E9" s="224"/>
      <c r="F9" s="224"/>
      <c r="G9" s="224"/>
      <c r="H9" s="224"/>
    </row>
    <row r="10" spans="1:8" ht="15.75">
      <c r="A10" s="263" t="s">
        <v>46</v>
      </c>
      <c r="B10" s="224" t="s">
        <v>243</v>
      </c>
      <c r="C10" s="224" t="s">
        <v>243</v>
      </c>
      <c r="D10" s="224" t="s">
        <v>243</v>
      </c>
      <c r="E10" s="224" t="s">
        <v>243</v>
      </c>
      <c r="F10" s="224" t="s">
        <v>243</v>
      </c>
      <c r="G10" s="224" t="s">
        <v>243</v>
      </c>
      <c r="H10" s="224" t="s">
        <v>243</v>
      </c>
    </row>
    <row r="11" spans="1:8" ht="15.75">
      <c r="A11" s="263" t="s">
        <v>304</v>
      </c>
      <c r="B11" s="224">
        <v>50620.125</v>
      </c>
      <c r="C11" s="224">
        <v>54550</v>
      </c>
      <c r="D11" s="224">
        <v>59970</v>
      </c>
      <c r="E11" s="224">
        <v>65610</v>
      </c>
      <c r="F11" s="224">
        <v>71430</v>
      </c>
      <c r="G11" s="224">
        <v>77480</v>
      </c>
      <c r="H11" s="224">
        <v>83860</v>
      </c>
    </row>
    <row r="12" spans="1:8" ht="15.75">
      <c r="A12" s="263" t="s">
        <v>305</v>
      </c>
      <c r="B12" s="224">
        <v>37211.15625</v>
      </c>
      <c r="C12" s="224">
        <v>39850</v>
      </c>
      <c r="D12" s="224">
        <v>43550</v>
      </c>
      <c r="E12" s="224">
        <v>47200</v>
      </c>
      <c r="F12" s="224">
        <v>50740</v>
      </c>
      <c r="G12" s="224">
        <v>54210</v>
      </c>
      <c r="H12" s="224">
        <v>57590</v>
      </c>
    </row>
    <row r="13" spans="1:8" ht="15.75">
      <c r="A13" s="263" t="s">
        <v>306</v>
      </c>
      <c r="B13" s="224">
        <v>10491.1513671875</v>
      </c>
      <c r="C13" s="224">
        <v>11390</v>
      </c>
      <c r="D13" s="224">
        <v>12540</v>
      </c>
      <c r="E13" s="224">
        <v>13730</v>
      </c>
      <c r="F13" s="224">
        <v>14920</v>
      </c>
      <c r="G13" s="224">
        <v>16120</v>
      </c>
      <c r="H13" s="224">
        <v>17400</v>
      </c>
    </row>
    <row r="14" spans="1:8" ht="15.75">
      <c r="A14" s="263" t="s">
        <v>307</v>
      </c>
      <c r="B14" s="224">
        <v>7181.71826171875</v>
      </c>
      <c r="C14" s="224">
        <v>7880</v>
      </c>
      <c r="D14" s="224">
        <v>8920</v>
      </c>
      <c r="E14" s="224">
        <v>10160</v>
      </c>
      <c r="F14" s="224">
        <v>11650</v>
      </c>
      <c r="G14" s="224">
        <v>13410</v>
      </c>
      <c r="H14" s="224">
        <v>15490</v>
      </c>
    </row>
    <row r="15" spans="1:8" ht="15.75">
      <c r="A15" s="263" t="s">
        <v>308</v>
      </c>
      <c r="B15" s="224">
        <v>4241.97509765625</v>
      </c>
      <c r="C15" s="224">
        <v>4570</v>
      </c>
      <c r="D15" s="224">
        <v>5040</v>
      </c>
      <c r="E15" s="224">
        <v>5480</v>
      </c>
      <c r="F15" s="224">
        <v>5880</v>
      </c>
      <c r="G15" s="224">
        <v>6260</v>
      </c>
      <c r="H15" s="224">
        <v>6630</v>
      </c>
    </row>
    <row r="16" spans="1:8" ht="15.75">
      <c r="A16" s="263"/>
      <c r="B16" s="224"/>
      <c r="C16" s="224"/>
      <c r="D16" s="224"/>
      <c r="E16" s="224"/>
      <c r="F16" s="224"/>
      <c r="G16" s="224"/>
      <c r="H16" s="224"/>
    </row>
    <row r="17" spans="1:8" ht="15.75">
      <c r="A17" s="263" t="s">
        <v>44</v>
      </c>
      <c r="B17" s="224" t="s">
        <v>243</v>
      </c>
      <c r="C17" s="224" t="s">
        <v>243</v>
      </c>
      <c r="D17" s="224" t="s">
        <v>243</v>
      </c>
      <c r="E17" s="224" t="s">
        <v>243</v>
      </c>
      <c r="F17" s="224" t="s">
        <v>243</v>
      </c>
      <c r="G17" s="224" t="s">
        <v>243</v>
      </c>
      <c r="H17" s="224" t="s">
        <v>243</v>
      </c>
    </row>
    <row r="18" spans="1:8" ht="15.75">
      <c r="A18" s="263" t="s">
        <v>304</v>
      </c>
      <c r="B18" s="224">
        <v>2952.304443359375</v>
      </c>
      <c r="C18" s="224">
        <v>3250</v>
      </c>
      <c r="D18" s="224">
        <v>3660</v>
      </c>
      <c r="E18" s="224">
        <v>4100</v>
      </c>
      <c r="F18" s="224">
        <v>4600</v>
      </c>
      <c r="G18" s="224">
        <v>5140</v>
      </c>
      <c r="H18" s="224">
        <v>5770</v>
      </c>
    </row>
    <row r="19" spans="1:8" ht="15.75">
      <c r="A19" s="263" t="s">
        <v>305</v>
      </c>
      <c r="B19" s="224">
        <v>1919.14306640625</v>
      </c>
      <c r="C19" s="224">
        <v>2100</v>
      </c>
      <c r="D19" s="224">
        <v>2330</v>
      </c>
      <c r="E19" s="224">
        <v>2580</v>
      </c>
      <c r="F19" s="224">
        <v>2830</v>
      </c>
      <c r="G19" s="224">
        <v>3110</v>
      </c>
      <c r="H19" s="224">
        <v>3410</v>
      </c>
    </row>
    <row r="20" spans="1:8" ht="15.75">
      <c r="A20" s="263" t="s">
        <v>306</v>
      </c>
      <c r="B20" s="224">
        <v>666.9761962890625</v>
      </c>
      <c r="C20" s="224">
        <v>740</v>
      </c>
      <c r="D20" s="224">
        <v>840</v>
      </c>
      <c r="E20" s="224">
        <v>940</v>
      </c>
      <c r="F20" s="224">
        <v>1060</v>
      </c>
      <c r="G20" s="224">
        <v>1180</v>
      </c>
      <c r="H20" s="224">
        <v>1320</v>
      </c>
    </row>
    <row r="21" spans="1:8" ht="15.75">
      <c r="A21" s="263" t="s">
        <v>307</v>
      </c>
      <c r="B21" s="224">
        <v>589.04461669921875</v>
      </c>
      <c r="C21" s="224">
        <v>660</v>
      </c>
      <c r="D21" s="224">
        <v>770</v>
      </c>
      <c r="E21" s="224">
        <v>900</v>
      </c>
      <c r="F21" s="224">
        <v>1050</v>
      </c>
      <c r="G21" s="224">
        <v>1230</v>
      </c>
      <c r="H21" s="224">
        <v>1460</v>
      </c>
    </row>
    <row r="22" spans="1:8" ht="15.75">
      <c r="A22" s="263" t="s">
        <v>308</v>
      </c>
      <c r="B22" s="224">
        <v>223.65512084960938</v>
      </c>
      <c r="C22" s="224">
        <v>250</v>
      </c>
      <c r="D22" s="224">
        <v>280</v>
      </c>
      <c r="E22" s="224">
        <v>310</v>
      </c>
      <c r="F22" s="224">
        <v>350</v>
      </c>
      <c r="G22" s="224">
        <v>380</v>
      </c>
      <c r="H22" s="224">
        <v>420</v>
      </c>
    </row>
    <row r="23" spans="1:8" ht="15.75">
      <c r="A23" s="263"/>
      <c r="B23" s="224"/>
      <c r="C23" s="224"/>
      <c r="D23" s="224"/>
      <c r="E23" s="224"/>
      <c r="F23" s="224"/>
      <c r="G23" s="224"/>
      <c r="H23" s="224"/>
    </row>
    <row r="24" spans="1:8" ht="15.75">
      <c r="A24" s="263" t="s">
        <v>45</v>
      </c>
      <c r="B24" s="224" t="s">
        <v>243</v>
      </c>
      <c r="C24" s="224" t="s">
        <v>243</v>
      </c>
      <c r="D24" s="224" t="s">
        <v>243</v>
      </c>
      <c r="E24" s="224" t="s">
        <v>243</v>
      </c>
      <c r="F24" s="224" t="s">
        <v>243</v>
      </c>
      <c r="G24" s="224" t="s">
        <v>243</v>
      </c>
      <c r="H24" s="224" t="s">
        <v>243</v>
      </c>
    </row>
    <row r="25" spans="1:8" ht="15.75">
      <c r="A25" s="263" t="s">
        <v>304</v>
      </c>
      <c r="B25" s="224">
        <v>6921.27734375</v>
      </c>
      <c r="C25" s="224">
        <v>7650</v>
      </c>
      <c r="D25" s="224">
        <v>8680</v>
      </c>
      <c r="E25" s="224">
        <v>9830</v>
      </c>
      <c r="F25" s="224">
        <v>11100</v>
      </c>
      <c r="G25" s="224">
        <v>12490</v>
      </c>
      <c r="H25" s="224">
        <v>14050</v>
      </c>
    </row>
    <row r="26" spans="1:8" ht="15.75">
      <c r="A26" s="263" t="s">
        <v>305</v>
      </c>
      <c r="B26" s="224">
        <v>4833.7138671875</v>
      </c>
      <c r="C26" s="224">
        <v>5330</v>
      </c>
      <c r="D26" s="224">
        <v>6010</v>
      </c>
      <c r="E26" s="224">
        <v>6760</v>
      </c>
      <c r="F26" s="224">
        <v>7560</v>
      </c>
      <c r="G26" s="224">
        <v>8420</v>
      </c>
      <c r="H26" s="224">
        <v>9370</v>
      </c>
    </row>
    <row r="27" spans="1:8" ht="15.75">
      <c r="A27" s="263" t="s">
        <v>306</v>
      </c>
      <c r="B27" s="224">
        <v>1499.4130859375</v>
      </c>
      <c r="C27" s="224">
        <v>1660</v>
      </c>
      <c r="D27" s="224">
        <v>1860</v>
      </c>
      <c r="E27" s="224">
        <v>2090</v>
      </c>
      <c r="F27" s="224">
        <v>2330</v>
      </c>
      <c r="G27" s="224">
        <v>2590</v>
      </c>
      <c r="H27" s="224">
        <v>2880</v>
      </c>
    </row>
    <row r="28" spans="1:8" ht="15.75">
      <c r="A28" s="263" t="s">
        <v>307</v>
      </c>
      <c r="B28" s="224">
        <v>1129.21435546875</v>
      </c>
      <c r="C28" s="224">
        <v>1280</v>
      </c>
      <c r="D28" s="224">
        <v>1500</v>
      </c>
      <c r="E28" s="224">
        <v>1780</v>
      </c>
      <c r="F28" s="224">
        <v>2100</v>
      </c>
      <c r="G28" s="224">
        <v>2480</v>
      </c>
      <c r="H28" s="224">
        <v>2920</v>
      </c>
    </row>
    <row r="29" spans="1:8" ht="15.75">
      <c r="A29" s="263" t="s">
        <v>308</v>
      </c>
      <c r="B29" s="224">
        <v>548.89959716796875</v>
      </c>
      <c r="C29" s="224">
        <v>610</v>
      </c>
      <c r="D29" s="224">
        <v>700</v>
      </c>
      <c r="E29" s="224">
        <v>790</v>
      </c>
      <c r="F29" s="224">
        <v>890</v>
      </c>
      <c r="G29" s="224">
        <v>1000</v>
      </c>
      <c r="H29" s="224">
        <v>1110</v>
      </c>
    </row>
    <row r="30" spans="1:8" ht="15.75">
      <c r="A30" s="263"/>
      <c r="B30" s="224"/>
      <c r="C30" s="224"/>
      <c r="D30" s="224"/>
      <c r="E30" s="224"/>
      <c r="F30" s="224"/>
      <c r="G30" s="224"/>
      <c r="H30" s="224"/>
    </row>
    <row r="31" spans="1:8" ht="15.75">
      <c r="A31" s="263" t="s">
        <v>42</v>
      </c>
      <c r="B31" s="224" t="s">
        <v>243</v>
      </c>
      <c r="C31" s="224" t="s">
        <v>243</v>
      </c>
      <c r="D31" s="224" t="s">
        <v>243</v>
      </c>
      <c r="E31" s="224" t="s">
        <v>243</v>
      </c>
      <c r="F31" s="224" t="s">
        <v>243</v>
      </c>
      <c r="G31" s="224" t="s">
        <v>243</v>
      </c>
      <c r="H31" s="224" t="s">
        <v>243</v>
      </c>
    </row>
    <row r="32" spans="1:8" ht="15.75">
      <c r="A32" s="263" t="s">
        <v>304</v>
      </c>
      <c r="B32" s="224">
        <v>67658.6015625</v>
      </c>
      <c r="C32" s="224">
        <v>73430</v>
      </c>
      <c r="D32" s="224">
        <v>81430</v>
      </c>
      <c r="E32" s="224">
        <v>89960</v>
      </c>
      <c r="F32" s="224">
        <v>98940</v>
      </c>
      <c r="G32" s="224">
        <v>108450</v>
      </c>
      <c r="H32" s="224">
        <v>118680</v>
      </c>
    </row>
    <row r="33" spans="1:16" ht="15.75">
      <c r="A33" s="263" t="s">
        <v>305</v>
      </c>
      <c r="B33" s="224">
        <v>48185.71484375</v>
      </c>
      <c r="C33" s="224">
        <v>51920</v>
      </c>
      <c r="D33" s="224">
        <v>57100</v>
      </c>
      <c r="E33" s="224">
        <v>62340</v>
      </c>
      <c r="F33" s="224">
        <v>67590</v>
      </c>
      <c r="G33" s="224">
        <v>72880</v>
      </c>
      <c r="H33" s="224">
        <v>78260</v>
      </c>
    </row>
    <row r="34" spans="1:16" ht="15.75">
      <c r="A34" s="263" t="s">
        <v>306</v>
      </c>
      <c r="B34" s="224">
        <v>14341.580078125</v>
      </c>
      <c r="C34" s="224">
        <v>15690</v>
      </c>
      <c r="D34" s="224">
        <v>17410</v>
      </c>
      <c r="E34" s="224">
        <v>19230</v>
      </c>
      <c r="F34" s="224">
        <v>21100</v>
      </c>
      <c r="G34" s="224">
        <v>23040</v>
      </c>
      <c r="H34" s="224">
        <v>25130</v>
      </c>
    </row>
    <row r="35" spans="1:16" ht="15.75">
      <c r="A35" s="263" t="s">
        <v>307</v>
      </c>
      <c r="B35" s="224">
        <v>10636.8857421875</v>
      </c>
      <c r="C35" s="224">
        <v>11800</v>
      </c>
      <c r="D35" s="224">
        <v>13540</v>
      </c>
      <c r="E35" s="224">
        <v>15630</v>
      </c>
      <c r="F35" s="224">
        <v>18100</v>
      </c>
      <c r="G35" s="224">
        <v>20980</v>
      </c>
      <c r="H35" s="224">
        <v>24330</v>
      </c>
    </row>
    <row r="36" spans="1:16" ht="15.75">
      <c r="A36" s="264" t="s">
        <v>308</v>
      </c>
      <c r="B36" s="225">
        <v>5505.5830078125</v>
      </c>
      <c r="C36" s="225">
        <v>5970</v>
      </c>
      <c r="D36" s="225">
        <v>6620</v>
      </c>
      <c r="E36" s="225">
        <v>7240</v>
      </c>
      <c r="F36" s="225">
        <v>7850</v>
      </c>
      <c r="G36" s="225">
        <v>8440</v>
      </c>
      <c r="H36" s="225">
        <v>9040</v>
      </c>
    </row>
    <row r="37" spans="1:16" ht="35.1" customHeight="1">
      <c r="A37" s="316" t="s">
        <v>349</v>
      </c>
      <c r="B37" s="317"/>
      <c r="C37" s="317"/>
      <c r="D37" s="317"/>
      <c r="E37" s="317"/>
      <c r="F37" s="317"/>
      <c r="G37" s="317"/>
      <c r="H37" s="317"/>
    </row>
    <row r="39" spans="1:16" ht="30" customHeight="1" thickBot="1">
      <c r="A39" s="308" t="s">
        <v>309</v>
      </c>
      <c r="B39" s="309"/>
      <c r="C39" s="309"/>
      <c r="D39" s="309"/>
      <c r="E39" s="309"/>
      <c r="F39" s="309"/>
      <c r="G39" s="309"/>
      <c r="H39" s="309"/>
    </row>
    <row r="40" spans="1:16" ht="20.100000000000001" customHeight="1" thickTop="1">
      <c r="A40" s="265" t="s">
        <v>237</v>
      </c>
      <c r="B40" s="221"/>
      <c r="C40" s="266" t="s">
        <v>195</v>
      </c>
      <c r="D40" s="266" t="s">
        <v>0</v>
      </c>
      <c r="E40" s="266" t="s">
        <v>1</v>
      </c>
      <c r="F40" s="266" t="s">
        <v>106</v>
      </c>
      <c r="G40" s="266" t="s">
        <v>176</v>
      </c>
      <c r="H40" s="266" t="s">
        <v>196</v>
      </c>
    </row>
    <row r="41" spans="1:16" ht="15.75">
      <c r="A41" s="263" t="s">
        <v>43</v>
      </c>
      <c r="B41" s="223" t="s">
        <v>243</v>
      </c>
      <c r="C41" s="223" t="s">
        <v>243</v>
      </c>
      <c r="D41" s="223" t="s">
        <v>243</v>
      </c>
      <c r="E41" s="223" t="s">
        <v>243</v>
      </c>
      <c r="F41" s="223" t="s">
        <v>243</v>
      </c>
      <c r="G41" s="223" t="s">
        <v>243</v>
      </c>
      <c r="H41" s="223" t="s">
        <v>243</v>
      </c>
    </row>
    <row r="42" spans="1:16" ht="15.75">
      <c r="A42" s="263" t="s">
        <v>304</v>
      </c>
      <c r="B42" s="267"/>
      <c r="C42" s="226">
        <v>2.7</v>
      </c>
      <c r="D42" s="226">
        <v>2.7</v>
      </c>
      <c r="E42" s="226">
        <v>2.7</v>
      </c>
      <c r="F42" s="226">
        <v>2.6</v>
      </c>
      <c r="G42" s="226">
        <v>2.4</v>
      </c>
      <c r="H42" s="226">
        <v>2.4</v>
      </c>
      <c r="K42" s="238"/>
      <c r="L42" s="238"/>
      <c r="M42" s="238"/>
      <c r="N42" s="238"/>
      <c r="O42" s="238"/>
      <c r="P42" s="238"/>
    </row>
    <row r="43" spans="1:16" ht="15.75">
      <c r="A43" s="263" t="s">
        <v>305</v>
      </c>
      <c r="B43" s="267"/>
      <c r="C43" s="226">
        <v>2.4</v>
      </c>
      <c r="D43" s="226">
        <v>2.2999999999999998</v>
      </c>
      <c r="E43" s="226">
        <v>2.2000000000000002</v>
      </c>
      <c r="F43" s="226">
        <v>2.1</v>
      </c>
      <c r="G43" s="226">
        <v>2.1</v>
      </c>
      <c r="H43" s="226">
        <v>2</v>
      </c>
      <c r="K43" s="238"/>
      <c r="L43" s="238"/>
      <c r="M43" s="238"/>
      <c r="N43" s="238"/>
      <c r="O43" s="238"/>
      <c r="P43" s="238"/>
    </row>
    <row r="44" spans="1:16" ht="15.75">
      <c r="A44" s="263" t="s">
        <v>306</v>
      </c>
      <c r="B44" s="267"/>
      <c r="C44" s="226">
        <v>3.1</v>
      </c>
      <c r="D44" s="226">
        <v>2.8</v>
      </c>
      <c r="E44" s="226">
        <v>2.6</v>
      </c>
      <c r="F44" s="226">
        <v>2.5</v>
      </c>
      <c r="G44" s="226">
        <v>2.4</v>
      </c>
      <c r="H44" s="226">
        <v>2.4</v>
      </c>
      <c r="K44" s="238"/>
      <c r="L44" s="238"/>
      <c r="M44" s="238"/>
      <c r="N44" s="238"/>
      <c r="O44" s="238"/>
      <c r="P44" s="238"/>
    </row>
    <row r="45" spans="1:16" ht="15.75">
      <c r="A45" s="263" t="s">
        <v>307</v>
      </c>
      <c r="B45" s="267"/>
      <c r="C45" s="226">
        <v>3.2</v>
      </c>
      <c r="D45" s="226">
        <v>3.5</v>
      </c>
      <c r="E45" s="226">
        <v>3.6</v>
      </c>
      <c r="F45" s="226">
        <v>3.4</v>
      </c>
      <c r="G45" s="226">
        <v>3.2</v>
      </c>
      <c r="H45" s="226">
        <v>2.9</v>
      </c>
      <c r="K45" s="238"/>
      <c r="L45" s="238"/>
      <c r="M45" s="238"/>
      <c r="N45" s="238"/>
      <c r="O45" s="238"/>
      <c r="P45" s="238"/>
    </row>
    <row r="46" spans="1:16" ht="15.75">
      <c r="A46" s="263" t="s">
        <v>308</v>
      </c>
      <c r="B46" s="267"/>
      <c r="C46" s="226">
        <v>2.4</v>
      </c>
      <c r="D46" s="226">
        <v>2.1</v>
      </c>
      <c r="E46" s="226">
        <v>1.9</v>
      </c>
      <c r="F46" s="226">
        <v>2</v>
      </c>
      <c r="G46" s="226">
        <v>1.8</v>
      </c>
      <c r="H46" s="226">
        <v>1.9</v>
      </c>
      <c r="K46" s="238"/>
      <c r="L46" s="238"/>
      <c r="M46" s="238"/>
      <c r="N46" s="238"/>
      <c r="O46" s="238"/>
      <c r="P46" s="238"/>
    </row>
    <row r="47" spans="1:16" ht="15.75">
      <c r="A47" s="263"/>
      <c r="B47" s="267"/>
      <c r="C47" s="226"/>
      <c r="D47" s="226"/>
      <c r="E47" s="226"/>
      <c r="F47" s="226"/>
      <c r="G47" s="226"/>
      <c r="H47" s="226"/>
      <c r="K47" s="238"/>
      <c r="L47" s="238"/>
      <c r="M47" s="238"/>
      <c r="N47" s="238"/>
      <c r="O47" s="238"/>
      <c r="P47" s="238"/>
    </row>
    <row r="48" spans="1:16" ht="15.75">
      <c r="A48" s="263" t="s">
        <v>46</v>
      </c>
      <c r="B48" s="267" t="s">
        <v>243</v>
      </c>
      <c r="C48" s="226"/>
      <c r="D48" s="226"/>
      <c r="E48" s="226"/>
      <c r="F48" s="226"/>
      <c r="G48" s="226"/>
      <c r="H48" s="226"/>
      <c r="K48" s="238"/>
      <c r="L48" s="238"/>
      <c r="M48" s="238"/>
      <c r="N48" s="238"/>
      <c r="O48" s="238"/>
      <c r="P48" s="238"/>
    </row>
    <row r="49" spans="1:16" ht="15.75">
      <c r="A49" s="263" t="s">
        <v>304</v>
      </c>
      <c r="B49" s="267"/>
      <c r="C49" s="226">
        <v>1.9</v>
      </c>
      <c r="D49" s="226">
        <v>1.9</v>
      </c>
      <c r="E49" s="226">
        <v>1.8</v>
      </c>
      <c r="F49" s="226">
        <v>1.7</v>
      </c>
      <c r="G49" s="226">
        <v>1.6</v>
      </c>
      <c r="H49" s="226">
        <v>1.6</v>
      </c>
      <c r="K49" s="238"/>
      <c r="L49" s="238"/>
      <c r="M49" s="238"/>
      <c r="N49" s="238"/>
      <c r="O49" s="238"/>
      <c r="P49" s="238"/>
    </row>
    <row r="50" spans="1:16" ht="15.75">
      <c r="A50" s="263" t="s">
        <v>305</v>
      </c>
      <c r="B50" s="267"/>
      <c r="C50" s="226">
        <v>1.7</v>
      </c>
      <c r="D50" s="226">
        <v>1.8</v>
      </c>
      <c r="E50" s="226">
        <v>1.6</v>
      </c>
      <c r="F50" s="226">
        <v>1.5</v>
      </c>
      <c r="G50" s="226">
        <v>1.3</v>
      </c>
      <c r="H50" s="226">
        <v>1.2</v>
      </c>
      <c r="K50" s="238"/>
      <c r="L50" s="238"/>
      <c r="M50" s="238"/>
      <c r="N50" s="238"/>
      <c r="O50" s="238"/>
      <c r="P50" s="238"/>
    </row>
    <row r="51" spans="1:16" ht="15.75">
      <c r="A51" s="263" t="s">
        <v>306</v>
      </c>
      <c r="B51" s="267"/>
      <c r="C51" s="226">
        <v>2.1</v>
      </c>
      <c r="D51" s="226">
        <v>1.9</v>
      </c>
      <c r="E51" s="226">
        <v>1.8</v>
      </c>
      <c r="F51" s="226">
        <v>1.7</v>
      </c>
      <c r="G51" s="226">
        <v>1.6</v>
      </c>
      <c r="H51" s="226">
        <v>1.5</v>
      </c>
      <c r="K51" s="238"/>
      <c r="L51" s="238"/>
      <c r="M51" s="238"/>
      <c r="N51" s="238"/>
      <c r="O51" s="238"/>
      <c r="P51" s="238"/>
    </row>
    <row r="52" spans="1:16" ht="15.75">
      <c r="A52" s="263" t="s">
        <v>307</v>
      </c>
      <c r="B52" s="267"/>
      <c r="C52" s="226">
        <v>2.2999999999999998</v>
      </c>
      <c r="D52" s="226">
        <v>2.5</v>
      </c>
      <c r="E52" s="226">
        <v>2.6</v>
      </c>
      <c r="F52" s="226">
        <v>2.8</v>
      </c>
      <c r="G52" s="226">
        <v>2.9</v>
      </c>
      <c r="H52" s="226">
        <v>2.9</v>
      </c>
      <c r="K52" s="238"/>
      <c r="L52" s="238"/>
      <c r="M52" s="238"/>
      <c r="N52" s="238"/>
      <c r="O52" s="238"/>
      <c r="P52" s="238"/>
    </row>
    <row r="53" spans="1:16" ht="15.75">
      <c r="A53" s="263" t="s">
        <v>308</v>
      </c>
      <c r="B53" s="267"/>
      <c r="C53" s="226">
        <v>1.9</v>
      </c>
      <c r="D53" s="226">
        <v>2</v>
      </c>
      <c r="E53" s="226">
        <v>1.7</v>
      </c>
      <c r="F53" s="226">
        <v>1.4</v>
      </c>
      <c r="G53" s="226">
        <v>1.3</v>
      </c>
      <c r="H53" s="226">
        <v>1.2</v>
      </c>
      <c r="K53" s="238"/>
      <c r="L53" s="238"/>
      <c r="M53" s="238"/>
      <c r="N53" s="238"/>
      <c r="O53" s="238"/>
      <c r="P53" s="238"/>
    </row>
    <row r="54" spans="1:16" ht="15.75">
      <c r="A54" s="263"/>
      <c r="B54" s="267"/>
      <c r="C54" s="226"/>
      <c r="D54" s="226"/>
      <c r="E54" s="226"/>
      <c r="F54" s="226"/>
      <c r="G54" s="226"/>
      <c r="H54" s="226"/>
      <c r="K54" s="238"/>
      <c r="L54" s="238"/>
      <c r="M54" s="238"/>
      <c r="N54" s="238"/>
      <c r="O54" s="238"/>
      <c r="P54" s="238"/>
    </row>
    <row r="55" spans="1:16" ht="15.75">
      <c r="A55" s="263" t="s">
        <v>44</v>
      </c>
      <c r="B55" s="267" t="s">
        <v>243</v>
      </c>
      <c r="C55" s="226"/>
      <c r="D55" s="226"/>
      <c r="E55" s="226"/>
      <c r="F55" s="226"/>
      <c r="G55" s="226"/>
      <c r="H55" s="226"/>
      <c r="K55" s="238"/>
      <c r="L55" s="238"/>
      <c r="M55" s="238"/>
      <c r="N55" s="238"/>
      <c r="O55" s="238"/>
      <c r="P55" s="238"/>
    </row>
    <row r="56" spans="1:16" ht="15.75">
      <c r="A56" s="263" t="s">
        <v>304</v>
      </c>
      <c r="B56" s="267"/>
      <c r="C56" s="226">
        <v>2.4</v>
      </c>
      <c r="D56" s="226">
        <v>2.4</v>
      </c>
      <c r="E56" s="226">
        <v>2.2999999999999998</v>
      </c>
      <c r="F56" s="226">
        <v>2.2999999999999998</v>
      </c>
      <c r="G56" s="226">
        <v>2.2000000000000002</v>
      </c>
      <c r="H56" s="226">
        <v>2.2999999999999998</v>
      </c>
      <c r="K56" s="238"/>
      <c r="L56" s="238"/>
      <c r="M56" s="238"/>
      <c r="N56" s="238"/>
      <c r="O56" s="238"/>
      <c r="P56" s="238"/>
    </row>
    <row r="57" spans="1:16" ht="15.75">
      <c r="A57" s="263" t="s">
        <v>305</v>
      </c>
      <c r="B57" s="267"/>
      <c r="C57" s="226">
        <v>2.2999999999999998</v>
      </c>
      <c r="D57" s="226">
        <v>2.1</v>
      </c>
      <c r="E57" s="226">
        <v>2.1</v>
      </c>
      <c r="F57" s="226">
        <v>1.9</v>
      </c>
      <c r="G57" s="226">
        <v>1.9</v>
      </c>
      <c r="H57" s="226">
        <v>1.9</v>
      </c>
      <c r="K57" s="238"/>
      <c r="L57" s="238"/>
      <c r="M57" s="238"/>
      <c r="N57" s="238"/>
      <c r="O57" s="238"/>
      <c r="P57" s="238"/>
    </row>
    <row r="58" spans="1:16" ht="15.75">
      <c r="A58" s="263" t="s">
        <v>306</v>
      </c>
      <c r="B58" s="267"/>
      <c r="C58" s="226">
        <v>2.6</v>
      </c>
      <c r="D58" s="226">
        <v>2.6</v>
      </c>
      <c r="E58" s="226">
        <v>2.2999999999999998</v>
      </c>
      <c r="F58" s="226">
        <v>2.4</v>
      </c>
      <c r="G58" s="226">
        <v>2.2000000000000002</v>
      </c>
      <c r="H58" s="226">
        <v>2.2999999999999998</v>
      </c>
      <c r="K58" s="238"/>
      <c r="L58" s="238"/>
      <c r="M58" s="238"/>
      <c r="N58" s="238"/>
      <c r="O58" s="238"/>
      <c r="P58" s="238"/>
    </row>
    <row r="59" spans="1:16" ht="15.75">
      <c r="A59" s="263" t="s">
        <v>307</v>
      </c>
      <c r="B59" s="267"/>
      <c r="C59" s="226">
        <v>2.9</v>
      </c>
      <c r="D59" s="226">
        <v>3.1</v>
      </c>
      <c r="E59" s="226">
        <v>3.2</v>
      </c>
      <c r="F59" s="226">
        <v>3.1</v>
      </c>
      <c r="G59" s="226">
        <v>3.2</v>
      </c>
      <c r="H59" s="226">
        <v>3.5</v>
      </c>
      <c r="K59" s="238"/>
      <c r="L59" s="238"/>
      <c r="M59" s="238"/>
      <c r="N59" s="238"/>
      <c r="O59" s="238"/>
      <c r="P59" s="238"/>
    </row>
    <row r="60" spans="1:16" ht="15.75">
      <c r="A60" s="263" t="s">
        <v>308</v>
      </c>
      <c r="B60" s="267"/>
      <c r="C60" s="226">
        <v>2.8</v>
      </c>
      <c r="D60" s="226">
        <v>2.2999999999999998</v>
      </c>
      <c r="E60" s="226">
        <v>2.1</v>
      </c>
      <c r="F60" s="226">
        <v>2.5</v>
      </c>
      <c r="G60" s="226">
        <v>1.7</v>
      </c>
      <c r="H60" s="226">
        <v>2</v>
      </c>
      <c r="K60" s="238"/>
      <c r="L60" s="238"/>
      <c r="M60" s="238"/>
      <c r="N60" s="238"/>
      <c r="O60" s="238"/>
      <c r="P60" s="238"/>
    </row>
    <row r="61" spans="1:16" ht="15.75">
      <c r="A61" s="263"/>
      <c r="B61" s="267"/>
      <c r="C61" s="226"/>
      <c r="D61" s="226"/>
      <c r="E61" s="226"/>
      <c r="F61" s="226"/>
      <c r="G61" s="226"/>
      <c r="H61" s="226"/>
      <c r="K61" s="238"/>
      <c r="L61" s="238"/>
      <c r="M61" s="238"/>
      <c r="N61" s="238"/>
      <c r="O61" s="238"/>
      <c r="P61" s="238"/>
    </row>
    <row r="62" spans="1:16" ht="15.75">
      <c r="A62" s="263" t="s">
        <v>45</v>
      </c>
      <c r="B62" s="267" t="s">
        <v>243</v>
      </c>
      <c r="C62" s="226"/>
      <c r="D62" s="226"/>
      <c r="E62" s="226"/>
      <c r="F62" s="226"/>
      <c r="G62" s="226"/>
      <c r="H62" s="226"/>
      <c r="K62" s="238"/>
      <c r="L62" s="238"/>
      <c r="M62" s="238"/>
      <c r="N62" s="238"/>
      <c r="O62" s="238"/>
      <c r="P62" s="238"/>
    </row>
    <row r="63" spans="1:16" ht="15.75">
      <c r="A63" s="263" t="s">
        <v>304</v>
      </c>
      <c r="B63" s="267"/>
      <c r="C63" s="226">
        <v>2.5</v>
      </c>
      <c r="D63" s="226">
        <v>2.6</v>
      </c>
      <c r="E63" s="226">
        <v>2.5</v>
      </c>
      <c r="F63" s="226">
        <v>2.5</v>
      </c>
      <c r="G63" s="226">
        <v>2.4</v>
      </c>
      <c r="H63" s="226">
        <v>2.4</v>
      </c>
      <c r="K63" s="238"/>
      <c r="L63" s="238"/>
      <c r="M63" s="238"/>
      <c r="N63" s="238"/>
      <c r="O63" s="238"/>
      <c r="P63" s="238"/>
    </row>
    <row r="64" spans="1:16" ht="15.75">
      <c r="A64" s="263" t="s">
        <v>305</v>
      </c>
      <c r="B64" s="267"/>
      <c r="C64" s="226">
        <v>2.5</v>
      </c>
      <c r="D64" s="226">
        <v>2.4</v>
      </c>
      <c r="E64" s="226">
        <v>2.4</v>
      </c>
      <c r="F64" s="226">
        <v>2.2999999999999998</v>
      </c>
      <c r="G64" s="226">
        <v>2.2000000000000002</v>
      </c>
      <c r="H64" s="226">
        <v>2.2000000000000002</v>
      </c>
      <c r="K64" s="238"/>
      <c r="L64" s="238"/>
      <c r="M64" s="238"/>
      <c r="N64" s="238"/>
      <c r="O64" s="238"/>
      <c r="P64" s="238"/>
    </row>
    <row r="65" spans="1:16" ht="15.75">
      <c r="A65" s="263" t="s">
        <v>306</v>
      </c>
      <c r="B65" s="267"/>
      <c r="C65" s="226">
        <v>2.6</v>
      </c>
      <c r="D65" s="226">
        <v>2.2999999999999998</v>
      </c>
      <c r="E65" s="226">
        <v>2.4</v>
      </c>
      <c r="F65" s="226">
        <v>2.2000000000000002</v>
      </c>
      <c r="G65" s="226">
        <v>2.1</v>
      </c>
      <c r="H65" s="226">
        <v>2.1</v>
      </c>
      <c r="K65" s="238"/>
      <c r="L65" s="238"/>
      <c r="M65" s="238"/>
      <c r="N65" s="238"/>
      <c r="O65" s="238"/>
      <c r="P65" s="238"/>
    </row>
    <row r="66" spans="1:16" ht="15.75">
      <c r="A66" s="263" t="s">
        <v>307</v>
      </c>
      <c r="B66" s="267"/>
      <c r="C66" s="226">
        <v>3.2</v>
      </c>
      <c r="D66" s="226">
        <v>3.2</v>
      </c>
      <c r="E66" s="226">
        <v>3.5</v>
      </c>
      <c r="F66" s="226">
        <v>3.4</v>
      </c>
      <c r="G66" s="226">
        <v>3.4</v>
      </c>
      <c r="H66" s="226">
        <v>3.3</v>
      </c>
      <c r="K66" s="238"/>
      <c r="L66" s="238"/>
      <c r="M66" s="238"/>
      <c r="N66" s="238"/>
      <c r="O66" s="238"/>
      <c r="P66" s="238"/>
    </row>
    <row r="67" spans="1:16" ht="15.75">
      <c r="A67" s="263" t="s">
        <v>308</v>
      </c>
      <c r="B67" s="267"/>
      <c r="C67" s="226">
        <v>2.7</v>
      </c>
      <c r="D67" s="226">
        <v>2.8</v>
      </c>
      <c r="E67" s="226">
        <v>2.4</v>
      </c>
      <c r="F67" s="226">
        <v>2.4</v>
      </c>
      <c r="G67" s="226">
        <v>2.4</v>
      </c>
      <c r="H67" s="226">
        <v>2.1</v>
      </c>
      <c r="K67" s="238"/>
      <c r="L67" s="238"/>
      <c r="M67" s="238"/>
      <c r="N67" s="238"/>
      <c r="O67" s="238"/>
      <c r="P67" s="238"/>
    </row>
    <row r="68" spans="1:16" ht="15.75">
      <c r="A68" s="263"/>
      <c r="B68" s="267"/>
      <c r="C68" s="226"/>
      <c r="D68" s="226"/>
      <c r="E68" s="226"/>
      <c r="F68" s="226"/>
      <c r="G68" s="226"/>
      <c r="H68" s="226"/>
      <c r="K68" s="238"/>
      <c r="L68" s="238"/>
      <c r="M68" s="238"/>
      <c r="N68" s="238"/>
      <c r="O68" s="238"/>
      <c r="P68" s="238"/>
    </row>
    <row r="69" spans="1:16" ht="15.75">
      <c r="A69" s="263" t="s">
        <v>42</v>
      </c>
      <c r="B69" s="267" t="s">
        <v>243</v>
      </c>
      <c r="C69" s="226"/>
      <c r="D69" s="226"/>
      <c r="E69" s="226"/>
      <c r="F69" s="226"/>
      <c r="G69" s="226"/>
      <c r="H69" s="226"/>
      <c r="K69" s="238"/>
      <c r="L69" s="238"/>
      <c r="M69" s="238"/>
      <c r="N69" s="238"/>
      <c r="O69" s="238"/>
      <c r="P69" s="238"/>
    </row>
    <row r="70" spans="1:16" ht="15.75">
      <c r="A70" s="263" t="s">
        <v>304</v>
      </c>
      <c r="B70" s="267"/>
      <c r="C70" s="226">
        <v>2.1</v>
      </c>
      <c r="D70" s="226">
        <v>2.1</v>
      </c>
      <c r="E70" s="226">
        <v>2</v>
      </c>
      <c r="F70" s="226">
        <v>1.9</v>
      </c>
      <c r="G70" s="226">
        <v>1.9</v>
      </c>
      <c r="H70" s="226">
        <v>1.8</v>
      </c>
      <c r="K70" s="238"/>
      <c r="L70" s="238"/>
      <c r="M70" s="238"/>
      <c r="N70" s="238"/>
      <c r="O70" s="238"/>
      <c r="P70" s="238"/>
    </row>
    <row r="71" spans="1:16" ht="15.75">
      <c r="A71" s="263" t="s">
        <v>305</v>
      </c>
      <c r="B71" s="267"/>
      <c r="C71" s="226">
        <v>1.9</v>
      </c>
      <c r="D71" s="226">
        <v>1.9</v>
      </c>
      <c r="E71" s="226">
        <v>1.8</v>
      </c>
      <c r="F71" s="226">
        <v>1.6</v>
      </c>
      <c r="G71" s="226">
        <v>1.5</v>
      </c>
      <c r="H71" s="226">
        <v>1.4</v>
      </c>
      <c r="K71" s="238"/>
      <c r="L71" s="238"/>
      <c r="M71" s="238"/>
      <c r="N71" s="238"/>
      <c r="O71" s="238"/>
      <c r="P71" s="238"/>
    </row>
    <row r="72" spans="1:16" ht="15.75">
      <c r="A72" s="263" t="s">
        <v>306</v>
      </c>
      <c r="B72" s="267"/>
      <c r="C72" s="226">
        <v>2.2999999999999998</v>
      </c>
      <c r="D72" s="226">
        <v>2.1</v>
      </c>
      <c r="E72" s="226">
        <v>2</v>
      </c>
      <c r="F72" s="226">
        <v>1.9</v>
      </c>
      <c r="G72" s="226">
        <v>1.8</v>
      </c>
      <c r="H72" s="226">
        <v>1.8</v>
      </c>
      <c r="K72" s="238"/>
      <c r="L72" s="238"/>
      <c r="M72" s="238"/>
      <c r="N72" s="238"/>
      <c r="O72" s="238"/>
      <c r="P72" s="238"/>
    </row>
    <row r="73" spans="1:16" ht="15.75">
      <c r="A73" s="263" t="s">
        <v>307</v>
      </c>
      <c r="B73" s="267"/>
      <c r="C73" s="226">
        <v>2.6</v>
      </c>
      <c r="D73" s="226">
        <v>2.8</v>
      </c>
      <c r="E73" s="226">
        <v>2.9</v>
      </c>
      <c r="F73" s="226">
        <v>3</v>
      </c>
      <c r="G73" s="226">
        <v>3</v>
      </c>
      <c r="H73" s="226">
        <v>3</v>
      </c>
      <c r="K73" s="238"/>
      <c r="L73" s="238"/>
      <c r="M73" s="238"/>
      <c r="N73" s="238"/>
      <c r="O73" s="238"/>
      <c r="P73" s="238"/>
    </row>
    <row r="74" spans="1:16" ht="15.75">
      <c r="A74" s="264" t="s">
        <v>308</v>
      </c>
      <c r="B74" s="268"/>
      <c r="C74" s="227">
        <v>2</v>
      </c>
      <c r="D74" s="227">
        <v>2.1</v>
      </c>
      <c r="E74" s="227">
        <v>1.8</v>
      </c>
      <c r="F74" s="227">
        <v>1.6</v>
      </c>
      <c r="G74" s="227">
        <v>1.5</v>
      </c>
      <c r="H74" s="227">
        <v>1.4</v>
      </c>
      <c r="K74" s="238"/>
      <c r="L74" s="238"/>
      <c r="M74" s="238"/>
      <c r="N74" s="238"/>
      <c r="O74" s="238"/>
      <c r="P74" s="238"/>
    </row>
  </sheetData>
  <mergeCells count="3">
    <mergeCell ref="A1:H1"/>
    <mergeCell ref="A37:H37"/>
    <mergeCell ref="A39:H39"/>
  </mergeCells>
  <pageMargins left="0.7" right="0.7" top="0.75" bottom="0.75" header="0.3" footer="0.3"/>
  <pageSetup orientation="portrait" horizontalDpi="4294967295" verticalDpi="4294967295"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6" tint="-0.249977111117893"/>
  </sheetPr>
  <dimension ref="A1:K50"/>
  <sheetViews>
    <sheetView zoomScale="75" workbookViewId="0">
      <selection activeCell="K19" sqref="K19:K20"/>
    </sheetView>
  </sheetViews>
  <sheetFormatPr defaultRowHeight="15.75"/>
  <cols>
    <col min="1" max="1" width="11.28515625" style="103" customWidth="1"/>
    <col min="2" max="2" width="12.42578125" style="55" customWidth="1"/>
    <col min="3" max="3" width="14.85546875" style="55" customWidth="1"/>
    <col min="4" max="4" width="13.140625" style="55" customWidth="1"/>
    <col min="5" max="5" width="14.85546875" style="55" customWidth="1"/>
    <col min="6" max="6" width="13.140625" style="55" customWidth="1"/>
    <col min="7" max="7" width="9.140625" style="29"/>
    <col min="8" max="8" width="9.140625" style="28"/>
    <col min="9" max="10" width="9.140625" style="29"/>
    <col min="11" max="16384" width="9.140625" style="28"/>
  </cols>
  <sheetData>
    <row r="1" spans="1:9" ht="30" customHeight="1" thickBot="1">
      <c r="A1" s="322" t="s">
        <v>316</v>
      </c>
      <c r="B1" s="322"/>
      <c r="C1" s="322"/>
      <c r="D1" s="322"/>
      <c r="E1" s="322"/>
      <c r="F1" s="322"/>
    </row>
    <row r="2" spans="1:9" ht="24.75" customHeight="1" thickTop="1">
      <c r="A2" s="318" t="s">
        <v>4</v>
      </c>
      <c r="B2" s="320" t="s">
        <v>191</v>
      </c>
      <c r="C2" s="321"/>
      <c r="D2" s="321"/>
      <c r="E2" s="321"/>
      <c r="F2" s="321"/>
    </row>
    <row r="3" spans="1:9" ht="48" customHeight="1" thickBot="1">
      <c r="A3" s="319"/>
      <c r="B3" s="122" t="s">
        <v>189</v>
      </c>
      <c r="C3" s="122" t="s">
        <v>43</v>
      </c>
      <c r="D3" s="122" t="s">
        <v>46</v>
      </c>
      <c r="E3" s="122" t="s">
        <v>44</v>
      </c>
      <c r="F3" s="122" t="s">
        <v>45</v>
      </c>
      <c r="I3" s="172"/>
    </row>
    <row r="4" spans="1:9" ht="20.100000000000001" customHeight="1">
      <c r="A4" s="101">
        <v>1990</v>
      </c>
      <c r="B4" s="69">
        <v>6723.5309999999999</v>
      </c>
      <c r="C4" s="69">
        <v>1174.28</v>
      </c>
      <c r="D4" s="69">
        <v>5263.9639999999999</v>
      </c>
      <c r="E4" s="69">
        <v>1283.18</v>
      </c>
      <c r="F4" s="69">
        <v>2376.1320000000001</v>
      </c>
      <c r="G4" s="172"/>
      <c r="I4" s="172"/>
    </row>
    <row r="5" spans="1:9" ht="20.100000000000001" customHeight="1">
      <c r="A5" s="101">
        <v>1991</v>
      </c>
      <c r="B5" s="69">
        <v>6518.46</v>
      </c>
      <c r="C5" s="69">
        <v>1184.7560000000001</v>
      </c>
      <c r="D5" s="72">
        <v>5028.4679999999998</v>
      </c>
      <c r="E5" s="72">
        <v>1265.047</v>
      </c>
      <c r="F5" s="72">
        <v>2318.5729999999999</v>
      </c>
      <c r="G5" s="172"/>
      <c r="I5" s="172"/>
    </row>
    <row r="6" spans="1:9" ht="20.100000000000001" customHeight="1">
      <c r="A6" s="101">
        <v>1992</v>
      </c>
      <c r="B6" s="69">
        <v>6473.6689999999999</v>
      </c>
      <c r="C6" s="69">
        <v>1139.9780000000001</v>
      </c>
      <c r="D6" s="72">
        <v>4864.16</v>
      </c>
      <c r="E6" s="72">
        <v>881.73</v>
      </c>
      <c r="F6" s="72">
        <v>2323.6120000000001</v>
      </c>
      <c r="G6" s="172"/>
      <c r="I6" s="172"/>
    </row>
    <row r="7" spans="1:9" ht="20.100000000000001" customHeight="1">
      <c r="A7" s="101">
        <v>1993</v>
      </c>
      <c r="B7" s="69">
        <v>6070.9949999999999</v>
      </c>
      <c r="C7" s="69">
        <v>1117.6559999999999</v>
      </c>
      <c r="D7" s="72">
        <v>4472.2349999999997</v>
      </c>
      <c r="E7" s="72">
        <v>576.36599999999999</v>
      </c>
      <c r="F7" s="72">
        <v>2263.114</v>
      </c>
      <c r="G7" s="172"/>
      <c r="I7" s="172"/>
    </row>
    <row r="8" spans="1:9" ht="20.100000000000001" customHeight="1">
      <c r="A8" s="101">
        <v>1994</v>
      </c>
      <c r="B8" s="69">
        <v>6364.674</v>
      </c>
      <c r="C8" s="69">
        <v>1079.5350000000001</v>
      </c>
      <c r="D8" s="72">
        <v>4629.7359999999999</v>
      </c>
      <c r="E8" s="72">
        <v>860.71900000000005</v>
      </c>
      <c r="F8" s="72">
        <v>2340.5160000000001</v>
      </c>
      <c r="G8" s="172"/>
      <c r="I8" s="172"/>
    </row>
    <row r="9" spans="1:9" ht="20.100000000000001" customHeight="1">
      <c r="A9" s="101">
        <v>1995</v>
      </c>
      <c r="B9" s="69">
        <v>6546.759</v>
      </c>
      <c r="C9" s="69">
        <v>1081.047</v>
      </c>
      <c r="D9" s="72">
        <v>4817.5519999999997</v>
      </c>
      <c r="E9" s="72">
        <v>929.15</v>
      </c>
      <c r="F9" s="72">
        <v>2326.797</v>
      </c>
      <c r="G9" s="172"/>
      <c r="I9" s="172"/>
    </row>
    <row r="10" spans="1:9" ht="20.100000000000001" customHeight="1">
      <c r="A10" s="101">
        <v>1996</v>
      </c>
      <c r="B10" s="69">
        <v>6723.1409999999996</v>
      </c>
      <c r="C10" s="69">
        <v>1163.7</v>
      </c>
      <c r="D10" s="72">
        <v>4903.884</v>
      </c>
      <c r="E10" s="72">
        <v>975.43600000000004</v>
      </c>
      <c r="F10" s="72">
        <v>2318.61</v>
      </c>
      <c r="G10" s="172"/>
      <c r="I10" s="172"/>
    </row>
    <row r="11" spans="1:9" ht="20.100000000000001" customHeight="1">
      <c r="A11" s="101">
        <v>1997</v>
      </c>
      <c r="B11" s="69">
        <v>6761.1350000000002</v>
      </c>
      <c r="C11" s="69">
        <v>1205.0809999999999</v>
      </c>
      <c r="D11" s="72">
        <v>4875.6120000000001</v>
      </c>
      <c r="E11" s="72">
        <v>997.08699999999999</v>
      </c>
      <c r="F11" s="72">
        <v>2330.384</v>
      </c>
      <c r="G11" s="172"/>
      <c r="I11" s="172"/>
    </row>
    <row r="12" spans="1:9" ht="20.100000000000001" customHeight="1">
      <c r="A12" s="101">
        <v>1998</v>
      </c>
      <c r="B12" s="69">
        <v>6595.79</v>
      </c>
      <c r="C12" s="69">
        <v>1340.7670000000001</v>
      </c>
      <c r="D12" s="72">
        <v>4601.8339999999998</v>
      </c>
      <c r="E12" s="72">
        <v>1078.4000000000001</v>
      </c>
      <c r="F12" s="72">
        <v>2304.1149999999998</v>
      </c>
      <c r="G12" s="172"/>
      <c r="I12" s="172"/>
    </row>
    <row r="13" spans="1:9" ht="20.100000000000001" customHeight="1">
      <c r="A13" s="101">
        <v>1999</v>
      </c>
      <c r="B13" s="69">
        <v>6741.0379999999996</v>
      </c>
      <c r="C13" s="69">
        <v>1307.72</v>
      </c>
      <c r="D13" s="72">
        <v>4560.1419999999998</v>
      </c>
      <c r="E13" s="72">
        <v>1089.289</v>
      </c>
      <c r="F13" s="72">
        <v>2347.002</v>
      </c>
      <c r="G13" s="172"/>
      <c r="I13" s="172"/>
    </row>
    <row r="14" spans="1:9" ht="20.100000000000001" customHeight="1">
      <c r="A14" s="101">
        <v>2000</v>
      </c>
      <c r="B14" s="69">
        <v>6948.5940000000001</v>
      </c>
      <c r="C14" s="69">
        <v>1267.9649999999999</v>
      </c>
      <c r="D14" s="72">
        <v>4719.2439999999997</v>
      </c>
      <c r="E14" s="72">
        <v>1074.8209999999999</v>
      </c>
      <c r="F14" s="72">
        <v>2304.665</v>
      </c>
      <c r="G14" s="172"/>
      <c r="I14" s="172"/>
    </row>
    <row r="15" spans="1:9" ht="20.100000000000001" customHeight="1">
      <c r="A15" s="101">
        <v>2001</v>
      </c>
      <c r="B15" s="69">
        <v>6303.79</v>
      </c>
      <c r="C15" s="69">
        <v>1181.5509999999999</v>
      </c>
      <c r="D15" s="72">
        <v>4257.5360000000001</v>
      </c>
      <c r="E15" s="72">
        <v>1008.698</v>
      </c>
      <c r="F15" s="72">
        <v>2104.4780000000001</v>
      </c>
      <c r="G15" s="172"/>
      <c r="I15" s="172"/>
    </row>
    <row r="16" spans="1:9" ht="20.100000000000001" customHeight="1">
      <c r="A16" s="101">
        <v>2002</v>
      </c>
      <c r="B16" s="69">
        <v>6389.058</v>
      </c>
      <c r="C16" s="69">
        <v>1243.3130000000001</v>
      </c>
      <c r="D16" s="72">
        <v>4276.0770000000002</v>
      </c>
      <c r="E16" s="72">
        <v>1005.899</v>
      </c>
      <c r="F16" s="72">
        <v>2139.4270000000001</v>
      </c>
      <c r="G16" s="172"/>
      <c r="I16" s="172"/>
    </row>
    <row r="17" spans="1:11" ht="20.100000000000001" customHeight="1">
      <c r="A17" s="101">
        <v>2003</v>
      </c>
      <c r="B17" s="72">
        <v>6380.4390000000003</v>
      </c>
      <c r="C17" s="72">
        <v>1207.164</v>
      </c>
      <c r="D17" s="72">
        <v>4090.4830000000002</v>
      </c>
      <c r="E17" s="72">
        <v>975.86699999999996</v>
      </c>
      <c r="F17" s="72">
        <v>2196.4470000000001</v>
      </c>
      <c r="G17" s="172"/>
      <c r="I17" s="172"/>
    </row>
    <row r="18" spans="1:11" ht="20.100000000000001" customHeight="1">
      <c r="A18" s="101">
        <v>2004</v>
      </c>
      <c r="B18" s="69">
        <v>6912.0940000000001</v>
      </c>
      <c r="C18" s="69">
        <v>1281.1559999999999</v>
      </c>
      <c r="D18" s="72">
        <v>4464.5510000000004</v>
      </c>
      <c r="E18" s="72">
        <v>1020.921</v>
      </c>
      <c r="F18" s="72">
        <v>2207.826</v>
      </c>
      <c r="G18" s="172"/>
      <c r="I18" s="172"/>
      <c r="K18" s="171"/>
    </row>
    <row r="19" spans="1:11" ht="20.100000000000001" customHeight="1">
      <c r="A19" s="101">
        <v>2005</v>
      </c>
      <c r="B19" s="69">
        <v>7416.5739999999996</v>
      </c>
      <c r="C19" s="69">
        <v>1521.537</v>
      </c>
      <c r="D19" s="72">
        <v>4731.8429999999998</v>
      </c>
      <c r="E19" s="72">
        <v>1090.1469999999999</v>
      </c>
      <c r="F19" s="72">
        <v>2346.48</v>
      </c>
      <c r="G19" s="172"/>
      <c r="I19" s="172"/>
      <c r="K19" s="171"/>
    </row>
    <row r="20" spans="1:11" ht="20.100000000000001" customHeight="1">
      <c r="A20" s="101">
        <v>2006</v>
      </c>
      <c r="B20" s="72">
        <v>7528.1049999999996</v>
      </c>
      <c r="C20" s="72">
        <v>1614.4079999999999</v>
      </c>
      <c r="D20" s="72">
        <v>4688.1170000000002</v>
      </c>
      <c r="E20" s="72">
        <v>1204.1320000000001</v>
      </c>
      <c r="F20" s="72">
        <v>2498.2339999999999</v>
      </c>
      <c r="G20" s="172"/>
      <c r="I20" s="172"/>
      <c r="K20" s="171"/>
    </row>
    <row r="21" spans="1:11" ht="20.100000000000001" customHeight="1">
      <c r="A21" s="101">
        <v>2007</v>
      </c>
      <c r="B21" s="72">
        <v>7496.82</v>
      </c>
      <c r="C21" s="72">
        <v>1622.3589999999999</v>
      </c>
      <c r="D21" s="72">
        <v>4694.75</v>
      </c>
      <c r="E21" s="72">
        <v>1299.0450000000001</v>
      </c>
      <c r="F21" s="72">
        <v>2522.0430000000001</v>
      </c>
      <c r="G21" s="172"/>
      <c r="I21" s="172"/>
      <c r="K21" s="171"/>
    </row>
    <row r="22" spans="1:11" ht="20.100000000000001" customHeight="1">
      <c r="A22" s="101">
        <v>2008</v>
      </c>
      <c r="B22" s="72">
        <v>6713.4359999999997</v>
      </c>
      <c r="C22" s="72">
        <v>1321.2760000000001</v>
      </c>
      <c r="D22" s="72">
        <v>4193.6850000000004</v>
      </c>
      <c r="E22" s="72">
        <v>1030.6469999999999</v>
      </c>
      <c r="F22" s="72">
        <v>2129.0430000000001</v>
      </c>
      <c r="G22" s="172"/>
      <c r="I22" s="172"/>
      <c r="K22" s="171"/>
    </row>
    <row r="23" spans="1:11" ht="20.100000000000001" customHeight="1">
      <c r="A23" s="101">
        <v>2009</v>
      </c>
      <c r="B23" s="72">
        <v>6420.4480000000003</v>
      </c>
      <c r="C23" s="72">
        <v>1215.2560000000001</v>
      </c>
      <c r="D23" s="72">
        <v>4024.8879999999999</v>
      </c>
      <c r="E23" s="72">
        <v>928.11199999999997</v>
      </c>
      <c r="F23" s="72">
        <v>1932.357</v>
      </c>
      <c r="G23" s="172"/>
      <c r="I23" s="172"/>
      <c r="K23" s="171"/>
    </row>
    <row r="24" spans="1:11" ht="20.100000000000001" customHeight="1">
      <c r="A24" s="101">
        <v>2010</v>
      </c>
      <c r="B24" s="72">
        <v>6916.8940000000002</v>
      </c>
      <c r="C24" s="72">
        <v>1281.232</v>
      </c>
      <c r="D24" s="72">
        <v>4273.6580000000004</v>
      </c>
      <c r="E24" s="72">
        <v>955.11199999999997</v>
      </c>
      <c r="F24" s="72">
        <v>2122.634</v>
      </c>
      <c r="G24" s="172"/>
      <c r="I24" s="172"/>
      <c r="K24" s="171"/>
    </row>
    <row r="25" spans="1:11" ht="20.100000000000001" customHeight="1">
      <c r="A25" s="101">
        <v>2011</v>
      </c>
      <c r="B25" s="72">
        <v>7174.3969999999999</v>
      </c>
      <c r="C25" s="72">
        <v>1318.31</v>
      </c>
      <c r="D25" s="72">
        <v>4401.6239999999998</v>
      </c>
      <c r="E25" s="72">
        <v>1011.5</v>
      </c>
      <c r="F25" s="72">
        <v>2211.413</v>
      </c>
      <c r="G25" s="172"/>
      <c r="I25" s="172"/>
      <c r="K25" s="171"/>
    </row>
    <row r="26" spans="1:11" ht="20.100000000000001" customHeight="1">
      <c r="A26" s="101">
        <v>2012</v>
      </c>
      <c r="B26" s="72">
        <v>7867.143</v>
      </c>
      <c r="C26" s="72">
        <v>1433.2819999999999</v>
      </c>
      <c r="D26" s="72">
        <v>4904.0450000000001</v>
      </c>
      <c r="E26" s="72">
        <v>1084.681</v>
      </c>
      <c r="F26" s="72">
        <v>2353.3290000000002</v>
      </c>
      <c r="G26" s="172"/>
      <c r="I26" s="172"/>
      <c r="K26" s="171"/>
    </row>
    <row r="27" spans="1:11" ht="20.100000000000001" customHeight="1">
      <c r="A27" s="101">
        <v>2013</v>
      </c>
      <c r="B27" s="72">
        <v>8003.4740000000002</v>
      </c>
      <c r="C27" s="72">
        <v>1435.2449999999999</v>
      </c>
      <c r="D27" s="72">
        <v>5044.2759999999998</v>
      </c>
      <c r="E27" s="72">
        <v>1114.354</v>
      </c>
      <c r="F27" s="72">
        <v>2401.7330000000002</v>
      </c>
      <c r="G27" s="172"/>
      <c r="I27" s="172"/>
      <c r="K27" s="171"/>
    </row>
    <row r="28" spans="1:11" ht="20.100000000000001" customHeight="1">
      <c r="A28" s="101">
        <v>2014</v>
      </c>
      <c r="B28" s="72">
        <v>8196.3420000000006</v>
      </c>
      <c r="C28" s="72">
        <v>1454.684</v>
      </c>
      <c r="D28" s="72">
        <v>5192.6210000000001</v>
      </c>
      <c r="E28" s="72">
        <v>1119.973</v>
      </c>
      <c r="F28" s="72">
        <v>2456.9349999999999</v>
      </c>
      <c r="G28" s="172"/>
      <c r="I28" s="172"/>
      <c r="K28" s="171"/>
    </row>
    <row r="29" spans="1:11" ht="20.100000000000001" customHeight="1">
      <c r="A29" s="101">
        <v>2015</v>
      </c>
      <c r="B29" s="72">
        <v>8563.018</v>
      </c>
      <c r="C29" s="72">
        <v>1514.973</v>
      </c>
      <c r="D29" s="72">
        <v>5339.9120000000003</v>
      </c>
      <c r="E29" s="72">
        <v>1173.752</v>
      </c>
      <c r="F29" s="72">
        <v>2579.3110000000001</v>
      </c>
      <c r="G29" s="172"/>
      <c r="I29" s="172"/>
      <c r="K29" s="171"/>
    </row>
    <row r="30" spans="1:11" ht="20.100000000000001" customHeight="1">
      <c r="A30" s="101">
        <v>2016</v>
      </c>
      <c r="B30" s="72">
        <v>8821.8019999999997</v>
      </c>
      <c r="C30" s="72">
        <v>1549.943</v>
      </c>
      <c r="D30" s="72">
        <v>5447.2290000000003</v>
      </c>
      <c r="E30" s="72">
        <v>1187.269</v>
      </c>
      <c r="F30" s="72">
        <v>2678.0889999999999</v>
      </c>
      <c r="G30" s="172"/>
      <c r="I30" s="172"/>
      <c r="K30" s="171"/>
    </row>
    <row r="31" spans="1:11" ht="20.100000000000001" customHeight="1" thickBot="1">
      <c r="A31" s="102">
        <v>2017</v>
      </c>
      <c r="B31" s="121">
        <v>9256.7607421875</v>
      </c>
      <c r="C31" s="73">
        <v>1762.913818359375</v>
      </c>
      <c r="D31" s="73">
        <v>5672.123046875</v>
      </c>
      <c r="E31" s="73">
        <v>1276.8031005859375</v>
      </c>
      <c r="F31" s="73">
        <v>2783.51171875</v>
      </c>
      <c r="G31" s="172"/>
      <c r="I31" s="172"/>
      <c r="K31" s="171"/>
    </row>
    <row r="32" spans="1:11" ht="28.5" customHeight="1">
      <c r="A32" s="282" t="s">
        <v>378</v>
      </c>
      <c r="B32" s="282"/>
      <c r="C32" s="282"/>
      <c r="D32" s="282"/>
      <c r="E32" s="282"/>
      <c r="F32" s="282"/>
      <c r="I32" s="172"/>
      <c r="K32" s="171"/>
    </row>
    <row r="33" spans="9:11">
      <c r="I33" s="172"/>
      <c r="K33" s="171"/>
    </row>
    <row r="34" spans="9:11">
      <c r="I34" s="172"/>
      <c r="K34" s="171"/>
    </row>
    <row r="35" spans="9:11">
      <c r="I35" s="172"/>
      <c r="K35" s="171"/>
    </row>
    <row r="36" spans="9:11">
      <c r="I36" s="172"/>
      <c r="K36" s="171"/>
    </row>
    <row r="37" spans="9:11">
      <c r="I37" s="172"/>
      <c r="K37" s="171"/>
    </row>
    <row r="38" spans="9:11">
      <c r="I38" s="172"/>
      <c r="K38" s="171"/>
    </row>
    <row r="39" spans="9:11">
      <c r="I39" s="172"/>
      <c r="K39" s="171"/>
    </row>
    <row r="40" spans="9:11">
      <c r="I40" s="172"/>
      <c r="K40" s="171"/>
    </row>
    <row r="41" spans="9:11">
      <c r="I41" s="172"/>
      <c r="K41" s="171"/>
    </row>
    <row r="42" spans="9:11">
      <c r="I42" s="172"/>
      <c r="K42" s="171"/>
    </row>
    <row r="43" spans="9:11">
      <c r="I43" s="172"/>
      <c r="K43" s="171"/>
    </row>
    <row r="44" spans="9:11">
      <c r="I44" s="172"/>
      <c r="K44" s="171"/>
    </row>
    <row r="45" spans="9:11">
      <c r="I45" s="172"/>
      <c r="K45" s="171"/>
    </row>
    <row r="46" spans="9:11">
      <c r="I46" s="172"/>
      <c r="K46" s="171"/>
    </row>
    <row r="47" spans="9:11">
      <c r="I47" s="172"/>
      <c r="K47" s="171"/>
    </row>
    <row r="48" spans="9:11">
      <c r="I48" s="172"/>
      <c r="K48" s="171"/>
    </row>
    <row r="49" spans="9:11">
      <c r="I49" s="172"/>
      <c r="K49" s="171"/>
    </row>
    <row r="50" spans="9:11">
      <c r="I50" s="172"/>
      <c r="K50" s="171"/>
    </row>
  </sheetData>
  <mergeCells count="4">
    <mergeCell ref="A2:A3"/>
    <mergeCell ref="B2:F2"/>
    <mergeCell ref="A1:F1"/>
    <mergeCell ref="A32:F32"/>
  </mergeCells>
  <phoneticPr fontId="0" type="noConversion"/>
  <printOptions horizontalCentered="1"/>
  <pageMargins left="0.75" right="0.75" top="1" bottom="1" header="0.5" footer="0.5"/>
  <pageSetup scale="80"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32"/>
  <sheetViews>
    <sheetView zoomScale="75" workbookViewId="0">
      <selection activeCell="M32" sqref="M32"/>
    </sheetView>
  </sheetViews>
  <sheetFormatPr defaultRowHeight="15.75"/>
  <cols>
    <col min="1" max="1" width="11.28515625" style="103" customWidth="1"/>
    <col min="2" max="2" width="12.42578125" style="55" customWidth="1"/>
    <col min="3" max="5" width="14.85546875" style="55" customWidth="1"/>
    <col min="6" max="6" width="13.140625" style="55" customWidth="1"/>
    <col min="7" max="7" width="9.140625" style="29"/>
    <col min="8" max="16384" width="9.140625" style="28"/>
  </cols>
  <sheetData>
    <row r="1" spans="1:7" ht="30" customHeight="1" thickBot="1">
      <c r="A1" s="322" t="s">
        <v>317</v>
      </c>
      <c r="B1" s="322"/>
      <c r="C1" s="322"/>
      <c r="D1" s="322"/>
      <c r="E1" s="322"/>
      <c r="F1" s="322"/>
    </row>
    <row r="2" spans="1:7" ht="24.75" customHeight="1" thickTop="1">
      <c r="A2" s="318" t="s">
        <v>4</v>
      </c>
      <c r="B2" s="320" t="s">
        <v>190</v>
      </c>
      <c r="C2" s="321"/>
      <c r="D2" s="321"/>
      <c r="E2" s="321"/>
      <c r="F2" s="321"/>
    </row>
    <row r="3" spans="1:7" ht="43.5" customHeight="1" thickBot="1">
      <c r="A3" s="319"/>
      <c r="B3" s="122" t="s">
        <v>189</v>
      </c>
      <c r="C3" s="122" t="s">
        <v>43</v>
      </c>
      <c r="D3" s="122" t="s">
        <v>46</v>
      </c>
      <c r="E3" s="122" t="s">
        <v>44</v>
      </c>
      <c r="F3" s="122" t="s">
        <v>45</v>
      </c>
    </row>
    <row r="4" spans="1:7" ht="20.100000000000001" customHeight="1">
      <c r="A4" s="101">
        <v>1990</v>
      </c>
      <c r="B4" s="69">
        <v>56398.498909371097</v>
      </c>
      <c r="C4" s="69">
        <v>6094.8581588227325</v>
      </c>
      <c r="D4" s="69">
        <v>30215.943843538986</v>
      </c>
      <c r="E4" s="69">
        <v>6342.8669908596776</v>
      </c>
      <c r="F4" s="69">
        <v>13744.829916149705</v>
      </c>
      <c r="G4" s="172"/>
    </row>
    <row r="5" spans="1:7" ht="20.100000000000001" customHeight="1">
      <c r="A5" s="101">
        <v>1991</v>
      </c>
      <c r="B5" s="69">
        <v>53772.838633395659</v>
      </c>
      <c r="C5" s="69">
        <v>6400.3718761979571</v>
      </c>
      <c r="D5" s="72">
        <v>27378.021947572939</v>
      </c>
      <c r="E5" s="72">
        <v>6467.7233366566843</v>
      </c>
      <c r="F5" s="72">
        <v>13526.721472968071</v>
      </c>
      <c r="G5" s="172"/>
    </row>
    <row r="6" spans="1:7" ht="20.100000000000001" customHeight="1">
      <c r="A6" s="101">
        <v>1992</v>
      </c>
      <c r="B6" s="69">
        <v>55723.013353120536</v>
      </c>
      <c r="C6" s="69">
        <v>7043.4082891429289</v>
      </c>
      <c r="D6" s="72">
        <v>28469.480197005108</v>
      </c>
      <c r="E6" s="72">
        <v>4933.2559745134195</v>
      </c>
      <c r="F6" s="72">
        <v>15276.868892459077</v>
      </c>
      <c r="G6" s="172"/>
    </row>
    <row r="7" spans="1:7" ht="20.100000000000001" customHeight="1">
      <c r="A7" s="101">
        <v>1993</v>
      </c>
      <c r="B7" s="69">
        <v>53836.610797029403</v>
      </c>
      <c r="C7" s="69">
        <v>6925.6107203017937</v>
      </c>
      <c r="D7" s="72">
        <v>28509.549139305367</v>
      </c>
      <c r="E7" s="72">
        <v>3023.1828608002738</v>
      </c>
      <c r="F7" s="72">
        <v>15378.268076621967</v>
      </c>
      <c r="G7" s="172"/>
    </row>
    <row r="8" spans="1:7" ht="20.100000000000001" customHeight="1">
      <c r="A8" s="101">
        <v>1994</v>
      </c>
      <c r="B8" s="69">
        <v>57169.824763301178</v>
      </c>
      <c r="C8" s="69">
        <v>6899.3629750204946</v>
      </c>
      <c r="D8" s="72">
        <v>29757.066626245036</v>
      </c>
      <c r="E8" s="72">
        <v>4842.9636891898572</v>
      </c>
      <c r="F8" s="72">
        <v>15670.431472845792</v>
      </c>
      <c r="G8" s="172"/>
    </row>
    <row r="9" spans="1:7" ht="20.100000000000001" customHeight="1">
      <c r="A9" s="101">
        <v>1995</v>
      </c>
      <c r="B9" s="69">
        <v>57340.910577823968</v>
      </c>
      <c r="C9" s="69">
        <v>6769.5305644159671</v>
      </c>
      <c r="D9" s="72">
        <v>29697.085780865185</v>
      </c>
      <c r="E9" s="72">
        <v>5270.1728347416756</v>
      </c>
      <c r="F9" s="72">
        <v>15604.121397801136</v>
      </c>
      <c r="G9" s="172"/>
    </row>
    <row r="10" spans="1:7" ht="20.100000000000001" customHeight="1">
      <c r="A10" s="101">
        <v>1996</v>
      </c>
      <c r="B10" s="69">
        <v>57936.622442687054</v>
      </c>
      <c r="C10" s="69">
        <v>7058.1469043860116</v>
      </c>
      <c r="D10" s="72">
        <v>29584.825914560781</v>
      </c>
      <c r="E10" s="72">
        <v>5699.2960338239654</v>
      </c>
      <c r="F10" s="72">
        <v>15594.353589916302</v>
      </c>
      <c r="G10" s="172"/>
    </row>
    <row r="11" spans="1:7" ht="20.100000000000001" customHeight="1">
      <c r="A11" s="101">
        <v>1997</v>
      </c>
      <c r="B11" s="69">
        <v>57373.492952146189</v>
      </c>
      <c r="C11" s="69">
        <v>7904.3883989548904</v>
      </c>
      <c r="D11" s="72">
        <v>27794.773564828523</v>
      </c>
      <c r="E11" s="72">
        <v>5839.5318484604959</v>
      </c>
      <c r="F11" s="72">
        <v>15834.799139902285</v>
      </c>
      <c r="G11" s="172"/>
    </row>
    <row r="12" spans="1:7" ht="20.100000000000001" customHeight="1">
      <c r="A12" s="101">
        <v>1998</v>
      </c>
      <c r="B12" s="69">
        <v>57446.913</v>
      </c>
      <c r="C12" s="69">
        <v>8757.2790000000005</v>
      </c>
      <c r="D12" s="72">
        <v>26507.564999999999</v>
      </c>
      <c r="E12" s="72">
        <v>6536.8680000000004</v>
      </c>
      <c r="F12" s="72">
        <v>15645.200999999999</v>
      </c>
      <c r="G12" s="172"/>
    </row>
    <row r="13" spans="1:7" ht="20.100000000000001" customHeight="1">
      <c r="A13" s="101">
        <v>1999</v>
      </c>
      <c r="B13" s="69">
        <v>60020.237000000001</v>
      </c>
      <c r="C13" s="69">
        <v>8298.7579999999998</v>
      </c>
      <c r="D13" s="72">
        <v>29016.510999999999</v>
      </c>
      <c r="E13" s="72">
        <v>6647.9629999999997</v>
      </c>
      <c r="F13" s="72">
        <v>16057.004999999999</v>
      </c>
      <c r="G13" s="172"/>
    </row>
    <row r="14" spans="1:7" ht="20.100000000000001" customHeight="1">
      <c r="A14" s="101">
        <v>2000</v>
      </c>
      <c r="B14" s="69">
        <v>61721.15</v>
      </c>
      <c r="C14" s="69">
        <v>7990.2250000000004</v>
      </c>
      <c r="D14" s="72">
        <v>31077.256000000001</v>
      </c>
      <c r="E14" s="72">
        <v>6603.0479999999998</v>
      </c>
      <c r="F14" s="72">
        <v>16050.620999999999</v>
      </c>
      <c r="G14" s="172"/>
    </row>
    <row r="15" spans="1:7" ht="20.100000000000001" customHeight="1">
      <c r="A15" s="101">
        <v>2001</v>
      </c>
      <c r="B15" s="69">
        <v>57760.242443708616</v>
      </c>
      <c r="C15" s="69">
        <v>7688.4566171131692</v>
      </c>
      <c r="D15" s="72">
        <v>29091.282358425266</v>
      </c>
      <c r="E15" s="72">
        <v>6142.9025064436146</v>
      </c>
      <c r="F15" s="72">
        <v>14837.600961725117</v>
      </c>
      <c r="G15" s="172"/>
    </row>
    <row r="16" spans="1:7" ht="20.100000000000001" customHeight="1">
      <c r="A16" s="101">
        <v>2002</v>
      </c>
      <c r="B16" s="69">
        <v>58471.087587480542</v>
      </c>
      <c r="C16" s="69">
        <v>7960.8897454765438</v>
      </c>
      <c r="D16" s="72">
        <v>29033.517998949279</v>
      </c>
      <c r="E16" s="72">
        <v>6221.6315630923982</v>
      </c>
      <c r="F16" s="72">
        <v>15255.048225235028</v>
      </c>
      <c r="G16" s="172"/>
    </row>
    <row r="17" spans="1:7" ht="20.100000000000001" customHeight="1">
      <c r="A17" s="101">
        <v>2003</v>
      </c>
      <c r="B17" s="72">
        <v>58782.699215614317</v>
      </c>
      <c r="C17" s="72">
        <v>8005.7903796795727</v>
      </c>
      <c r="D17" s="72">
        <v>28023.305113095863</v>
      </c>
      <c r="E17" s="72">
        <v>6507.3196310291851</v>
      </c>
      <c r="F17" s="72">
        <v>16246.284091817384</v>
      </c>
      <c r="G17" s="172"/>
    </row>
    <row r="18" spans="1:7" ht="20.100000000000001" customHeight="1">
      <c r="A18" s="101">
        <v>2004</v>
      </c>
      <c r="B18" s="69">
        <v>62761.989188966145</v>
      </c>
      <c r="C18" s="69">
        <v>8555.7519026538102</v>
      </c>
      <c r="D18" s="72">
        <v>30640.703904301092</v>
      </c>
      <c r="E18" s="72">
        <v>6906.2062691151159</v>
      </c>
      <c r="F18" s="72">
        <v>16659.327112897954</v>
      </c>
      <c r="G18" s="172"/>
    </row>
    <row r="19" spans="1:7" ht="20.100000000000001" customHeight="1">
      <c r="A19" s="101">
        <v>2005</v>
      </c>
      <c r="B19" s="69">
        <v>67687.478900396774</v>
      </c>
      <c r="C19" s="69">
        <v>10135.365806886657</v>
      </c>
      <c r="D19" s="72">
        <v>32699.640724425793</v>
      </c>
      <c r="E19" s="72">
        <v>7181.2898043230743</v>
      </c>
      <c r="F19" s="72">
        <v>17671.182564760882</v>
      </c>
      <c r="G19" s="172"/>
    </row>
    <row r="20" spans="1:7" ht="20.100000000000001" customHeight="1">
      <c r="A20" s="101">
        <v>2006</v>
      </c>
      <c r="B20" s="72">
        <v>69145.853828416337</v>
      </c>
      <c r="C20" s="72">
        <v>10342.683332036457</v>
      </c>
      <c r="D20" s="72">
        <v>32545.980773250863</v>
      </c>
      <c r="E20" s="72">
        <v>7629.7334560135932</v>
      </c>
      <c r="F20" s="72">
        <v>18627.456267115409</v>
      </c>
      <c r="G20" s="172"/>
    </row>
    <row r="21" spans="1:7" ht="20.100000000000001" customHeight="1">
      <c r="A21" s="101">
        <v>2007</v>
      </c>
      <c r="B21" s="72">
        <v>69135.310223704</v>
      </c>
      <c r="C21" s="72">
        <v>10180.353855225521</v>
      </c>
      <c r="D21" s="72">
        <v>32153.39994955252</v>
      </c>
      <c r="E21" s="72">
        <v>8105.5091745632881</v>
      </c>
      <c r="F21" s="72">
        <v>18696.047244362668</v>
      </c>
      <c r="G21" s="172"/>
    </row>
    <row r="22" spans="1:7" ht="20.100000000000001" customHeight="1">
      <c r="A22" s="101">
        <v>2008</v>
      </c>
      <c r="B22" s="72">
        <v>63130.132903461759</v>
      </c>
      <c r="C22" s="72">
        <v>9092.3382454208095</v>
      </c>
      <c r="D22" s="72">
        <v>29920.872760294336</v>
      </c>
      <c r="E22" s="72">
        <v>7266.9105348225121</v>
      </c>
      <c r="F22" s="72">
        <v>16850.011362924099</v>
      </c>
      <c r="G22" s="172"/>
    </row>
    <row r="23" spans="1:7" ht="20.100000000000001" customHeight="1">
      <c r="A23" s="101">
        <v>2009</v>
      </c>
      <c r="B23" s="72">
        <v>60255.06050146967</v>
      </c>
      <c r="C23" s="72">
        <v>8469.605947713213</v>
      </c>
      <c r="D23" s="72">
        <v>29318.35100501158</v>
      </c>
      <c r="E23" s="72">
        <v>6821.9010975498586</v>
      </c>
      <c r="F23" s="72">
        <v>15645.203005884368</v>
      </c>
      <c r="G23" s="172"/>
    </row>
    <row r="24" spans="1:7" ht="20.100000000000001" customHeight="1">
      <c r="A24" s="101">
        <v>2010</v>
      </c>
      <c r="B24" s="72">
        <v>64951.432686736793</v>
      </c>
      <c r="C24" s="72">
        <v>9042.1521506464524</v>
      </c>
      <c r="D24" s="72">
        <v>31466.54009944354</v>
      </c>
      <c r="E24" s="72">
        <v>7134.8396464524758</v>
      </c>
      <c r="F24" s="72">
        <v>17307.900746353142</v>
      </c>
      <c r="G24" s="172"/>
    </row>
    <row r="25" spans="1:7" ht="20.100000000000001" customHeight="1">
      <c r="A25" s="101">
        <v>2011</v>
      </c>
      <c r="B25" s="72">
        <v>67825.870999999999</v>
      </c>
      <c r="C25" s="72">
        <v>9690.6679999999997</v>
      </c>
      <c r="D25" s="72">
        <v>32477.384999999998</v>
      </c>
      <c r="E25" s="72">
        <v>7597.107</v>
      </c>
      <c r="F25" s="72">
        <v>18060.710999999999</v>
      </c>
      <c r="G25" s="172"/>
    </row>
    <row r="26" spans="1:7" ht="20.100000000000001" customHeight="1">
      <c r="A26" s="101">
        <v>2012</v>
      </c>
      <c r="B26" s="72">
        <v>73663.903189638979</v>
      </c>
      <c r="C26" s="72">
        <v>10452.516168931896</v>
      </c>
      <c r="D26" s="72">
        <v>35864.091850903322</v>
      </c>
      <c r="E26" s="72">
        <v>8168.5333344918927</v>
      </c>
      <c r="F26" s="72">
        <v>19178.761835311852</v>
      </c>
      <c r="G26" s="172"/>
    </row>
    <row r="27" spans="1:7" ht="20.100000000000001" customHeight="1">
      <c r="A27" s="101">
        <v>2013</v>
      </c>
      <c r="B27" s="72">
        <v>74049.77193541365</v>
      </c>
      <c r="C27" s="72">
        <v>10678.17080723672</v>
      </c>
      <c r="D27" s="72">
        <v>35059.623029717972</v>
      </c>
      <c r="E27" s="72">
        <v>8516.937663120154</v>
      </c>
      <c r="F27" s="72">
        <v>19795.040435462863</v>
      </c>
      <c r="G27" s="172"/>
    </row>
    <row r="28" spans="1:7" ht="20.100000000000001" customHeight="1">
      <c r="A28" s="101">
        <v>2014</v>
      </c>
      <c r="B28" s="72">
        <v>75269.196744721034</v>
      </c>
      <c r="C28" s="72">
        <v>11012.702614196342</v>
      </c>
      <c r="D28" s="72">
        <v>35200.567585830977</v>
      </c>
      <c r="E28" s="72">
        <v>8620.327964938795</v>
      </c>
      <c r="F28" s="72">
        <v>20435.598579754922</v>
      </c>
      <c r="G28" s="172"/>
    </row>
    <row r="29" spans="1:7" ht="20.100000000000001" customHeight="1">
      <c r="A29" s="101">
        <v>2015</v>
      </c>
      <c r="B29" s="72">
        <v>78086.080961961488</v>
      </c>
      <c r="C29" s="72">
        <v>11463.839790546313</v>
      </c>
      <c r="D29" s="72">
        <v>36420.503276697134</v>
      </c>
      <c r="E29" s="72">
        <v>8954.6414062519634</v>
      </c>
      <c r="F29" s="72">
        <v>21247.096488466072</v>
      </c>
      <c r="G29" s="172"/>
    </row>
    <row r="30" spans="1:7" ht="20.100000000000001" customHeight="1">
      <c r="A30" s="101">
        <v>2016</v>
      </c>
      <c r="B30" s="72">
        <v>79669.134999999995</v>
      </c>
      <c r="C30" s="72">
        <v>11655.215</v>
      </c>
      <c r="D30" s="72">
        <v>36968.063999999998</v>
      </c>
      <c r="E30" s="72">
        <v>9092.3510000000006</v>
      </c>
      <c r="F30" s="72">
        <v>21953.505000000001</v>
      </c>
      <c r="G30" s="172"/>
    </row>
    <row r="31" spans="1:7" ht="20.100000000000001" customHeight="1" thickBot="1">
      <c r="A31" s="102">
        <v>2017</v>
      </c>
      <c r="B31" s="121">
        <v>83411.6640625</v>
      </c>
      <c r="C31" s="73">
        <v>12955.61328125</v>
      </c>
      <c r="D31" s="73">
        <v>38311.03515625</v>
      </c>
      <c r="E31" s="73">
        <v>9590.4716796875</v>
      </c>
      <c r="F31" s="73">
        <v>22554.546875</v>
      </c>
      <c r="G31" s="172"/>
    </row>
    <row r="32" spans="1:7" ht="30" customHeight="1">
      <c r="A32" s="282" t="s">
        <v>378</v>
      </c>
      <c r="B32" s="282"/>
      <c r="C32" s="282"/>
      <c r="D32" s="282"/>
      <c r="E32" s="282"/>
      <c r="F32" s="282"/>
    </row>
  </sheetData>
  <mergeCells count="4">
    <mergeCell ref="A2:A3"/>
    <mergeCell ref="B2:F2"/>
    <mergeCell ref="A1:F1"/>
    <mergeCell ref="A32:F32"/>
  </mergeCells>
  <printOptions horizontalCentered="1"/>
  <pageMargins left="0.75" right="0.75" top="1" bottom="1" header="0.5" footer="0.5"/>
  <pageSetup scale="80"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36"/>
  <sheetViews>
    <sheetView zoomScale="75" workbookViewId="0">
      <selection activeCell="K19" sqref="K19"/>
    </sheetView>
  </sheetViews>
  <sheetFormatPr defaultRowHeight="15.75"/>
  <cols>
    <col min="1" max="1" width="11.28515625" style="103" customWidth="1"/>
    <col min="2" max="2" width="12.42578125" style="55" customWidth="1"/>
    <col min="3" max="3" width="14.85546875" style="55" customWidth="1"/>
    <col min="4" max="4" width="13.140625" style="55" customWidth="1"/>
    <col min="5" max="5" width="14.85546875" style="55" customWidth="1"/>
    <col min="6" max="6" width="13.140625" style="55" customWidth="1"/>
    <col min="7" max="7" width="9.140625" style="29"/>
    <col min="8" max="8" width="9.140625" style="28"/>
    <col min="9" max="10" width="9.140625" style="29"/>
    <col min="11" max="16384" width="9.140625" style="28"/>
  </cols>
  <sheetData>
    <row r="1" spans="1:11" ht="30" customHeight="1" thickBot="1">
      <c r="A1" s="322" t="s">
        <v>326</v>
      </c>
      <c r="B1" s="322"/>
      <c r="C1" s="322"/>
      <c r="D1" s="322"/>
      <c r="E1" s="322"/>
      <c r="F1" s="322"/>
    </row>
    <row r="2" spans="1:11" ht="24.75" customHeight="1" thickTop="1">
      <c r="A2" s="318" t="s">
        <v>4</v>
      </c>
      <c r="B2" s="320" t="s">
        <v>192</v>
      </c>
      <c r="C2" s="321"/>
      <c r="D2" s="321"/>
      <c r="E2" s="321"/>
      <c r="F2" s="321"/>
    </row>
    <row r="3" spans="1:11" ht="33.75" customHeight="1" thickBot="1">
      <c r="A3" s="319"/>
      <c r="B3" s="122" t="s">
        <v>189</v>
      </c>
      <c r="C3" s="122" t="s">
        <v>43</v>
      </c>
      <c r="D3" s="122" t="s">
        <v>46</v>
      </c>
      <c r="E3" s="122" t="s">
        <v>44</v>
      </c>
      <c r="F3" s="122" t="s">
        <v>45</v>
      </c>
      <c r="I3" s="172"/>
    </row>
    <row r="4" spans="1:11" ht="20.100000000000001" customHeight="1">
      <c r="A4" s="101">
        <v>2004</v>
      </c>
      <c r="B4" s="69">
        <v>10647.61</v>
      </c>
      <c r="C4" s="69">
        <v>1292.19</v>
      </c>
      <c r="D4" s="72">
        <v>5384.43</v>
      </c>
      <c r="E4" s="72">
        <v>1087.8800000000001</v>
      </c>
      <c r="F4" s="72">
        <v>2883.1</v>
      </c>
      <c r="G4" s="172"/>
      <c r="I4" s="172"/>
      <c r="K4" s="171"/>
    </row>
    <row r="5" spans="1:11" ht="20.100000000000001" customHeight="1">
      <c r="A5" s="101">
        <v>2005</v>
      </c>
      <c r="B5" s="69">
        <v>11650.18</v>
      </c>
      <c r="C5" s="69">
        <v>1625.77</v>
      </c>
      <c r="D5" s="72">
        <v>5643.16</v>
      </c>
      <c r="E5" s="72">
        <v>1139.3699999999999</v>
      </c>
      <c r="F5" s="72">
        <v>3241.89</v>
      </c>
      <c r="G5" s="172"/>
      <c r="I5" s="172"/>
      <c r="K5" s="171"/>
    </row>
    <row r="6" spans="1:11" ht="20.100000000000001" customHeight="1">
      <c r="A6" s="101">
        <v>2006</v>
      </c>
      <c r="B6" s="72">
        <v>12242.75</v>
      </c>
      <c r="C6" s="72">
        <v>1633.58</v>
      </c>
      <c r="D6" s="72">
        <v>5891.72</v>
      </c>
      <c r="E6" s="72">
        <v>1226.6600000000001</v>
      </c>
      <c r="F6" s="72">
        <v>3490.79</v>
      </c>
      <c r="G6" s="172"/>
      <c r="I6" s="172"/>
      <c r="K6" s="171"/>
    </row>
    <row r="7" spans="1:11" ht="20.100000000000001" customHeight="1">
      <c r="A7" s="101">
        <v>2007</v>
      </c>
      <c r="B7" s="72">
        <v>12578.25</v>
      </c>
      <c r="C7" s="72">
        <v>1689.56</v>
      </c>
      <c r="D7" s="72">
        <v>5977.78</v>
      </c>
      <c r="E7" s="72">
        <v>1351.19</v>
      </c>
      <c r="F7" s="72">
        <v>3559.73</v>
      </c>
      <c r="G7" s="172"/>
      <c r="I7" s="172"/>
      <c r="K7" s="171"/>
    </row>
    <row r="8" spans="1:11" ht="20.100000000000001" customHeight="1">
      <c r="A8" s="101">
        <v>2008</v>
      </c>
      <c r="B8" s="72">
        <v>11181.82</v>
      </c>
      <c r="C8" s="72">
        <v>1409.39</v>
      </c>
      <c r="D8" s="72">
        <v>5644.3</v>
      </c>
      <c r="E8" s="72">
        <v>1144.03</v>
      </c>
      <c r="F8" s="72">
        <v>2984.1</v>
      </c>
      <c r="G8" s="172"/>
      <c r="I8" s="172"/>
      <c r="K8" s="171"/>
    </row>
    <row r="9" spans="1:11" ht="20.100000000000001" customHeight="1">
      <c r="A9" s="101">
        <v>2009</v>
      </c>
      <c r="B9" s="72">
        <v>9794.2900000000009</v>
      </c>
      <c r="C9" s="72">
        <v>1214.33</v>
      </c>
      <c r="D9" s="72">
        <v>5010.63</v>
      </c>
      <c r="E9" s="72">
        <v>999.12</v>
      </c>
      <c r="F9" s="72">
        <v>2570.21</v>
      </c>
      <c r="G9" s="172"/>
      <c r="I9" s="172"/>
      <c r="K9" s="171"/>
    </row>
    <row r="10" spans="1:11" ht="20.100000000000001" customHeight="1">
      <c r="A10" s="101">
        <v>2010</v>
      </c>
      <c r="B10" s="72">
        <v>10966.6</v>
      </c>
      <c r="C10" s="72">
        <v>1365.75</v>
      </c>
      <c r="D10" s="72">
        <v>5572.13</v>
      </c>
      <c r="E10" s="72">
        <v>1124.25</v>
      </c>
      <c r="F10" s="72">
        <v>2904.47</v>
      </c>
      <c r="G10" s="172"/>
      <c r="I10" s="172"/>
      <c r="K10" s="171"/>
    </row>
    <row r="11" spans="1:11" ht="20.100000000000001" customHeight="1">
      <c r="A11" s="101">
        <v>2011</v>
      </c>
      <c r="B11" s="72">
        <v>12047.4</v>
      </c>
      <c r="C11" s="72">
        <v>1460.43</v>
      </c>
      <c r="D11" s="72">
        <v>6257.91</v>
      </c>
      <c r="E11" s="72">
        <v>1174.8</v>
      </c>
      <c r="F11" s="72">
        <v>3154.26</v>
      </c>
      <c r="G11" s="172"/>
      <c r="I11" s="172"/>
      <c r="K11" s="171"/>
    </row>
    <row r="12" spans="1:11" ht="20.100000000000001" customHeight="1">
      <c r="A12" s="101">
        <v>2012</v>
      </c>
      <c r="B12" s="72">
        <v>14192.67</v>
      </c>
      <c r="C12" s="72">
        <v>1660.76</v>
      </c>
      <c r="D12" s="72">
        <v>7672.46</v>
      </c>
      <c r="E12" s="72">
        <v>1290.3</v>
      </c>
      <c r="F12" s="72">
        <v>3569.15</v>
      </c>
      <c r="G12" s="172"/>
      <c r="I12" s="172"/>
      <c r="K12" s="171"/>
    </row>
    <row r="13" spans="1:11" ht="20.100000000000001" customHeight="1">
      <c r="A13" s="101">
        <v>2013</v>
      </c>
      <c r="B13" s="72">
        <v>14352.44</v>
      </c>
      <c r="C13" s="72">
        <v>1825.18</v>
      </c>
      <c r="D13" s="72">
        <v>7358.75</v>
      </c>
      <c r="E13" s="72">
        <v>1390.56</v>
      </c>
      <c r="F13" s="72">
        <v>3777.96</v>
      </c>
      <c r="G13" s="172"/>
      <c r="I13" s="172"/>
      <c r="K13" s="171"/>
    </row>
    <row r="14" spans="1:11" ht="20.100000000000001" customHeight="1">
      <c r="A14" s="101">
        <v>2014</v>
      </c>
      <c r="B14" s="72">
        <v>14808.62</v>
      </c>
      <c r="C14" s="72">
        <v>1896.18</v>
      </c>
      <c r="D14" s="72">
        <v>7373.65</v>
      </c>
      <c r="E14" s="72">
        <v>1422.15</v>
      </c>
      <c r="F14" s="72">
        <v>4116.6400000000003</v>
      </c>
      <c r="G14" s="172"/>
      <c r="I14" s="172"/>
      <c r="K14" s="171"/>
    </row>
    <row r="15" spans="1:11" ht="20.100000000000001" customHeight="1">
      <c r="A15" s="101">
        <v>2015</v>
      </c>
      <c r="B15" s="72">
        <v>14938.5</v>
      </c>
      <c r="C15" s="72">
        <v>1838.47</v>
      </c>
      <c r="D15" s="72">
        <v>7366.51</v>
      </c>
      <c r="E15" s="72">
        <v>1548.01</v>
      </c>
      <c r="F15" s="72">
        <v>4185.51</v>
      </c>
      <c r="G15" s="172"/>
      <c r="I15" s="172"/>
      <c r="K15" s="171"/>
    </row>
    <row r="16" spans="1:11" ht="20.100000000000001" customHeight="1">
      <c r="A16" s="101">
        <v>2016</v>
      </c>
      <c r="B16" s="72">
        <v>15753.46</v>
      </c>
      <c r="C16" s="72">
        <v>2093.81</v>
      </c>
      <c r="D16" s="72">
        <v>7340.27</v>
      </c>
      <c r="E16" s="72">
        <v>1671.37</v>
      </c>
      <c r="F16" s="72">
        <v>4648</v>
      </c>
      <c r="G16" s="172"/>
      <c r="I16" s="172"/>
      <c r="K16" s="171"/>
    </row>
    <row r="17" spans="1:11" ht="20.100000000000001" customHeight="1" thickBot="1">
      <c r="A17" s="102">
        <v>2017</v>
      </c>
      <c r="B17" s="121">
        <v>16734.140625</v>
      </c>
      <c r="C17" s="73">
        <v>2400.96240234375</v>
      </c>
      <c r="D17" s="73">
        <v>7627.22314453125</v>
      </c>
      <c r="E17" s="73">
        <v>1831.52197265625</v>
      </c>
      <c r="F17" s="73">
        <v>4874.43310546875</v>
      </c>
      <c r="G17" s="172"/>
      <c r="I17" s="172"/>
      <c r="K17" s="171"/>
    </row>
    <row r="18" spans="1:11" ht="26.25" customHeight="1">
      <c r="A18" s="282" t="s">
        <v>378</v>
      </c>
      <c r="B18" s="282"/>
      <c r="C18" s="282"/>
      <c r="D18" s="282"/>
      <c r="E18" s="282"/>
      <c r="F18" s="282"/>
      <c r="I18" s="172"/>
      <c r="K18" s="171"/>
    </row>
    <row r="19" spans="1:11">
      <c r="I19" s="172"/>
      <c r="K19" s="171"/>
    </row>
    <row r="20" spans="1:11">
      <c r="I20" s="172"/>
      <c r="K20" s="171"/>
    </row>
    <row r="21" spans="1:11">
      <c r="I21" s="172"/>
      <c r="K21" s="171"/>
    </row>
    <row r="22" spans="1:11">
      <c r="I22" s="172"/>
      <c r="K22" s="171"/>
    </row>
    <row r="23" spans="1:11">
      <c r="I23" s="172"/>
      <c r="K23" s="171"/>
    </row>
    <row r="24" spans="1:11">
      <c r="I24" s="172"/>
      <c r="K24" s="171"/>
    </row>
    <row r="25" spans="1:11">
      <c r="I25" s="172"/>
      <c r="K25" s="171"/>
    </row>
    <row r="26" spans="1:11">
      <c r="I26" s="172"/>
      <c r="K26" s="171"/>
    </row>
    <row r="27" spans="1:11">
      <c r="I27" s="172"/>
      <c r="K27" s="171"/>
    </row>
    <row r="28" spans="1:11">
      <c r="I28" s="172"/>
      <c r="K28" s="171"/>
    </row>
    <row r="29" spans="1:11">
      <c r="I29" s="172"/>
      <c r="K29" s="171"/>
    </row>
    <row r="30" spans="1:11">
      <c r="I30" s="172"/>
      <c r="K30" s="171"/>
    </row>
    <row r="31" spans="1:11">
      <c r="I31" s="172"/>
      <c r="K31" s="171"/>
    </row>
    <row r="32" spans="1:11">
      <c r="I32" s="172"/>
      <c r="K32" s="171"/>
    </row>
    <row r="33" spans="9:11">
      <c r="I33" s="172"/>
      <c r="K33" s="171"/>
    </row>
    <row r="34" spans="9:11">
      <c r="I34" s="172"/>
      <c r="K34" s="171"/>
    </row>
    <row r="35" spans="9:11">
      <c r="I35" s="172"/>
      <c r="K35" s="171"/>
    </row>
    <row r="36" spans="9:11">
      <c r="I36" s="172"/>
      <c r="K36" s="171"/>
    </row>
  </sheetData>
  <mergeCells count="4">
    <mergeCell ref="A2:A3"/>
    <mergeCell ref="B2:F2"/>
    <mergeCell ref="A1:F1"/>
    <mergeCell ref="A18:F18"/>
  </mergeCells>
  <printOptions horizontalCentered="1"/>
  <pageMargins left="0.75" right="0.75" top="1" bottom="1" header="0.5" footer="0.5"/>
  <pageSetup scale="80"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50"/>
  <sheetViews>
    <sheetView zoomScale="75" workbookViewId="0">
      <selection activeCell="Q16" sqref="Q16:Q17"/>
    </sheetView>
  </sheetViews>
  <sheetFormatPr defaultRowHeight="15.75"/>
  <cols>
    <col min="1" max="1" width="11.28515625" style="103" customWidth="1"/>
    <col min="2" max="2" width="12.42578125" style="55" customWidth="1"/>
    <col min="3" max="3" width="14.85546875" style="55" customWidth="1"/>
    <col min="4" max="4" width="13.140625" style="55" customWidth="1"/>
    <col min="5" max="5" width="13.28515625" style="55" customWidth="1"/>
    <col min="6" max="6" width="12.85546875" style="55" customWidth="1"/>
    <col min="7" max="7" width="9.140625" style="29"/>
    <col min="8" max="8" width="9.140625" style="28"/>
    <col min="9" max="10" width="9.140625" style="29"/>
    <col min="11" max="16384" width="9.140625" style="28"/>
  </cols>
  <sheetData>
    <row r="1" spans="1:9" ht="30" customHeight="1" thickBot="1">
      <c r="A1" s="322" t="s">
        <v>320</v>
      </c>
      <c r="B1" s="322"/>
      <c r="C1" s="322"/>
      <c r="D1" s="322"/>
      <c r="E1" s="181"/>
      <c r="F1" s="181"/>
    </row>
    <row r="2" spans="1:9" ht="24.75" customHeight="1" thickTop="1">
      <c r="A2" s="318" t="s">
        <v>4</v>
      </c>
      <c r="B2" s="320" t="s">
        <v>193</v>
      </c>
      <c r="C2" s="321"/>
      <c r="D2" s="321"/>
      <c r="E2" s="321"/>
      <c r="F2" s="321"/>
    </row>
    <row r="3" spans="1:9" ht="33.75" customHeight="1" thickBot="1">
      <c r="A3" s="319"/>
      <c r="B3" s="122" t="s">
        <v>189</v>
      </c>
      <c r="C3" s="122" t="s">
        <v>43</v>
      </c>
      <c r="D3" s="122" t="s">
        <v>46</v>
      </c>
      <c r="E3" s="122" t="s">
        <v>44</v>
      </c>
      <c r="F3" s="122" t="s">
        <v>45</v>
      </c>
      <c r="I3" s="172"/>
    </row>
    <row r="4" spans="1:9" ht="20.100000000000001" customHeight="1">
      <c r="A4" s="101">
        <v>1990</v>
      </c>
      <c r="B4" s="70">
        <v>78.8</v>
      </c>
      <c r="C4" s="70">
        <v>61.39166666666668</v>
      </c>
      <c r="D4" s="70">
        <v>86.108333333333334</v>
      </c>
      <c r="E4" s="70">
        <v>67.25833333333334</v>
      </c>
      <c r="F4" s="70">
        <v>69.308333333333351</v>
      </c>
      <c r="G4" s="172"/>
      <c r="I4" s="172"/>
    </row>
    <row r="5" spans="1:9" ht="20.100000000000001" customHeight="1">
      <c r="A5" s="101">
        <v>1991</v>
      </c>
      <c r="B5" s="70">
        <v>72.400000000000006</v>
      </c>
      <c r="C5" s="70">
        <v>57.358333333333327</v>
      </c>
      <c r="D5" s="71">
        <v>80.108333333333334</v>
      </c>
      <c r="E5" s="71">
        <v>61.608333333333341</v>
      </c>
      <c r="F5" s="71">
        <v>69.958333333333343</v>
      </c>
      <c r="G5" s="172"/>
      <c r="I5" s="172"/>
    </row>
    <row r="6" spans="1:9" ht="20.100000000000001" customHeight="1">
      <c r="A6" s="101">
        <v>1992</v>
      </c>
      <c r="B6" s="70">
        <v>72.7</v>
      </c>
      <c r="C6" s="70">
        <v>58.816666666666656</v>
      </c>
      <c r="D6" s="71">
        <v>80</v>
      </c>
      <c r="E6" s="71">
        <v>69.625</v>
      </c>
      <c r="F6" s="71">
        <v>63.69166666666667</v>
      </c>
      <c r="G6" s="172"/>
      <c r="I6" s="172"/>
    </row>
    <row r="7" spans="1:9" ht="20.100000000000001" customHeight="1">
      <c r="A7" s="101">
        <v>1993</v>
      </c>
      <c r="B7" s="70">
        <v>72</v>
      </c>
      <c r="C7" s="70">
        <v>58.391666666666652</v>
      </c>
      <c r="D7" s="71">
        <v>76.775000000000006</v>
      </c>
      <c r="E7" s="71">
        <v>72.566666666666663</v>
      </c>
      <c r="F7" s="71">
        <v>64.016666666666666</v>
      </c>
      <c r="G7" s="172"/>
      <c r="I7" s="172"/>
    </row>
    <row r="8" spans="1:9" ht="20.100000000000001" customHeight="1">
      <c r="A8" s="101">
        <v>1994</v>
      </c>
      <c r="B8" s="70">
        <v>76.5</v>
      </c>
      <c r="C8" s="70">
        <v>63.508333333333326</v>
      </c>
      <c r="D8" s="71">
        <v>80.900000000000006</v>
      </c>
      <c r="E8" s="71">
        <v>75.99166666666666</v>
      </c>
      <c r="F8" s="71">
        <v>67.658333333333346</v>
      </c>
      <c r="G8" s="172"/>
      <c r="I8" s="172"/>
    </row>
    <row r="9" spans="1:9" ht="20.100000000000001" customHeight="1">
      <c r="A9" s="101">
        <v>1995</v>
      </c>
      <c r="B9" s="70">
        <v>75.8</v>
      </c>
      <c r="C9" s="70">
        <v>62.2</v>
      </c>
      <c r="D9" s="71">
        <v>80.491666666666674</v>
      </c>
      <c r="E9" s="71">
        <v>64.166666666666657</v>
      </c>
      <c r="F9" s="71">
        <v>74.25</v>
      </c>
      <c r="G9" s="172"/>
      <c r="I9" s="172"/>
    </row>
    <row r="10" spans="1:9" ht="20.100000000000001" customHeight="1">
      <c r="A10" s="101">
        <v>1996</v>
      </c>
      <c r="B10" s="70">
        <v>75.2</v>
      </c>
      <c r="C10" s="70">
        <v>66.74166666666666</v>
      </c>
      <c r="D10" s="71">
        <v>80.833333333333329</v>
      </c>
      <c r="E10" s="71">
        <v>65.341666666666683</v>
      </c>
      <c r="F10" s="71">
        <v>71.583333333333329</v>
      </c>
      <c r="G10" s="172"/>
      <c r="I10" s="172"/>
    </row>
    <row r="11" spans="1:9" ht="20.100000000000001" customHeight="1">
      <c r="A11" s="101">
        <v>1997</v>
      </c>
      <c r="B11" s="70">
        <v>73.900000000000006</v>
      </c>
      <c r="C11" s="70">
        <v>68.575000000000003</v>
      </c>
      <c r="D11" s="71">
        <v>77.38333333333334</v>
      </c>
      <c r="E11" s="71">
        <v>66.974999999999994</v>
      </c>
      <c r="F11" s="71">
        <v>72.35833333333332</v>
      </c>
      <c r="G11" s="172"/>
      <c r="I11" s="172"/>
    </row>
    <row r="12" spans="1:9" ht="20.100000000000001" customHeight="1">
      <c r="A12" s="101">
        <v>1998</v>
      </c>
      <c r="B12" s="70">
        <v>71.5</v>
      </c>
      <c r="C12" s="70">
        <v>70.066666666666663</v>
      </c>
      <c r="D12" s="71">
        <v>72.366666666666674</v>
      </c>
      <c r="E12" s="71">
        <v>65.808333333333323</v>
      </c>
      <c r="F12" s="71">
        <v>73.808333333333337</v>
      </c>
      <c r="G12" s="172"/>
      <c r="I12" s="172"/>
    </row>
    <row r="13" spans="1:9" ht="20.100000000000001" customHeight="1">
      <c r="A13" s="101">
        <v>1999</v>
      </c>
      <c r="B13" s="70">
        <v>72.099999999999994</v>
      </c>
      <c r="C13" s="70">
        <v>65.766666666666666</v>
      </c>
      <c r="D13" s="71">
        <v>71.75833333333334</v>
      </c>
      <c r="E13" s="71">
        <v>70.349999999999994</v>
      </c>
      <c r="F13" s="71">
        <v>77.25833333333334</v>
      </c>
      <c r="G13" s="172"/>
      <c r="I13" s="172"/>
    </row>
    <row r="14" spans="1:9" ht="20.100000000000001" customHeight="1">
      <c r="A14" s="101">
        <v>2000</v>
      </c>
      <c r="B14" s="70">
        <v>76</v>
      </c>
      <c r="C14" s="70">
        <v>71.099999999999994</v>
      </c>
      <c r="D14" s="71">
        <v>76.174999999999997</v>
      </c>
      <c r="E14" s="71">
        <v>74.633333333333326</v>
      </c>
      <c r="F14" s="71">
        <v>80.325000000000003</v>
      </c>
      <c r="G14" s="172"/>
      <c r="I14" s="172"/>
    </row>
    <row r="15" spans="1:9" ht="20.100000000000001" customHeight="1">
      <c r="A15" s="101">
        <v>2001</v>
      </c>
      <c r="B15" s="70">
        <v>69.2</v>
      </c>
      <c r="C15" s="70">
        <v>63.708333333333336</v>
      </c>
      <c r="D15" s="71">
        <v>68.783333333333346</v>
      </c>
      <c r="E15" s="71">
        <v>70.63333333333334</v>
      </c>
      <c r="F15" s="71">
        <v>73.308333333333323</v>
      </c>
      <c r="G15" s="172"/>
      <c r="I15" s="172"/>
    </row>
    <row r="16" spans="1:9" ht="20.100000000000001" customHeight="1">
      <c r="A16" s="101">
        <v>2002</v>
      </c>
      <c r="B16" s="70">
        <v>69.7</v>
      </c>
      <c r="C16" s="70">
        <v>64.583333333333329</v>
      </c>
      <c r="D16" s="71">
        <v>70.508333333333326</v>
      </c>
      <c r="E16" s="71">
        <v>70.61666666666666</v>
      </c>
      <c r="F16" s="71">
        <v>70.841666666666683</v>
      </c>
      <c r="G16" s="172"/>
      <c r="I16" s="172"/>
    </row>
    <row r="17" spans="1:11" ht="20.100000000000001" customHeight="1">
      <c r="A17" s="101">
        <v>2003</v>
      </c>
      <c r="B17" s="71">
        <v>72.599999999999994</v>
      </c>
      <c r="C17" s="71">
        <v>65.058333333333337</v>
      </c>
      <c r="D17" s="71">
        <v>73.208333333333343</v>
      </c>
      <c r="E17" s="71">
        <v>75.099999999999994</v>
      </c>
      <c r="F17" s="71">
        <v>74.616666666666688</v>
      </c>
      <c r="G17" s="172"/>
      <c r="I17" s="172"/>
    </row>
    <row r="18" spans="1:11" ht="20.100000000000001" customHeight="1">
      <c r="A18" s="101">
        <v>2004</v>
      </c>
      <c r="B18" s="70">
        <v>77.7</v>
      </c>
      <c r="C18" s="70">
        <v>69.900000000000006</v>
      </c>
      <c r="D18" s="71">
        <v>79.791666666666657</v>
      </c>
      <c r="E18" s="71">
        <v>78.3</v>
      </c>
      <c r="F18" s="71">
        <v>77.86666666666666</v>
      </c>
      <c r="G18" s="172"/>
      <c r="I18" s="172"/>
      <c r="K18" s="171"/>
    </row>
    <row r="19" spans="1:11" ht="20.100000000000001" customHeight="1">
      <c r="A19" s="101">
        <v>2005</v>
      </c>
      <c r="B19" s="70">
        <v>81.099999999999994</v>
      </c>
      <c r="C19" s="70">
        <v>72.174999999999997</v>
      </c>
      <c r="D19" s="71">
        <v>85.316666666666677</v>
      </c>
      <c r="E19" s="71">
        <v>76.099999999999994</v>
      </c>
      <c r="F19" s="71">
        <v>79.483333333333348</v>
      </c>
      <c r="G19" s="172"/>
      <c r="I19" s="172"/>
      <c r="K19" s="171"/>
    </row>
    <row r="20" spans="1:11" ht="20.100000000000001" customHeight="1">
      <c r="A20" s="101">
        <v>2006</v>
      </c>
      <c r="B20" s="71">
        <v>79.5</v>
      </c>
      <c r="C20" s="71">
        <v>71</v>
      </c>
      <c r="D20" s="71">
        <v>82.5</v>
      </c>
      <c r="E20" s="71">
        <v>75.2</v>
      </c>
      <c r="F20" s="71">
        <v>79.900000000000006</v>
      </c>
      <c r="G20" s="172"/>
      <c r="I20" s="172"/>
      <c r="K20" s="171"/>
    </row>
    <row r="21" spans="1:11" ht="20.100000000000001" customHeight="1">
      <c r="A21" s="101">
        <v>2007</v>
      </c>
      <c r="B21" s="71">
        <v>75</v>
      </c>
      <c r="C21" s="71">
        <v>67.5</v>
      </c>
      <c r="D21" s="71">
        <v>76.8</v>
      </c>
      <c r="E21" s="71">
        <v>75.8</v>
      </c>
      <c r="F21" s="71">
        <v>75.5</v>
      </c>
      <c r="G21" s="172"/>
      <c r="I21" s="172"/>
      <c r="K21" s="171"/>
    </row>
    <row r="22" spans="1:11" ht="20.100000000000001" customHeight="1">
      <c r="A22" s="101">
        <v>2008</v>
      </c>
      <c r="B22" s="71">
        <v>70.400000000000006</v>
      </c>
      <c r="C22" s="71">
        <v>59.8</v>
      </c>
      <c r="D22" s="71">
        <v>75</v>
      </c>
      <c r="E22" s="71">
        <v>70.3</v>
      </c>
      <c r="F22" s="71">
        <v>67.900000000000006</v>
      </c>
      <c r="G22" s="172"/>
      <c r="I22" s="172"/>
      <c r="K22" s="171"/>
    </row>
    <row r="23" spans="1:11" ht="20.100000000000001" customHeight="1">
      <c r="A23" s="101">
        <v>2009</v>
      </c>
      <c r="B23" s="71">
        <v>64.8</v>
      </c>
      <c r="C23" s="71">
        <v>53.5</v>
      </c>
      <c r="D23" s="71">
        <v>72.3</v>
      </c>
      <c r="E23" s="71">
        <v>57</v>
      </c>
      <c r="F23" s="71">
        <v>58.9</v>
      </c>
      <c r="G23" s="172"/>
      <c r="I23" s="172"/>
      <c r="K23" s="171"/>
    </row>
    <row r="24" spans="1:11" ht="20.100000000000001" customHeight="1">
      <c r="A24" s="101">
        <v>2010</v>
      </c>
      <c r="B24" s="71">
        <v>70.7</v>
      </c>
      <c r="C24" s="71">
        <v>56.2</v>
      </c>
      <c r="D24" s="71">
        <v>78.2</v>
      </c>
      <c r="E24" s="71">
        <v>59.3</v>
      </c>
      <c r="F24" s="71">
        <v>68.099999999999994</v>
      </c>
      <c r="G24" s="172"/>
      <c r="I24" s="172"/>
      <c r="K24" s="171"/>
    </row>
    <row r="25" spans="1:11" ht="20.100000000000001" customHeight="1">
      <c r="A25" s="101">
        <v>2011</v>
      </c>
      <c r="B25" s="71">
        <v>73.2</v>
      </c>
      <c r="C25" s="71">
        <v>58.2</v>
      </c>
      <c r="D25" s="71">
        <v>80.7</v>
      </c>
      <c r="E25" s="71">
        <v>63.9</v>
      </c>
      <c r="F25" s="71">
        <v>70.2</v>
      </c>
      <c r="G25" s="172"/>
      <c r="I25" s="172"/>
      <c r="K25" s="171"/>
    </row>
    <row r="26" spans="1:11" ht="20.100000000000001" customHeight="1">
      <c r="A26" s="101">
        <v>2012</v>
      </c>
      <c r="B26" s="71">
        <v>76.900000000000006</v>
      </c>
      <c r="C26" s="71">
        <v>62</v>
      </c>
      <c r="D26" s="71">
        <v>84.7</v>
      </c>
      <c r="E26" s="71">
        <v>68.8</v>
      </c>
      <c r="F26" s="71">
        <v>72.400000000000006</v>
      </c>
      <c r="G26" s="172"/>
      <c r="I26" s="172"/>
      <c r="K26" s="171"/>
    </row>
    <row r="27" spans="1:11" ht="20.100000000000001" customHeight="1">
      <c r="A27" s="101">
        <v>2013</v>
      </c>
      <c r="B27" s="71">
        <v>76.5</v>
      </c>
      <c r="C27" s="71">
        <v>61</v>
      </c>
      <c r="D27" s="71">
        <v>83.8</v>
      </c>
      <c r="E27" s="71">
        <v>68.900000000000006</v>
      </c>
      <c r="F27" s="71">
        <v>71.7</v>
      </c>
      <c r="G27" s="172"/>
      <c r="I27" s="172"/>
      <c r="K27" s="171"/>
    </row>
    <row r="28" spans="1:11" ht="20.100000000000001" customHeight="1">
      <c r="A28" s="101">
        <v>2014</v>
      </c>
      <c r="B28" s="71">
        <v>77</v>
      </c>
      <c r="C28" s="71">
        <v>60.3</v>
      </c>
      <c r="D28" s="71">
        <v>84.4</v>
      </c>
      <c r="E28" s="71">
        <v>70.099999999999994</v>
      </c>
      <c r="F28" s="71">
        <v>72.5</v>
      </c>
      <c r="G28" s="172"/>
      <c r="I28" s="172"/>
      <c r="K28" s="171"/>
    </row>
    <row r="29" spans="1:11" ht="20.100000000000001" customHeight="1">
      <c r="A29" s="101">
        <v>2015</v>
      </c>
      <c r="B29" s="71">
        <v>78.7</v>
      </c>
      <c r="C29" s="71">
        <v>65.7</v>
      </c>
      <c r="D29" s="71">
        <v>85.1</v>
      </c>
      <c r="E29" s="71">
        <v>71.099999999999994</v>
      </c>
      <c r="F29" s="71">
        <v>74.3</v>
      </c>
      <c r="G29" s="172"/>
      <c r="I29" s="172"/>
      <c r="K29" s="171"/>
    </row>
    <row r="30" spans="1:11" ht="20.100000000000001" customHeight="1">
      <c r="A30" s="101">
        <v>2016</v>
      </c>
      <c r="B30" s="71">
        <v>79.099999999999994</v>
      </c>
      <c r="C30" s="71">
        <v>68.7</v>
      </c>
      <c r="D30" s="71">
        <v>84.2</v>
      </c>
      <c r="E30" s="71">
        <v>72.599999999999994</v>
      </c>
      <c r="F30" s="71">
        <v>75.8</v>
      </c>
      <c r="G30" s="172"/>
      <c r="I30" s="172"/>
      <c r="K30" s="171"/>
    </row>
    <row r="31" spans="1:11" ht="20.100000000000001" customHeight="1" thickBot="1">
      <c r="A31" s="102">
        <v>2017</v>
      </c>
      <c r="B31" s="182">
        <v>80</v>
      </c>
      <c r="C31" s="74">
        <v>74.400000000000006</v>
      </c>
      <c r="D31" s="74">
        <v>83.3</v>
      </c>
      <c r="E31" s="74">
        <v>75.7</v>
      </c>
      <c r="F31" s="74">
        <v>77.099999999999994</v>
      </c>
      <c r="G31" s="172"/>
      <c r="I31" s="172"/>
      <c r="K31" s="171"/>
    </row>
    <row r="32" spans="1:11" ht="21.75" customHeight="1">
      <c r="A32" s="282" t="s">
        <v>379</v>
      </c>
      <c r="B32" s="282"/>
      <c r="C32" s="282"/>
      <c r="D32" s="282"/>
      <c r="E32" s="282"/>
      <c r="F32" s="282"/>
      <c r="I32" s="172"/>
      <c r="K32" s="171"/>
    </row>
    <row r="33" spans="9:11">
      <c r="I33" s="172"/>
      <c r="K33" s="171"/>
    </row>
    <row r="34" spans="9:11">
      <c r="I34" s="172"/>
      <c r="K34" s="171"/>
    </row>
    <row r="35" spans="9:11">
      <c r="I35" s="172"/>
      <c r="K35" s="171"/>
    </row>
    <row r="36" spans="9:11">
      <c r="I36" s="172"/>
      <c r="K36" s="171"/>
    </row>
    <row r="37" spans="9:11">
      <c r="I37" s="172"/>
      <c r="K37" s="171"/>
    </row>
    <row r="38" spans="9:11">
      <c r="I38" s="172"/>
      <c r="K38" s="171"/>
    </row>
    <row r="39" spans="9:11">
      <c r="I39" s="172"/>
      <c r="K39" s="171"/>
    </row>
    <row r="40" spans="9:11">
      <c r="I40" s="172"/>
      <c r="K40" s="171"/>
    </row>
    <row r="41" spans="9:11">
      <c r="I41" s="172"/>
      <c r="K41" s="171"/>
    </row>
    <row r="42" spans="9:11">
      <c r="I42" s="172"/>
      <c r="K42" s="171"/>
    </row>
    <row r="43" spans="9:11">
      <c r="I43" s="172"/>
      <c r="K43" s="171"/>
    </row>
    <row r="44" spans="9:11">
      <c r="I44" s="172"/>
      <c r="K44" s="171"/>
    </row>
    <row r="45" spans="9:11">
      <c r="I45" s="172"/>
      <c r="K45" s="171"/>
    </row>
    <row r="46" spans="9:11">
      <c r="I46" s="172"/>
      <c r="K46" s="171"/>
    </row>
    <row r="47" spans="9:11">
      <c r="I47" s="172"/>
      <c r="K47" s="171"/>
    </row>
    <row r="48" spans="9:11">
      <c r="I48" s="172"/>
      <c r="K48" s="171"/>
    </row>
    <row r="49" spans="9:11">
      <c r="I49" s="172"/>
      <c r="K49" s="171"/>
    </row>
    <row r="50" spans="9:11">
      <c r="I50" s="172"/>
      <c r="K50" s="171"/>
    </row>
  </sheetData>
  <mergeCells count="4">
    <mergeCell ref="A1:D1"/>
    <mergeCell ref="A2:A3"/>
    <mergeCell ref="B2:F2"/>
    <mergeCell ref="A32:F32"/>
  </mergeCells>
  <printOptions horizontalCentered="1"/>
  <pageMargins left="0.75" right="0.75" top="1" bottom="1" header="0.5" footer="0.5"/>
  <pageSetup scale="8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59999389629810485"/>
    <pageSetUpPr fitToPage="1"/>
  </sheetPr>
  <dimension ref="A1:I40"/>
  <sheetViews>
    <sheetView zoomScale="75" workbookViewId="0">
      <selection activeCell="K36" sqref="K36"/>
    </sheetView>
  </sheetViews>
  <sheetFormatPr defaultRowHeight="15.75"/>
  <cols>
    <col min="1" max="1" width="40" style="1" customWidth="1"/>
    <col min="2" max="9" width="12.28515625" style="1" customWidth="1"/>
    <col min="10" max="16384" width="9.140625" style="1"/>
  </cols>
  <sheetData>
    <row r="1" spans="1:9" ht="30" customHeight="1" thickBot="1">
      <c r="A1" s="281" t="s">
        <v>224</v>
      </c>
      <c r="B1" s="281"/>
      <c r="C1" s="281"/>
      <c r="D1" s="281"/>
      <c r="E1" s="281"/>
      <c r="F1" s="281"/>
      <c r="G1" s="281"/>
      <c r="H1" s="281"/>
      <c r="I1" s="104"/>
    </row>
    <row r="2" spans="1:9" ht="20.25" thickTop="1" thickBot="1">
      <c r="A2" s="9"/>
      <c r="B2" s="27" t="s">
        <v>370</v>
      </c>
      <c r="C2" s="27" t="s">
        <v>371</v>
      </c>
      <c r="D2" s="27">
        <v>2020</v>
      </c>
      <c r="E2" s="27">
        <v>2025</v>
      </c>
      <c r="F2" s="27">
        <v>2030</v>
      </c>
      <c r="G2" s="27">
        <v>2035</v>
      </c>
      <c r="H2" s="27">
        <v>2040</v>
      </c>
      <c r="I2" s="27">
        <v>2045</v>
      </c>
    </row>
    <row r="3" spans="1:9">
      <c r="A3" s="6"/>
      <c r="B3" s="17"/>
      <c r="C3" s="17"/>
      <c r="D3" s="17"/>
      <c r="E3" s="17"/>
      <c r="F3" s="17"/>
      <c r="G3" s="17"/>
      <c r="H3" s="17"/>
      <c r="I3" s="17"/>
    </row>
    <row r="4" spans="1:9">
      <c r="A4" s="2" t="s">
        <v>12</v>
      </c>
      <c r="B4" s="79">
        <v>67209</v>
      </c>
      <c r="C4" s="79">
        <v>72029</v>
      </c>
      <c r="D4" s="79">
        <v>74746.65625</v>
      </c>
      <c r="E4" s="79">
        <v>78044.8125</v>
      </c>
      <c r="F4" s="79">
        <v>81217.5859375</v>
      </c>
      <c r="G4" s="79">
        <v>84302.953125</v>
      </c>
      <c r="H4" s="79">
        <v>87236.671875</v>
      </c>
      <c r="I4" s="79">
        <v>90044.28125</v>
      </c>
    </row>
    <row r="5" spans="1:9">
      <c r="A5" s="1" t="s">
        <v>171</v>
      </c>
      <c r="B5" s="4">
        <v>4270.0001000000002</v>
      </c>
      <c r="C5" s="4">
        <v>4572</v>
      </c>
      <c r="D5" s="4">
        <v>4572.796875</v>
      </c>
      <c r="E5" s="4">
        <v>4772.6826171875</v>
      </c>
      <c r="F5" s="4">
        <v>4946.6728515625</v>
      </c>
      <c r="G5" s="4">
        <v>5169.3984375</v>
      </c>
      <c r="H5" s="4">
        <v>5397.45654296875</v>
      </c>
      <c r="I5" s="4">
        <v>5627.7255859375</v>
      </c>
    </row>
    <row r="6" spans="1:9">
      <c r="A6" s="1" t="s">
        <v>172</v>
      </c>
      <c r="B6" s="4">
        <v>5808.7143999999998</v>
      </c>
      <c r="C6" s="4">
        <v>6417.3125</v>
      </c>
      <c r="D6" s="4">
        <v>6658.65185546875</v>
      </c>
      <c r="E6" s="4">
        <v>6655.81591796875</v>
      </c>
      <c r="F6" s="4">
        <v>6908.46240234375</v>
      </c>
      <c r="G6" s="4">
        <v>7138.8095703125</v>
      </c>
      <c r="H6" s="4">
        <v>7439.17724609375</v>
      </c>
      <c r="I6" s="4">
        <v>7759.39892578125</v>
      </c>
    </row>
    <row r="7" spans="1:9">
      <c r="A7" s="1" t="s">
        <v>173</v>
      </c>
      <c r="B7" s="4">
        <v>1614.798</v>
      </c>
      <c r="C7" s="4">
        <v>1778.298095703125</v>
      </c>
      <c r="D7" s="4">
        <v>1843.344970703125</v>
      </c>
      <c r="E7" s="4">
        <v>1944.6802978515625</v>
      </c>
      <c r="F7" s="4">
        <v>1894.778076171875</v>
      </c>
      <c r="G7" s="4">
        <v>2012.222412109375</v>
      </c>
      <c r="H7" s="4">
        <v>2078.976318359375</v>
      </c>
      <c r="I7" s="4">
        <v>2167.912841796875</v>
      </c>
    </row>
    <row r="8" spans="1:9">
      <c r="A8" s="1" t="s">
        <v>174</v>
      </c>
      <c r="B8" s="4">
        <v>3290.1613000000002</v>
      </c>
      <c r="C8" s="4">
        <v>3198.067138671875</v>
      </c>
      <c r="D8" s="4">
        <v>3447.54150390625</v>
      </c>
      <c r="E8" s="4">
        <v>3727.572509765625</v>
      </c>
      <c r="F8" s="4">
        <v>3769.525634765625</v>
      </c>
      <c r="G8" s="4">
        <v>3819.906005859375</v>
      </c>
      <c r="H8" s="4">
        <v>3956.032958984375</v>
      </c>
      <c r="I8" s="4">
        <v>4110.283203125</v>
      </c>
    </row>
    <row r="9" spans="1:9">
      <c r="A9" s="1" t="s">
        <v>214</v>
      </c>
      <c r="B9" s="8">
        <v>21685.326000000001</v>
      </c>
      <c r="C9" s="8">
        <v>22767.322265625</v>
      </c>
      <c r="D9" s="8">
        <v>23632.16796875</v>
      </c>
      <c r="E9" s="8">
        <v>24521.849609375</v>
      </c>
      <c r="F9" s="8">
        <v>25494.982421875</v>
      </c>
      <c r="G9" s="8">
        <v>26649.169921875</v>
      </c>
      <c r="H9" s="8">
        <v>27612.365234375</v>
      </c>
      <c r="I9" s="8">
        <v>28699.384765625</v>
      </c>
    </row>
    <row r="10" spans="1:9">
      <c r="A10" s="1" t="s">
        <v>215</v>
      </c>
      <c r="B10" s="8">
        <v>20455</v>
      </c>
      <c r="C10" s="8">
        <v>19863</v>
      </c>
      <c r="D10" s="8">
        <v>18787.9453125</v>
      </c>
      <c r="E10" s="8">
        <v>18194.810546875</v>
      </c>
      <c r="F10" s="8">
        <v>18242.21484375</v>
      </c>
      <c r="G10" s="8">
        <v>18496.033203125</v>
      </c>
      <c r="H10" s="8">
        <v>19341.912109375</v>
      </c>
      <c r="I10" s="8">
        <v>19822.17578125</v>
      </c>
    </row>
    <row r="11" spans="1:9">
      <c r="A11" s="6" t="s">
        <v>216</v>
      </c>
      <c r="B11" s="8">
        <v>8459.0000999999993</v>
      </c>
      <c r="C11" s="8">
        <v>11488</v>
      </c>
      <c r="D11" s="8">
        <v>13703.1396484375</v>
      </c>
      <c r="E11" s="8">
        <v>15910.6513671875</v>
      </c>
      <c r="F11" s="8">
        <v>16888.310546875</v>
      </c>
      <c r="G11" s="8">
        <v>16567.771484375</v>
      </c>
      <c r="H11" s="8">
        <v>15780.029296875</v>
      </c>
      <c r="I11" s="8">
        <v>15559.6201171875</v>
      </c>
    </row>
    <row r="12" spans="1:9">
      <c r="A12" s="6" t="s">
        <v>217</v>
      </c>
      <c r="B12" s="8">
        <v>1626</v>
      </c>
      <c r="C12" s="8">
        <v>1945</v>
      </c>
      <c r="D12" s="8">
        <v>2101.07177734375</v>
      </c>
      <c r="E12" s="8">
        <v>2316.744140625</v>
      </c>
      <c r="F12" s="8">
        <v>3072.637939453125</v>
      </c>
      <c r="G12" s="8">
        <v>4449.63671875</v>
      </c>
      <c r="H12" s="8">
        <v>5630.7197265625</v>
      </c>
      <c r="I12" s="8">
        <v>6297.78369140625</v>
      </c>
    </row>
    <row r="13" spans="1:9">
      <c r="A13" s="16"/>
      <c r="B13" s="204"/>
      <c r="C13" s="204"/>
      <c r="D13" s="204"/>
      <c r="E13" s="204"/>
      <c r="F13" s="204"/>
      <c r="G13" s="204"/>
      <c r="H13" s="204"/>
      <c r="I13" s="204"/>
    </row>
    <row r="14" spans="1:9" ht="16.5" thickBot="1">
      <c r="A14" s="3" t="s">
        <v>182</v>
      </c>
      <c r="B14" s="273">
        <v>83516</v>
      </c>
      <c r="C14" s="273">
        <v>93630</v>
      </c>
      <c r="D14" s="273">
        <v>99047.753216696539</v>
      </c>
      <c r="E14" s="273">
        <v>103758.35286630798</v>
      </c>
      <c r="F14" s="273">
        <v>108457.22958672467</v>
      </c>
      <c r="G14" s="273">
        <v>113070.58134592413</v>
      </c>
      <c r="H14" s="273">
        <v>117362.43781492539</v>
      </c>
      <c r="I14" s="273">
        <v>121803.12634083073</v>
      </c>
    </row>
    <row r="15" spans="1:9">
      <c r="B15" s="13"/>
      <c r="C15" s="13"/>
      <c r="D15" s="13"/>
      <c r="E15" s="13"/>
      <c r="F15" s="13"/>
      <c r="G15" s="13"/>
      <c r="H15" s="13"/>
      <c r="I15" s="13"/>
    </row>
    <row r="16" spans="1:9" ht="16.5" thickBot="1">
      <c r="A16" s="2" t="s">
        <v>2</v>
      </c>
      <c r="B16" s="200"/>
      <c r="C16" s="202"/>
      <c r="D16" s="202"/>
      <c r="E16" s="202"/>
      <c r="F16" s="202"/>
      <c r="G16" s="200"/>
      <c r="H16" s="200"/>
      <c r="I16" s="200"/>
    </row>
    <row r="17" spans="1:9" ht="17.25" thickTop="1" thickBot="1">
      <c r="A17" s="9"/>
      <c r="B17" s="9"/>
      <c r="C17" s="27" t="s">
        <v>194</v>
      </c>
      <c r="D17" s="27" t="s">
        <v>195</v>
      </c>
      <c r="E17" s="27" t="s">
        <v>0</v>
      </c>
      <c r="F17" s="27" t="s">
        <v>1</v>
      </c>
      <c r="G17" s="27" t="s">
        <v>106</v>
      </c>
      <c r="H17" s="27" t="s">
        <v>176</v>
      </c>
      <c r="I17" s="27" t="s">
        <v>196</v>
      </c>
    </row>
    <row r="18" spans="1:9" customFormat="1">
      <c r="A18" s="6"/>
      <c r="B18" s="6"/>
      <c r="C18" s="17"/>
      <c r="D18" s="17"/>
      <c r="E18" s="17"/>
      <c r="F18" s="17"/>
      <c r="G18" s="17"/>
      <c r="H18" s="17"/>
      <c r="I18" s="17"/>
    </row>
    <row r="19" spans="1:9">
      <c r="A19" s="2" t="s">
        <v>12</v>
      </c>
      <c r="C19" s="5">
        <f>((C4/B4)^(1/6)-1)*100</f>
        <v>1.1610492653824966</v>
      </c>
      <c r="D19" s="5">
        <f>((D4/C4)^(1/4)-1)*100</f>
        <v>0.93019121402047045</v>
      </c>
      <c r="E19" s="5">
        <f>((E4/D4)^(1/5)-1)*100</f>
        <v>0.86731359986953471</v>
      </c>
      <c r="F19" s="5">
        <f>((F4/E4)^(1/5)-1)*100</f>
        <v>0.80015664554426991</v>
      </c>
      <c r="G19" s="5">
        <f>((G4/F4)^(1/5)-1)*100</f>
        <v>0.74848920535341978</v>
      </c>
      <c r="H19" s="5">
        <f>((H4/G4)^(1/5)-1)*100</f>
        <v>0.6865036267160729</v>
      </c>
      <c r="I19" s="5">
        <f>((I4/H4)^(1/5)-1)*100</f>
        <v>0.63554651417085939</v>
      </c>
    </row>
    <row r="20" spans="1:9">
      <c r="A20" s="1" t="s">
        <v>171</v>
      </c>
      <c r="C20" s="5">
        <f t="shared" ref="C20:C29" si="0">((C5/B5)^(1/6)-1)*100</f>
        <v>1.1454589645744306</v>
      </c>
      <c r="D20" s="5">
        <f t="shared" ref="D20:D29" si="1">((D5/C5)^(1/4)-1)*100</f>
        <v>4.3570807150006274E-3</v>
      </c>
      <c r="E20" s="5">
        <f t="shared" ref="E20:I27" si="2">((E5/D5)^(1/5)-1)*100</f>
        <v>0.85934162215433041</v>
      </c>
      <c r="F20" s="5">
        <f t="shared" si="2"/>
        <v>0.71870354633734035</v>
      </c>
      <c r="G20" s="5">
        <f t="shared" si="2"/>
        <v>0.88471317604925659</v>
      </c>
      <c r="H20" s="5">
        <f t="shared" si="2"/>
        <v>0.86716844308514229</v>
      </c>
      <c r="I20" s="5">
        <f t="shared" si="2"/>
        <v>0.83905141547135909</v>
      </c>
    </row>
    <row r="21" spans="1:9">
      <c r="A21" s="1" t="s">
        <v>172</v>
      </c>
      <c r="C21" s="5">
        <f t="shared" si="0"/>
        <v>1.6745348177269692</v>
      </c>
      <c r="D21" s="5">
        <f t="shared" si="1"/>
        <v>0.92721282009258221</v>
      </c>
      <c r="E21" s="5">
        <f t="shared" si="2"/>
        <v>-8.5195046035990707E-3</v>
      </c>
      <c r="F21" s="5">
        <f t="shared" si="2"/>
        <v>0.74790390784882366</v>
      </c>
      <c r="G21" s="5">
        <f t="shared" si="2"/>
        <v>0.65813505996559218</v>
      </c>
      <c r="H21" s="5">
        <f t="shared" si="2"/>
        <v>0.82769101617821139</v>
      </c>
      <c r="I21" s="5">
        <f t="shared" si="2"/>
        <v>0.84645465210975157</v>
      </c>
    </row>
    <row r="22" spans="1:9">
      <c r="A22" s="1" t="s">
        <v>173</v>
      </c>
      <c r="C22" s="5">
        <f t="shared" si="0"/>
        <v>1.6204374478937522</v>
      </c>
      <c r="D22" s="5">
        <f t="shared" si="1"/>
        <v>0.90217173610505075</v>
      </c>
      <c r="E22" s="5">
        <f t="shared" si="2"/>
        <v>1.0760634058647689</v>
      </c>
      <c r="F22" s="5">
        <f t="shared" si="2"/>
        <v>-0.51856818468194454</v>
      </c>
      <c r="G22" s="5">
        <f t="shared" si="2"/>
        <v>1.2100236099776174</v>
      </c>
      <c r="H22" s="5">
        <f t="shared" si="2"/>
        <v>0.65485141704324512</v>
      </c>
      <c r="I22" s="5">
        <f t="shared" si="2"/>
        <v>0.84130449600432478</v>
      </c>
    </row>
    <row r="23" spans="1:9">
      <c r="A23" s="1" t="s">
        <v>174</v>
      </c>
      <c r="C23" s="5">
        <f t="shared" si="0"/>
        <v>-0.4720487111164906</v>
      </c>
      <c r="D23" s="5">
        <f t="shared" si="1"/>
        <v>1.8956118816610301</v>
      </c>
      <c r="E23" s="5">
        <f t="shared" si="2"/>
        <v>1.5741786930219659</v>
      </c>
      <c r="F23" s="5">
        <f t="shared" si="2"/>
        <v>0.22408964838502854</v>
      </c>
      <c r="G23" s="5">
        <f t="shared" si="2"/>
        <v>0.26588583705153823</v>
      </c>
      <c r="H23" s="5">
        <f t="shared" si="2"/>
        <v>0.70277653697030651</v>
      </c>
      <c r="I23" s="5">
        <f t="shared" si="2"/>
        <v>0.76793736735265572</v>
      </c>
    </row>
    <row r="24" spans="1:9">
      <c r="A24" s="1" t="s">
        <v>214</v>
      </c>
      <c r="B24" s="6"/>
      <c r="C24" s="20">
        <f t="shared" si="0"/>
        <v>0.81480937103068918</v>
      </c>
      <c r="D24" s="20">
        <f t="shared" si="1"/>
        <v>0.93642123109183295</v>
      </c>
      <c r="E24" s="20">
        <f t="shared" si="2"/>
        <v>0.74185233977788201</v>
      </c>
      <c r="F24" s="20">
        <f t="shared" si="2"/>
        <v>0.78137944185909802</v>
      </c>
      <c r="G24" s="20">
        <f t="shared" si="2"/>
        <v>0.88945914096536516</v>
      </c>
      <c r="H24" s="20">
        <f t="shared" si="2"/>
        <v>0.71264099409742432</v>
      </c>
      <c r="I24" s="20">
        <f t="shared" si="2"/>
        <v>0.77522941636394282</v>
      </c>
    </row>
    <row r="25" spans="1:9">
      <c r="A25" s="1" t="s">
        <v>215</v>
      </c>
      <c r="B25" s="6"/>
      <c r="C25" s="20">
        <f t="shared" si="0"/>
        <v>-0.48828145748480711</v>
      </c>
      <c r="D25" s="20">
        <f t="shared" si="1"/>
        <v>-1.3814503554443358</v>
      </c>
      <c r="E25" s="20">
        <f t="shared" si="2"/>
        <v>-0.63952704013501283</v>
      </c>
      <c r="F25" s="20">
        <f t="shared" si="2"/>
        <v>5.2053272508056914E-2</v>
      </c>
      <c r="G25" s="20">
        <f t="shared" si="2"/>
        <v>0.27673987034022574</v>
      </c>
      <c r="H25" s="20">
        <f t="shared" si="2"/>
        <v>0.89837267284422762</v>
      </c>
      <c r="I25" s="20">
        <f t="shared" si="2"/>
        <v>0.49174404549874318</v>
      </c>
    </row>
    <row r="26" spans="1:9">
      <c r="A26" s="6" t="s">
        <v>216</v>
      </c>
      <c r="B26" s="6"/>
      <c r="C26" s="20">
        <f t="shared" si="0"/>
        <v>5.233552775155248</v>
      </c>
      <c r="D26" s="20">
        <f t="shared" si="1"/>
        <v>4.5066470390245028</v>
      </c>
      <c r="E26" s="20">
        <f t="shared" si="2"/>
        <v>3.0323428136692199</v>
      </c>
      <c r="F26" s="20">
        <f t="shared" si="2"/>
        <v>1.1997988633739354</v>
      </c>
      <c r="G26" s="20">
        <f t="shared" si="2"/>
        <v>-0.38251389622245835</v>
      </c>
      <c r="H26" s="20">
        <f t="shared" si="2"/>
        <v>-0.96955242568289579</v>
      </c>
      <c r="I26" s="20">
        <f t="shared" si="2"/>
        <v>-0.2809260144737924</v>
      </c>
    </row>
    <row r="27" spans="1:9">
      <c r="A27" s="6" t="s">
        <v>217</v>
      </c>
      <c r="B27" s="6"/>
      <c r="C27" s="20">
        <f t="shared" si="0"/>
        <v>3.0306668489190836</v>
      </c>
      <c r="D27" s="20">
        <f t="shared" si="1"/>
        <v>1.9483780775725767</v>
      </c>
      <c r="E27" s="20">
        <f t="shared" si="2"/>
        <v>1.9735260960148437</v>
      </c>
      <c r="F27" s="20">
        <f t="shared" si="2"/>
        <v>5.8099875000986456</v>
      </c>
      <c r="G27" s="20">
        <f t="shared" si="2"/>
        <v>7.6868400671890935</v>
      </c>
      <c r="H27" s="20">
        <f t="shared" si="2"/>
        <v>4.8208968059574087</v>
      </c>
      <c r="I27" s="20">
        <f t="shared" si="2"/>
        <v>2.2644685821602062</v>
      </c>
    </row>
    <row r="28" spans="1:9">
      <c r="A28" s="6"/>
      <c r="B28" s="6"/>
      <c r="C28" s="20"/>
      <c r="D28" s="20"/>
      <c r="E28" s="20"/>
      <c r="F28" s="20"/>
      <c r="G28" s="20"/>
      <c r="H28" s="20"/>
      <c r="I28" s="20"/>
    </row>
    <row r="29" spans="1:9" ht="16.5" thickBot="1">
      <c r="A29" s="3" t="s">
        <v>182</v>
      </c>
      <c r="B29" s="6"/>
      <c r="C29" s="20">
        <f t="shared" si="0"/>
        <v>1.9234751858914212</v>
      </c>
      <c r="D29" s="20">
        <f t="shared" si="1"/>
        <v>1.4162157632394923</v>
      </c>
      <c r="E29" s="20">
        <f t="shared" ref="E29:I29" si="3">((E14/D14)^(1/5)-1)*100</f>
        <v>0.9335824638897039</v>
      </c>
      <c r="F29" s="20">
        <f t="shared" si="3"/>
        <v>0.88975968678515205</v>
      </c>
      <c r="G29" s="20">
        <f t="shared" si="3"/>
        <v>0.83660694916409817</v>
      </c>
      <c r="H29" s="11">
        <f t="shared" si="3"/>
        <v>0.74787609417024115</v>
      </c>
      <c r="I29" s="11">
        <f t="shared" si="3"/>
        <v>0.74554781172162521</v>
      </c>
    </row>
    <row r="30" spans="1:9">
      <c r="A30" s="282" t="s">
        <v>369</v>
      </c>
      <c r="B30" s="282"/>
      <c r="C30" s="282"/>
      <c r="D30" s="282"/>
      <c r="E30" s="282"/>
      <c r="F30" s="282"/>
      <c r="G30" s="282"/>
      <c r="H30" s="283"/>
      <c r="I30" s="137"/>
    </row>
    <row r="31" spans="1:9">
      <c r="B31" s="154"/>
      <c r="C31" s="154"/>
      <c r="D31" s="154"/>
      <c r="E31" s="154"/>
      <c r="F31" s="154"/>
      <c r="G31" s="154"/>
      <c r="H31" s="154"/>
      <c r="I31" s="154"/>
    </row>
    <row r="32" spans="1:9">
      <c r="B32" s="154"/>
      <c r="C32" s="154"/>
      <c r="D32" s="154"/>
      <c r="E32" s="154"/>
      <c r="F32" s="154"/>
      <c r="G32" s="154"/>
      <c r="H32" s="154"/>
      <c r="I32" s="154"/>
    </row>
    <row r="33" spans="1:9">
      <c r="A33" s="12"/>
      <c r="B33" s="12"/>
      <c r="C33" s="12"/>
      <c r="D33" s="12"/>
      <c r="E33" s="12"/>
      <c r="F33" s="12"/>
      <c r="G33" s="12"/>
      <c r="H33" s="160"/>
      <c r="I33" s="160"/>
    </row>
    <row r="34" spans="1:9">
      <c r="A34" s="12"/>
      <c r="B34" s="12"/>
      <c r="C34" s="12"/>
      <c r="D34" s="12"/>
      <c r="E34" s="12"/>
      <c r="F34" s="12"/>
      <c r="G34" s="12"/>
      <c r="H34" s="160"/>
      <c r="I34" s="160"/>
    </row>
    <row r="35" spans="1:9">
      <c r="A35" s="12"/>
      <c r="B35" s="12"/>
      <c r="C35" s="12"/>
      <c r="D35" s="12"/>
      <c r="E35" s="12"/>
      <c r="F35" s="12"/>
      <c r="G35" s="12"/>
      <c r="H35" s="160"/>
      <c r="I35" s="160"/>
    </row>
    <row r="36" spans="1:9">
      <c r="A36" s="12"/>
      <c r="B36" s="12"/>
      <c r="C36" s="12"/>
      <c r="D36" s="12"/>
      <c r="E36" s="12"/>
      <c r="F36" s="12"/>
      <c r="G36" s="12"/>
      <c r="H36" s="160"/>
      <c r="I36" s="160"/>
    </row>
    <row r="37" spans="1:9">
      <c r="A37" s="12"/>
      <c r="B37" s="12"/>
      <c r="C37" s="12"/>
      <c r="D37" s="12"/>
      <c r="E37" s="12"/>
      <c r="F37" s="12"/>
      <c r="G37" s="12"/>
      <c r="H37" s="160"/>
      <c r="I37" s="160"/>
    </row>
    <row r="38" spans="1:9">
      <c r="A38" s="12"/>
      <c r="B38" s="12"/>
      <c r="C38" s="12"/>
      <c r="D38" s="12"/>
      <c r="E38" s="12"/>
      <c r="F38" s="12"/>
      <c r="G38" s="12"/>
    </row>
    <row r="39" spans="1:9" ht="20.25" customHeight="1">
      <c r="A39" s="12"/>
      <c r="B39" s="12"/>
      <c r="C39" s="12"/>
      <c r="D39" s="12"/>
      <c r="E39" s="12"/>
      <c r="F39" s="12"/>
      <c r="G39" s="12"/>
    </row>
    <row r="40" spans="1:9">
      <c r="A40" s="12"/>
      <c r="B40" s="12"/>
      <c r="C40" s="12"/>
      <c r="D40" s="12"/>
      <c r="E40" s="12"/>
      <c r="F40" s="12"/>
      <c r="G40" s="12"/>
    </row>
  </sheetData>
  <mergeCells count="2">
    <mergeCell ref="A1:H1"/>
    <mergeCell ref="A30:H30"/>
  </mergeCells>
  <printOptions horizontalCentered="1"/>
  <pageMargins left="0.75" right="0.75" top="1" bottom="1" header="0.5" footer="0.5"/>
  <pageSetup scale="65"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6" tint="-0.249977111117893"/>
  </sheetPr>
  <dimension ref="A1:J51"/>
  <sheetViews>
    <sheetView zoomScale="75" workbookViewId="0">
      <pane xSplit="1" ySplit="2" topLeftCell="B27" activePane="bottomRight" state="frozen"/>
      <selection activeCell="M30" sqref="M30"/>
      <selection pane="topRight" activeCell="M30" sqref="M30"/>
      <selection pane="bottomLeft" activeCell="M30" sqref="M30"/>
      <selection pane="bottomRight" activeCell="I53" sqref="I53"/>
    </sheetView>
  </sheetViews>
  <sheetFormatPr defaultRowHeight="15.75"/>
  <cols>
    <col min="1" max="1" width="10.28515625" style="13" customWidth="1"/>
    <col min="2" max="6" width="16.42578125" style="13" customWidth="1"/>
    <col min="8" max="16384" width="9.140625" style="1"/>
  </cols>
  <sheetData>
    <row r="1" spans="1:10" ht="30" customHeight="1" thickBot="1">
      <c r="A1" s="322" t="s">
        <v>322</v>
      </c>
      <c r="B1" s="322"/>
      <c r="C1" s="322"/>
      <c r="D1" s="322"/>
      <c r="E1" s="322"/>
      <c r="F1" s="322"/>
    </row>
    <row r="2" spans="1:10" s="41" customFormat="1" ht="33" thickTop="1" thickBot="1">
      <c r="A2" s="32" t="s">
        <v>4</v>
      </c>
      <c r="B2" s="128" t="s">
        <v>51</v>
      </c>
      <c r="C2" s="128" t="s">
        <v>47</v>
      </c>
      <c r="D2" s="128" t="s">
        <v>48</v>
      </c>
      <c r="E2" s="128" t="s">
        <v>49</v>
      </c>
      <c r="F2" s="128" t="s">
        <v>50</v>
      </c>
    </row>
    <row r="3" spans="1:10">
      <c r="A3" s="13">
        <v>1970</v>
      </c>
      <c r="B3" s="15">
        <v>26923</v>
      </c>
      <c r="C3" s="15">
        <v>3166</v>
      </c>
      <c r="D3" s="15">
        <v>18449</v>
      </c>
      <c r="E3" s="15">
        <v>2565</v>
      </c>
      <c r="F3" s="15">
        <v>2743</v>
      </c>
    </row>
    <row r="4" spans="1:10">
      <c r="A4" s="13">
        <v>1971</v>
      </c>
      <c r="B4" s="15">
        <v>32289</v>
      </c>
      <c r="C4" s="15">
        <v>3435</v>
      </c>
      <c r="D4" s="15">
        <v>22531</v>
      </c>
      <c r="E4" s="15">
        <v>2628</v>
      </c>
      <c r="F4" s="15">
        <v>3695</v>
      </c>
    </row>
    <row r="5" spans="1:10" ht="15.75" customHeight="1">
      <c r="A5" s="13">
        <v>1972</v>
      </c>
      <c r="B5" s="15">
        <v>35797</v>
      </c>
      <c r="C5" s="15">
        <v>4241</v>
      </c>
      <c r="D5" s="15">
        <v>24742</v>
      </c>
      <c r="E5" s="15">
        <v>2719</v>
      </c>
      <c r="F5" s="15">
        <v>4095</v>
      </c>
    </row>
    <row r="6" spans="1:10">
      <c r="A6" s="13">
        <v>1973</v>
      </c>
      <c r="B6" s="15">
        <v>36608</v>
      </c>
      <c r="C6" s="15">
        <v>4796</v>
      </c>
      <c r="D6" s="15">
        <v>25108</v>
      </c>
      <c r="E6" s="15">
        <v>2629</v>
      </c>
      <c r="F6" s="15">
        <v>4075</v>
      </c>
    </row>
    <row r="7" spans="1:10">
      <c r="A7" s="13">
        <v>1974</v>
      </c>
      <c r="B7" s="15">
        <v>38675</v>
      </c>
      <c r="C7" s="15">
        <v>5234</v>
      </c>
      <c r="D7" s="15">
        <v>25365</v>
      </c>
      <c r="E7" s="15">
        <v>2868</v>
      </c>
      <c r="F7" s="15">
        <v>5208</v>
      </c>
    </row>
    <row r="8" spans="1:10">
      <c r="A8" s="13">
        <v>1975</v>
      </c>
      <c r="B8" s="15">
        <v>39632</v>
      </c>
      <c r="C8" s="15">
        <v>5348</v>
      </c>
      <c r="D8" s="15">
        <v>25352</v>
      </c>
      <c r="E8" s="15">
        <v>3102</v>
      </c>
      <c r="F8" s="15">
        <v>5830</v>
      </c>
    </row>
    <row r="9" spans="1:10">
      <c r="A9" s="13">
        <v>1976</v>
      </c>
      <c r="B9" s="15">
        <v>42648</v>
      </c>
      <c r="C9" s="15">
        <v>6045</v>
      </c>
      <c r="D9" s="15">
        <v>25851</v>
      </c>
      <c r="E9" s="15">
        <v>3520</v>
      </c>
      <c r="F9" s="15">
        <v>7232</v>
      </c>
    </row>
    <row r="10" spans="1:10">
      <c r="A10" s="13">
        <v>1977</v>
      </c>
      <c r="B10" s="15">
        <v>44986</v>
      </c>
      <c r="C10" s="15">
        <v>5929</v>
      </c>
      <c r="D10" s="15">
        <v>27363</v>
      </c>
      <c r="E10" s="15">
        <v>3657</v>
      </c>
      <c r="F10" s="15">
        <v>8037</v>
      </c>
    </row>
    <row r="11" spans="1:10">
      <c r="A11" s="13">
        <v>1978</v>
      </c>
      <c r="B11" s="15">
        <v>47070</v>
      </c>
      <c r="C11" s="15">
        <v>6002</v>
      </c>
      <c r="D11" s="15">
        <v>28546</v>
      </c>
      <c r="E11" s="15">
        <v>3786</v>
      </c>
      <c r="F11" s="15">
        <v>8736</v>
      </c>
    </row>
    <row r="12" spans="1:10">
      <c r="A12" s="13">
        <v>1979</v>
      </c>
      <c r="B12" s="15">
        <v>49832</v>
      </c>
      <c r="C12" s="15">
        <v>6093</v>
      </c>
      <c r="D12" s="15">
        <v>30065</v>
      </c>
      <c r="E12" s="15">
        <v>4202</v>
      </c>
      <c r="F12" s="15">
        <v>9472</v>
      </c>
      <c r="J12" s="150"/>
    </row>
    <row r="13" spans="1:10">
      <c r="A13" s="13">
        <v>1980</v>
      </c>
      <c r="B13" s="15">
        <v>54246</v>
      </c>
      <c r="C13" s="15">
        <v>5889</v>
      </c>
      <c r="D13" s="15">
        <v>34334</v>
      </c>
      <c r="E13" s="15">
        <v>4322</v>
      </c>
      <c r="F13" s="15">
        <v>9701</v>
      </c>
      <c r="J13" s="150"/>
    </row>
    <row r="14" spans="1:10">
      <c r="A14" s="13">
        <v>1981</v>
      </c>
      <c r="B14" s="15">
        <v>56769</v>
      </c>
      <c r="C14" s="15">
        <v>6705</v>
      </c>
      <c r="D14" s="15">
        <v>33967</v>
      </c>
      <c r="E14" s="15">
        <v>4738</v>
      </c>
      <c r="F14" s="15">
        <v>11359</v>
      </c>
    </row>
    <row r="15" spans="1:10">
      <c r="A15" s="13">
        <v>1982</v>
      </c>
      <c r="B15" s="15">
        <v>57968</v>
      </c>
      <c r="C15" s="15">
        <v>7167</v>
      </c>
      <c r="D15" s="15">
        <v>33492</v>
      </c>
      <c r="E15" s="15">
        <v>5147</v>
      </c>
      <c r="F15" s="15">
        <v>12162</v>
      </c>
    </row>
    <row r="16" spans="1:10">
      <c r="A16" s="13">
        <v>1983</v>
      </c>
      <c r="B16" s="15">
        <v>58765</v>
      </c>
      <c r="C16" s="15">
        <v>7469</v>
      </c>
      <c r="D16" s="15">
        <v>34354</v>
      </c>
      <c r="E16" s="15">
        <v>4193</v>
      </c>
      <c r="F16" s="15">
        <v>12749</v>
      </c>
    </row>
    <row r="17" spans="1:8">
      <c r="A17" s="13">
        <v>1984</v>
      </c>
      <c r="B17" s="15">
        <v>62448</v>
      </c>
      <c r="C17" s="15">
        <v>7149</v>
      </c>
      <c r="D17" s="15">
        <v>36848</v>
      </c>
      <c r="E17" s="15">
        <v>5313</v>
      </c>
      <c r="F17" s="15">
        <v>13138</v>
      </c>
    </row>
    <row r="18" spans="1:8">
      <c r="A18" s="13">
        <v>1985</v>
      </c>
      <c r="B18" s="15">
        <v>65919</v>
      </c>
      <c r="C18" s="15">
        <v>7511</v>
      </c>
      <c r="D18" s="15">
        <v>38600</v>
      </c>
      <c r="E18" s="15">
        <v>5656</v>
      </c>
      <c r="F18" s="15">
        <v>14152</v>
      </c>
    </row>
    <row r="19" spans="1:8">
      <c r="A19" s="13">
        <v>1986</v>
      </c>
      <c r="B19" s="15">
        <v>66308</v>
      </c>
      <c r="C19" s="15">
        <v>7280</v>
      </c>
      <c r="D19" s="15">
        <v>39010</v>
      </c>
      <c r="E19" s="15">
        <v>5922</v>
      </c>
      <c r="F19" s="15">
        <v>14096</v>
      </c>
    </row>
    <row r="20" spans="1:8">
      <c r="A20" s="13">
        <v>1987</v>
      </c>
      <c r="B20" s="15">
        <v>65318</v>
      </c>
      <c r="C20" s="15">
        <v>7328</v>
      </c>
      <c r="D20" s="15">
        <v>38185</v>
      </c>
      <c r="E20" s="15">
        <v>5956</v>
      </c>
      <c r="F20" s="15">
        <v>13849</v>
      </c>
    </row>
    <row r="21" spans="1:8">
      <c r="A21" s="13">
        <v>1988</v>
      </c>
      <c r="B21" s="15">
        <v>69012</v>
      </c>
      <c r="C21" s="15">
        <v>8823</v>
      </c>
      <c r="D21" s="15">
        <v>37841</v>
      </c>
      <c r="E21" s="15">
        <v>7180</v>
      </c>
      <c r="F21" s="15">
        <v>15168</v>
      </c>
    </row>
    <row r="22" spans="1:8">
      <c r="A22" s="13">
        <v>1989</v>
      </c>
      <c r="B22" s="15">
        <v>67734</v>
      </c>
      <c r="C22" s="15">
        <v>8161</v>
      </c>
      <c r="D22" s="15">
        <v>36467</v>
      </c>
      <c r="E22" s="15">
        <v>7398</v>
      </c>
      <c r="F22" s="15">
        <v>15708</v>
      </c>
    </row>
    <row r="23" spans="1:8">
      <c r="A23" s="13">
        <v>1990</v>
      </c>
      <c r="B23" s="15">
        <v>71266</v>
      </c>
      <c r="C23" s="15">
        <v>8952</v>
      </c>
      <c r="D23" s="15">
        <v>36899</v>
      </c>
      <c r="E23" s="15">
        <v>7546</v>
      </c>
      <c r="F23" s="15">
        <v>17869</v>
      </c>
    </row>
    <row r="24" spans="1:8">
      <c r="A24" s="13">
        <v>1991</v>
      </c>
      <c r="B24" s="15">
        <v>72275</v>
      </c>
      <c r="C24" s="15">
        <v>9383</v>
      </c>
      <c r="D24" s="15">
        <v>36623</v>
      </c>
      <c r="E24" s="15">
        <v>7567</v>
      </c>
      <c r="F24" s="15">
        <v>18702</v>
      </c>
    </row>
    <row r="25" spans="1:8">
      <c r="A25" s="13">
        <v>1992</v>
      </c>
      <c r="B25" s="15">
        <v>73089</v>
      </c>
      <c r="C25" s="15">
        <v>9170</v>
      </c>
      <c r="D25" s="15">
        <v>36851</v>
      </c>
      <c r="E25" s="15">
        <v>7778</v>
      </c>
      <c r="F25" s="15">
        <v>19290</v>
      </c>
    </row>
    <row r="26" spans="1:8">
      <c r="A26" s="13">
        <v>1993</v>
      </c>
      <c r="B26" s="15">
        <v>69502</v>
      </c>
      <c r="C26" s="15">
        <v>9140</v>
      </c>
      <c r="D26" s="15">
        <v>36604</v>
      </c>
      <c r="E26" s="15">
        <v>4631</v>
      </c>
      <c r="F26" s="15">
        <v>19127</v>
      </c>
    </row>
    <row r="27" spans="1:8">
      <c r="A27" s="13">
        <v>1994</v>
      </c>
      <c r="B27" s="15">
        <v>70463</v>
      </c>
      <c r="C27" s="15">
        <v>9595</v>
      </c>
      <c r="D27" s="15">
        <v>36194</v>
      </c>
      <c r="E27" s="15">
        <v>5870</v>
      </c>
      <c r="F27" s="15">
        <v>18804</v>
      </c>
    </row>
    <row r="28" spans="1:8">
      <c r="A28" s="13">
        <v>1995</v>
      </c>
      <c r="B28" s="15" t="s">
        <v>9</v>
      </c>
      <c r="C28" s="15" t="s">
        <v>9</v>
      </c>
      <c r="D28" s="15" t="s">
        <v>9</v>
      </c>
      <c r="E28" s="15" t="s">
        <v>9</v>
      </c>
      <c r="F28" s="15" t="s">
        <v>9</v>
      </c>
    </row>
    <row r="29" spans="1:8">
      <c r="A29" s="13">
        <v>1996</v>
      </c>
      <c r="B29" s="15">
        <v>70288</v>
      </c>
      <c r="C29" s="15">
        <v>9558</v>
      </c>
      <c r="D29" s="15">
        <v>36146</v>
      </c>
      <c r="E29" s="15">
        <v>6760</v>
      </c>
      <c r="F29" s="15">
        <v>17824</v>
      </c>
      <c r="H29" s="108"/>
    </row>
    <row r="30" spans="1:8">
      <c r="A30" s="13">
        <v>1997</v>
      </c>
      <c r="B30" s="15">
        <v>71025</v>
      </c>
      <c r="C30" s="15">
        <v>9913</v>
      </c>
      <c r="D30" s="15">
        <v>35971</v>
      </c>
      <c r="E30" s="15">
        <v>6589</v>
      </c>
      <c r="F30" s="15">
        <v>18552</v>
      </c>
      <c r="H30" s="108"/>
    </row>
    <row r="31" spans="1:8">
      <c r="A31" s="13">
        <v>1998</v>
      </c>
      <c r="B31" s="15">
        <v>71480</v>
      </c>
      <c r="C31" s="15">
        <v>9655</v>
      </c>
      <c r="D31" s="15">
        <v>36206</v>
      </c>
      <c r="E31" s="15">
        <v>6969</v>
      </c>
      <c r="F31" s="15">
        <v>18650</v>
      </c>
      <c r="H31" s="108"/>
    </row>
    <row r="32" spans="1:8">
      <c r="A32" s="13">
        <v>1999</v>
      </c>
      <c r="B32" s="15">
        <v>71157</v>
      </c>
      <c r="C32" s="15">
        <v>9815</v>
      </c>
      <c r="D32" s="15">
        <v>35861</v>
      </c>
      <c r="E32" s="15">
        <v>6872</v>
      </c>
      <c r="F32" s="15">
        <v>18609</v>
      </c>
      <c r="H32" s="108"/>
    </row>
    <row r="33" spans="1:9">
      <c r="A33" s="13">
        <v>2000</v>
      </c>
      <c r="B33" s="15">
        <v>71506</v>
      </c>
      <c r="C33" s="15">
        <v>9774</v>
      </c>
      <c r="D33" s="15">
        <v>36303</v>
      </c>
      <c r="E33" s="15">
        <v>7159</v>
      </c>
      <c r="F33" s="15">
        <v>18270</v>
      </c>
      <c r="H33" s="108"/>
    </row>
    <row r="34" spans="1:9">
      <c r="A34" s="13">
        <v>2001</v>
      </c>
      <c r="B34" s="15">
        <v>72204</v>
      </c>
      <c r="C34" s="15">
        <v>9944</v>
      </c>
      <c r="D34" s="15">
        <v>36824</v>
      </c>
      <c r="E34" s="15">
        <v>7202</v>
      </c>
      <c r="F34" s="15">
        <v>18234</v>
      </c>
      <c r="H34" s="108"/>
    </row>
    <row r="35" spans="1:9">
      <c r="A35" s="13">
        <v>2002</v>
      </c>
      <c r="B35" s="15">
        <v>70783</v>
      </c>
      <c r="C35" s="15">
        <v>9297</v>
      </c>
      <c r="D35" s="15">
        <v>36457</v>
      </c>
      <c r="E35" s="15">
        <v>7037</v>
      </c>
      <c r="F35" s="15">
        <v>17992</v>
      </c>
      <c r="H35" s="108"/>
    </row>
    <row r="36" spans="1:9">
      <c r="A36" s="21">
        <v>2003</v>
      </c>
      <c r="B36" s="42">
        <v>70579</v>
      </c>
      <c r="C36" s="42">
        <v>9478</v>
      </c>
      <c r="D36" s="42">
        <v>35541</v>
      </c>
      <c r="E36" s="42">
        <v>7257</v>
      </c>
      <c r="F36" s="42">
        <v>18303</v>
      </c>
      <c r="H36" s="108"/>
    </row>
    <row r="37" spans="1:9">
      <c r="A37" s="21">
        <v>2004</v>
      </c>
      <c r="B37" s="42">
        <v>72176</v>
      </c>
      <c r="C37" s="42">
        <v>9857</v>
      </c>
      <c r="D37" s="42">
        <v>35769</v>
      </c>
      <c r="E37" s="42">
        <v>8105</v>
      </c>
      <c r="F37" s="42">
        <v>18445</v>
      </c>
      <c r="H37" s="108"/>
    </row>
    <row r="38" spans="1:9">
      <c r="A38" s="21">
        <v>2005</v>
      </c>
      <c r="B38" s="42">
        <v>72307</v>
      </c>
      <c r="C38" s="42">
        <v>10940</v>
      </c>
      <c r="D38" s="42">
        <v>33926</v>
      </c>
      <c r="E38" s="42">
        <v>8221</v>
      </c>
      <c r="F38" s="42">
        <v>19220</v>
      </c>
      <c r="H38" s="108"/>
      <c r="I38" s="4"/>
    </row>
    <row r="39" spans="1:9">
      <c r="A39" s="21">
        <v>2006</v>
      </c>
      <c r="B39" s="42">
        <v>72274</v>
      </c>
      <c r="C39" s="42">
        <v>10831</v>
      </c>
      <c r="D39" s="42">
        <v>33606</v>
      </c>
      <c r="E39" s="42">
        <v>8266</v>
      </c>
      <c r="F39" s="42">
        <v>19571</v>
      </c>
      <c r="H39" s="108"/>
    </row>
    <row r="40" spans="1:9">
      <c r="A40" s="21">
        <v>2007</v>
      </c>
      <c r="B40" s="42">
        <v>73220</v>
      </c>
      <c r="C40" s="42">
        <v>11061</v>
      </c>
      <c r="D40" s="42">
        <v>33588</v>
      </c>
      <c r="E40" s="42">
        <v>8692</v>
      </c>
      <c r="F40" s="42">
        <v>19879</v>
      </c>
      <c r="H40" s="108"/>
    </row>
    <row r="41" spans="1:9" s="28" customFormat="1" ht="18.75" customHeight="1">
      <c r="A41" s="21">
        <v>2008</v>
      </c>
      <c r="B41" s="42">
        <v>74177</v>
      </c>
      <c r="C41" s="42">
        <v>11240</v>
      </c>
      <c r="D41" s="42">
        <v>34081</v>
      </c>
      <c r="E41" s="42">
        <v>9203</v>
      </c>
      <c r="F41" s="42">
        <v>19653</v>
      </c>
      <c r="H41" s="40"/>
      <c r="I41" s="100"/>
    </row>
    <row r="42" spans="1:9">
      <c r="A42" s="21">
        <v>2009</v>
      </c>
      <c r="B42" s="42">
        <v>75188</v>
      </c>
      <c r="C42" s="42">
        <v>11541</v>
      </c>
      <c r="D42" s="42">
        <v>34027</v>
      </c>
      <c r="E42" s="42">
        <v>9469</v>
      </c>
      <c r="F42" s="42">
        <v>20151</v>
      </c>
      <c r="I42" s="100"/>
    </row>
    <row r="43" spans="1:9">
      <c r="A43" s="21">
        <v>2010</v>
      </c>
      <c r="B43" s="42">
        <v>74988</v>
      </c>
      <c r="C43" s="42">
        <v>11479</v>
      </c>
      <c r="D43" s="42">
        <v>33782</v>
      </c>
      <c r="E43" s="42">
        <v>9344</v>
      </c>
      <c r="F43" s="42">
        <v>20383</v>
      </c>
      <c r="I43" s="100"/>
    </row>
    <row r="44" spans="1:9">
      <c r="A44" s="21">
        <v>2011</v>
      </c>
      <c r="B44" s="42">
        <v>77731</v>
      </c>
      <c r="C44" s="42">
        <v>11113</v>
      </c>
      <c r="D44" s="42">
        <v>35001</v>
      </c>
      <c r="E44" s="42">
        <v>9872</v>
      </c>
      <c r="F44" s="42">
        <v>21745</v>
      </c>
      <c r="I44" s="100"/>
    </row>
    <row r="45" spans="1:9">
      <c r="A45" s="21">
        <v>2012</v>
      </c>
      <c r="B45" s="42">
        <v>74650</v>
      </c>
      <c r="C45" s="42">
        <v>10594</v>
      </c>
      <c r="D45" s="42">
        <v>35326</v>
      </c>
      <c r="E45" s="42">
        <v>8289</v>
      </c>
      <c r="F45" s="42">
        <v>20441</v>
      </c>
      <c r="I45" s="100"/>
    </row>
    <row r="46" spans="1:9">
      <c r="A46" s="21">
        <v>2013</v>
      </c>
      <c r="B46" s="42">
        <v>73959</v>
      </c>
      <c r="C46" s="42">
        <v>10903</v>
      </c>
      <c r="D46" s="42">
        <v>35690</v>
      </c>
      <c r="E46" s="42">
        <v>8675</v>
      </c>
      <c r="F46" s="42">
        <v>18691</v>
      </c>
      <c r="I46" s="100"/>
    </row>
    <row r="47" spans="1:9">
      <c r="A47" s="21">
        <v>2014</v>
      </c>
      <c r="B47" s="42">
        <v>73716</v>
      </c>
      <c r="C47" s="42">
        <v>10666</v>
      </c>
      <c r="D47" s="42">
        <v>35864</v>
      </c>
      <c r="E47" s="42">
        <v>8492</v>
      </c>
      <c r="F47" s="42">
        <v>18694</v>
      </c>
      <c r="I47" s="100"/>
    </row>
    <row r="48" spans="1:9">
      <c r="A48" s="21">
        <v>2015</v>
      </c>
      <c r="B48" s="42">
        <v>77138</v>
      </c>
      <c r="C48" s="42">
        <v>11085</v>
      </c>
      <c r="D48" s="42">
        <v>36058</v>
      </c>
      <c r="E48" s="42">
        <v>8582</v>
      </c>
      <c r="F48" s="42">
        <v>21413</v>
      </c>
      <c r="I48" s="100"/>
    </row>
    <row r="49" spans="1:9">
      <c r="A49" s="21">
        <v>2016</v>
      </c>
      <c r="B49" s="42">
        <v>79092</v>
      </c>
      <c r="C49" s="42">
        <v>11349</v>
      </c>
      <c r="D49" s="42">
        <v>37400</v>
      </c>
      <c r="E49" s="42">
        <v>8444</v>
      </c>
      <c r="F49" s="42">
        <v>21899</v>
      </c>
      <c r="I49" s="100"/>
    </row>
    <row r="50" spans="1:9">
      <c r="A50" s="174">
        <v>2017</v>
      </c>
      <c r="B50" s="175">
        <v>80336</v>
      </c>
      <c r="C50" s="175">
        <v>11284</v>
      </c>
      <c r="D50" s="175">
        <v>38508</v>
      </c>
      <c r="E50" s="175">
        <v>8821</v>
      </c>
      <c r="F50" s="175">
        <v>21723</v>
      </c>
      <c r="I50" s="100"/>
    </row>
    <row r="51" spans="1:9" ht="29.25" customHeight="1">
      <c r="A51" s="323" t="s">
        <v>380</v>
      </c>
      <c r="B51" s="323"/>
      <c r="C51" s="323"/>
      <c r="D51" s="323"/>
      <c r="E51" s="323"/>
      <c r="F51" s="323"/>
    </row>
  </sheetData>
  <mergeCells count="2">
    <mergeCell ref="A1:F1"/>
    <mergeCell ref="A51:F51"/>
  </mergeCells>
  <phoneticPr fontId="0" type="noConversion"/>
  <pageMargins left="0.75" right="0.75" top="1" bottom="1" header="0.5" footer="0.5"/>
  <pageSetup scale="95"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6" tint="-0.249977111117893"/>
  </sheetPr>
  <dimension ref="A1:O48"/>
  <sheetViews>
    <sheetView zoomScale="75" workbookViewId="0">
      <pane xSplit="1" ySplit="2" topLeftCell="B3" activePane="bottomRight" state="frozen"/>
      <selection activeCell="M30" sqref="M30"/>
      <selection pane="topRight" activeCell="M30" sqref="M30"/>
      <selection pane="bottomLeft" activeCell="M30" sqref="M30"/>
      <selection pane="bottomRight" activeCell="K30" sqref="K30"/>
    </sheetView>
  </sheetViews>
  <sheetFormatPr defaultRowHeight="15.75"/>
  <cols>
    <col min="1" max="1" width="34.140625" style="103" customWidth="1"/>
    <col min="2" max="2" width="10.42578125" style="103" customWidth="1"/>
    <col min="3" max="3" width="10.85546875" style="103" customWidth="1"/>
    <col min="4" max="4" width="12.140625" style="103" customWidth="1"/>
    <col min="5" max="6" width="12" style="103" customWidth="1"/>
    <col min="7" max="7" width="12" style="105" customWidth="1"/>
    <col min="8" max="8" width="11.140625" style="103" customWidth="1"/>
    <col min="10" max="10" width="12.28515625" bestFit="1" customWidth="1"/>
    <col min="11" max="11" width="12" bestFit="1" customWidth="1"/>
    <col min="12" max="13" width="12.7109375" bestFit="1" customWidth="1"/>
    <col min="14" max="14" width="12.28515625" bestFit="1" customWidth="1"/>
  </cols>
  <sheetData>
    <row r="1" spans="1:15" ht="24" customHeight="1" thickBot="1">
      <c r="A1" s="196" t="s">
        <v>392</v>
      </c>
      <c r="B1" s="196"/>
      <c r="C1" s="196"/>
      <c r="D1" s="196"/>
      <c r="E1" s="196"/>
      <c r="F1"/>
      <c r="G1"/>
      <c r="H1"/>
    </row>
    <row r="2" spans="1:15" ht="20.25" thickTop="1" thickBot="1">
      <c r="A2" s="166"/>
      <c r="B2" s="164" t="s">
        <v>361</v>
      </c>
      <c r="C2" s="164">
        <v>2020</v>
      </c>
      <c r="D2" s="164">
        <v>2025</v>
      </c>
      <c r="E2" s="164">
        <v>2030</v>
      </c>
      <c r="F2" s="164">
        <v>2035</v>
      </c>
      <c r="G2" s="164">
        <v>2040</v>
      </c>
      <c r="H2" s="164">
        <v>2045</v>
      </c>
    </row>
    <row r="3" spans="1:15">
      <c r="B3" s="105"/>
      <c r="C3" s="105"/>
      <c r="D3" s="105"/>
      <c r="E3" s="105"/>
      <c r="F3" s="105"/>
      <c r="H3" s="105"/>
    </row>
    <row r="4" spans="1:15">
      <c r="A4" s="168" t="s">
        <v>228</v>
      </c>
      <c r="G4" s="103"/>
    </row>
    <row r="5" spans="1:15" s="64" customFormat="1">
      <c r="A5" s="177" t="s">
        <v>188</v>
      </c>
      <c r="B5" s="178">
        <v>8821.8019999999997</v>
      </c>
      <c r="C5" s="178">
        <v>9795.4308801302668</v>
      </c>
      <c r="D5" s="178">
        <v>10274.726111963471</v>
      </c>
      <c r="E5" s="178">
        <v>10777.473494301259</v>
      </c>
      <c r="F5" s="178">
        <v>11271.268477048387</v>
      </c>
      <c r="G5" s="178">
        <v>11729.390768055151</v>
      </c>
      <c r="H5" s="178">
        <v>12206.133503951916</v>
      </c>
      <c r="J5" s="269"/>
      <c r="K5" s="269"/>
      <c r="L5" s="269"/>
      <c r="M5" s="269"/>
      <c r="N5" s="269"/>
      <c r="O5" s="269"/>
    </row>
    <row r="6" spans="1:15" s="64" customFormat="1">
      <c r="A6" s="179" t="s">
        <v>168</v>
      </c>
      <c r="B6" s="178">
        <v>1549.943</v>
      </c>
      <c r="C6" s="178">
        <v>1889.8870337519534</v>
      </c>
      <c r="D6" s="178">
        <v>2021.1692815284018</v>
      </c>
      <c r="E6" s="178">
        <v>2160.8685955031115</v>
      </c>
      <c r="F6" s="178">
        <v>2302.6445187221052</v>
      </c>
      <c r="G6" s="178">
        <v>2440.8477089458947</v>
      </c>
      <c r="H6" s="178">
        <v>2577.9085425409362</v>
      </c>
      <c r="J6" s="269"/>
      <c r="K6" s="269"/>
      <c r="L6" s="269"/>
      <c r="M6" s="269"/>
      <c r="N6" s="269"/>
      <c r="O6" s="269"/>
    </row>
    <row r="7" spans="1:15" s="64" customFormat="1">
      <c r="A7" s="179" t="s">
        <v>165</v>
      </c>
      <c r="B7" s="178">
        <v>5447.2290000000003</v>
      </c>
      <c r="C7" s="178">
        <v>5935.9702775357646</v>
      </c>
      <c r="D7" s="178">
        <v>6123.3481120234992</v>
      </c>
      <c r="E7" s="178">
        <v>6314.3233331793126</v>
      </c>
      <c r="F7" s="178">
        <v>6489.4558678706908</v>
      </c>
      <c r="G7" s="178">
        <v>6633.8329393227341</v>
      </c>
      <c r="H7" s="178">
        <v>6808.8538663649933</v>
      </c>
      <c r="J7" s="269"/>
      <c r="K7" s="269"/>
      <c r="L7" s="269"/>
      <c r="M7" s="269"/>
      <c r="N7" s="269"/>
      <c r="O7" s="269"/>
    </row>
    <row r="8" spans="1:15" s="64" customFormat="1">
      <c r="A8" s="179" t="s">
        <v>167</v>
      </c>
      <c r="B8" s="178">
        <v>1187.269</v>
      </c>
      <c r="C8" s="178">
        <v>1355.5531348805305</v>
      </c>
      <c r="D8" s="178">
        <v>1424.7192859142463</v>
      </c>
      <c r="E8" s="178">
        <v>1497.3504858735448</v>
      </c>
      <c r="F8" s="178">
        <v>1568.9469763928823</v>
      </c>
      <c r="G8" s="178">
        <v>1635.76725278186</v>
      </c>
      <c r="H8" s="178">
        <v>1703.5238778440309</v>
      </c>
      <c r="J8" s="269"/>
      <c r="K8" s="269"/>
      <c r="L8" s="269"/>
      <c r="M8" s="269"/>
      <c r="N8" s="269"/>
      <c r="O8" s="269"/>
    </row>
    <row r="9" spans="1:15" s="64" customFormat="1">
      <c r="A9" s="179" t="s">
        <v>166</v>
      </c>
      <c r="B9" s="178">
        <v>2678.0889999999999</v>
      </c>
      <c r="C9" s="178">
        <v>2968.3235106910056</v>
      </c>
      <c r="D9" s="178">
        <v>3141.1314083409575</v>
      </c>
      <c r="E9" s="178">
        <v>3323.7225921578415</v>
      </c>
      <c r="F9" s="178">
        <v>3506.2025050302782</v>
      </c>
      <c r="G9" s="178">
        <v>3680.1127635188232</v>
      </c>
      <c r="H9" s="178">
        <v>3855.5440662131896</v>
      </c>
      <c r="J9" s="269"/>
      <c r="K9" s="269"/>
      <c r="L9" s="269"/>
      <c r="M9" s="269"/>
      <c r="N9" s="269"/>
      <c r="O9" s="269"/>
    </row>
    <row r="10" spans="1:15" s="64" customFormat="1" ht="15" customHeight="1">
      <c r="A10" s="177"/>
      <c r="B10" s="178"/>
      <c r="C10" s="178"/>
      <c r="D10" s="178"/>
      <c r="E10" s="178"/>
      <c r="F10" s="178"/>
      <c r="G10" s="178"/>
      <c r="H10" s="178"/>
      <c r="J10" s="269"/>
    </row>
    <row r="11" spans="1:15" s="64" customFormat="1">
      <c r="A11" s="176" t="s">
        <v>233</v>
      </c>
      <c r="B11" s="177"/>
      <c r="C11" s="177"/>
      <c r="D11" s="177"/>
      <c r="E11" s="177"/>
      <c r="F11" s="177"/>
      <c r="G11" s="177"/>
      <c r="H11" s="177"/>
      <c r="J11" s="269"/>
    </row>
    <row r="12" spans="1:15" s="64" customFormat="1">
      <c r="A12" s="177" t="s">
        <v>188</v>
      </c>
      <c r="B12" s="178">
        <v>79669.134999999995</v>
      </c>
      <c r="C12" s="178">
        <v>88413.623153277338</v>
      </c>
      <c r="D12" s="178">
        <v>92533.609052803964</v>
      </c>
      <c r="E12" s="178">
        <v>97169.063459283498</v>
      </c>
      <c r="F12" s="178">
        <v>101733.76573392132</v>
      </c>
      <c r="G12" s="178">
        <v>105986.00458746716</v>
      </c>
      <c r="H12" s="178">
        <v>110415.84215909557</v>
      </c>
      <c r="J12" s="269"/>
      <c r="K12" s="269"/>
      <c r="L12" s="269"/>
      <c r="M12" s="269"/>
      <c r="N12" s="269"/>
      <c r="O12" s="269"/>
    </row>
    <row r="13" spans="1:15" s="64" customFormat="1" ht="15.75" customHeight="1">
      <c r="A13" s="179" t="s">
        <v>168</v>
      </c>
      <c r="B13" s="178">
        <v>11655.215</v>
      </c>
      <c r="C13" s="178">
        <v>13186.986188771214</v>
      </c>
      <c r="D13" s="178">
        <v>14131.811726171001</v>
      </c>
      <c r="E13" s="178">
        <v>15186.615108072099</v>
      </c>
      <c r="F13" s="178">
        <v>16263.203190921906</v>
      </c>
      <c r="G13" s="178">
        <v>17321.315337103348</v>
      </c>
      <c r="H13" s="178">
        <v>18439.44564056896</v>
      </c>
      <c r="J13" s="269"/>
      <c r="K13" s="269"/>
      <c r="L13" s="269"/>
      <c r="M13" s="269"/>
      <c r="N13" s="269"/>
      <c r="O13" s="269"/>
    </row>
    <row r="14" spans="1:15" s="64" customFormat="1">
      <c r="A14" s="179" t="s">
        <v>165</v>
      </c>
      <c r="B14" s="178">
        <v>36968.063999999998</v>
      </c>
      <c r="C14" s="178">
        <v>40342.518820480822</v>
      </c>
      <c r="D14" s="178">
        <v>41328.694190773414</v>
      </c>
      <c r="E14" s="178">
        <v>42460.530210375073</v>
      </c>
      <c r="F14" s="178">
        <v>43472.588595923</v>
      </c>
      <c r="G14" s="178">
        <v>44265.96664826855</v>
      </c>
      <c r="H14" s="178">
        <v>45049.663600910993</v>
      </c>
      <c r="J14" s="269"/>
      <c r="K14" s="269"/>
      <c r="L14" s="269"/>
      <c r="M14" s="269"/>
      <c r="N14" s="269"/>
      <c r="O14" s="269"/>
    </row>
    <row r="15" spans="1:15" s="64" customFormat="1">
      <c r="A15" s="179" t="s">
        <v>167</v>
      </c>
      <c r="B15" s="178">
        <v>9092.3510000000006</v>
      </c>
      <c r="C15" s="178">
        <v>10161.956426640108</v>
      </c>
      <c r="D15" s="178">
        <v>10729.201316253122</v>
      </c>
      <c r="E15" s="178">
        <v>11365.080940264121</v>
      </c>
      <c r="F15" s="178">
        <v>12002.002173390505</v>
      </c>
      <c r="G15" s="178">
        <v>12610.989489624666</v>
      </c>
      <c r="H15" s="178">
        <v>13249.901059091468</v>
      </c>
      <c r="J15" s="269"/>
      <c r="K15" s="269"/>
      <c r="L15" s="269"/>
      <c r="M15" s="269"/>
      <c r="N15" s="269"/>
      <c r="O15" s="269"/>
    </row>
    <row r="16" spans="1:15" s="64" customFormat="1">
      <c r="A16" s="179" t="s">
        <v>166</v>
      </c>
      <c r="B16" s="178">
        <v>21953.505000000001</v>
      </c>
      <c r="C16" s="178">
        <v>24722.161717385192</v>
      </c>
      <c r="D16" s="178">
        <v>26343.901819606424</v>
      </c>
      <c r="E16" s="178">
        <v>28156.837200572212</v>
      </c>
      <c r="F16" s="178">
        <v>29995.971773685906</v>
      </c>
      <c r="G16" s="178">
        <v>31787.7331124706</v>
      </c>
      <c r="H16" s="178">
        <v>33676.83185852415</v>
      </c>
      <c r="J16" s="269"/>
      <c r="K16" s="269"/>
      <c r="L16" s="269"/>
      <c r="M16" s="269"/>
      <c r="N16" s="269"/>
      <c r="O16" s="269"/>
    </row>
    <row r="17" spans="1:15" s="64" customFormat="1">
      <c r="A17" s="177"/>
      <c r="B17" s="177"/>
      <c r="C17" s="177"/>
      <c r="D17" s="177"/>
      <c r="E17" s="177"/>
      <c r="F17" s="177"/>
      <c r="G17" s="177"/>
      <c r="H17" s="177"/>
      <c r="J17" s="269"/>
    </row>
    <row r="18" spans="1:15" s="64" customFormat="1">
      <c r="A18" s="176" t="s">
        <v>234</v>
      </c>
      <c r="B18" s="177"/>
      <c r="C18" s="177"/>
      <c r="D18" s="177"/>
      <c r="E18" s="177"/>
      <c r="F18" s="177"/>
      <c r="G18" s="177"/>
      <c r="H18" s="177"/>
      <c r="J18" s="269"/>
    </row>
    <row r="19" spans="1:15" s="64" customFormat="1">
      <c r="A19" s="177" t="s">
        <v>183</v>
      </c>
      <c r="B19" s="178">
        <v>217675.23224043715</v>
      </c>
      <c r="C19" s="178">
        <v>241567.2763750747</v>
      </c>
      <c r="D19" s="178">
        <v>253516.73713096976</v>
      </c>
      <c r="E19" s="178">
        <v>266216.61221721506</v>
      </c>
      <c r="F19" s="178">
        <v>278722.64584635978</v>
      </c>
      <c r="G19" s="178">
        <v>289579.24750674091</v>
      </c>
      <c r="H19" s="178">
        <v>302509.15660026186</v>
      </c>
      <c r="J19" s="269"/>
      <c r="K19" s="276"/>
      <c r="L19" s="276"/>
      <c r="M19" s="276"/>
      <c r="N19" s="276"/>
    </row>
    <row r="20" spans="1:15" s="64" customFormat="1">
      <c r="A20" s="179" t="s">
        <v>184</v>
      </c>
      <c r="B20" s="178">
        <v>31844.849726775956</v>
      </c>
      <c r="C20" s="178">
        <v>36030.016909210965</v>
      </c>
      <c r="D20" s="178">
        <v>38717.292400468497</v>
      </c>
      <c r="E20" s="178">
        <v>41607.164679649584</v>
      </c>
      <c r="F20" s="178">
        <v>44556.721071018925</v>
      </c>
      <c r="G20" s="178">
        <v>47325.99818880696</v>
      </c>
      <c r="H20" s="178">
        <v>50519.029152243726</v>
      </c>
      <c r="J20" s="269"/>
      <c r="K20" s="276"/>
      <c r="L20" s="276"/>
      <c r="M20" s="276"/>
      <c r="N20" s="276"/>
      <c r="O20" s="269"/>
    </row>
    <row r="21" spans="1:15" s="64" customFormat="1">
      <c r="A21" s="179" t="s">
        <v>185</v>
      </c>
      <c r="B21" s="178">
        <v>101005.63934426229</v>
      </c>
      <c r="C21" s="178">
        <v>110225.46125814432</v>
      </c>
      <c r="D21" s="178">
        <v>113229.29915280387</v>
      </c>
      <c r="E21" s="178">
        <v>116330.21975445225</v>
      </c>
      <c r="F21" s="178">
        <v>119102.98245458356</v>
      </c>
      <c r="G21" s="178">
        <v>120945.26406630751</v>
      </c>
      <c r="H21" s="178">
        <v>123423.73589290683</v>
      </c>
      <c r="J21" s="269"/>
      <c r="K21" s="276"/>
      <c r="L21" s="276"/>
      <c r="M21" s="276"/>
      <c r="N21" s="276"/>
      <c r="O21" s="269"/>
    </row>
    <row r="22" spans="1:15" s="64" customFormat="1">
      <c r="A22" s="179" t="s">
        <v>186</v>
      </c>
      <c r="B22" s="178">
        <v>24842.48907103825</v>
      </c>
      <c r="C22" s="178">
        <v>27764.908269508491</v>
      </c>
      <c r="D22" s="178">
        <v>29395.072099323621</v>
      </c>
      <c r="E22" s="178">
        <v>31137.208055518138</v>
      </c>
      <c r="F22" s="178">
        <v>32882.197735316455</v>
      </c>
      <c r="G22" s="178">
        <v>34456.255436132968</v>
      </c>
      <c r="H22" s="178">
        <v>36301.098792031415</v>
      </c>
      <c r="J22" s="269"/>
      <c r="K22" s="276"/>
      <c r="L22" s="276"/>
      <c r="M22" s="276"/>
      <c r="N22" s="276"/>
      <c r="O22" s="269"/>
    </row>
    <row r="23" spans="1:15" s="64" customFormat="1">
      <c r="A23" s="179" t="s">
        <v>187</v>
      </c>
      <c r="B23" s="178">
        <v>59982.254098360652</v>
      </c>
      <c r="C23" s="178">
        <v>67546.889938210908</v>
      </c>
      <c r="D23" s="178">
        <v>72175.073478373757</v>
      </c>
      <c r="E23" s="178">
        <v>77142.019727595092</v>
      </c>
      <c r="F23" s="178">
        <v>82180.744585440843</v>
      </c>
      <c r="G23" s="178">
        <v>86851.72981549344</v>
      </c>
      <c r="H23" s="178">
        <v>92265.292763079866</v>
      </c>
      <c r="J23" s="269"/>
      <c r="K23" s="276"/>
      <c r="L23" s="276"/>
      <c r="M23" s="276"/>
      <c r="N23" s="276"/>
      <c r="O23" s="269"/>
    </row>
    <row r="24" spans="1:15">
      <c r="G24" s="103"/>
      <c r="J24" s="269"/>
    </row>
    <row r="25" spans="1:15" ht="21" customHeight="1">
      <c r="A25" s="207" t="s">
        <v>364</v>
      </c>
      <c r="B25" s="72"/>
      <c r="C25" s="72"/>
      <c r="D25" s="72"/>
      <c r="E25" s="72"/>
      <c r="F25" s="72"/>
      <c r="G25" s="72"/>
      <c r="H25" s="72"/>
      <c r="J25" s="269"/>
    </row>
    <row r="26" spans="1:15" ht="18" customHeight="1">
      <c r="A26" s="177" t="s">
        <v>183</v>
      </c>
      <c r="B26" s="72">
        <v>15753.46</v>
      </c>
      <c r="C26" s="72">
        <v>18780.232562117162</v>
      </c>
      <c r="D26" s="72">
        <v>21504.44295332205</v>
      </c>
      <c r="E26" s="72">
        <v>24742.584350970388</v>
      </c>
      <c r="F26" s="72">
        <v>28392.938052565816</v>
      </c>
      <c r="G26" s="72">
        <v>32431.084985829548</v>
      </c>
      <c r="H26" s="72">
        <v>37055.382180860259</v>
      </c>
      <c r="J26" s="269"/>
      <c r="K26" s="269"/>
      <c r="L26" s="269"/>
      <c r="M26" s="269"/>
      <c r="N26" s="269"/>
      <c r="O26" s="269"/>
    </row>
    <row r="27" spans="1:15">
      <c r="A27" s="179" t="s">
        <v>184</v>
      </c>
      <c r="B27" s="72">
        <v>2093.81</v>
      </c>
      <c r="C27" s="72">
        <v>2544.8281311961364</v>
      </c>
      <c r="D27" s="72">
        <v>2983.7172603303284</v>
      </c>
      <c r="E27" s="72">
        <v>3513.2508225830925</v>
      </c>
      <c r="F27" s="72">
        <v>4123.6560140088977</v>
      </c>
      <c r="G27" s="72">
        <v>4815.3177859067291</v>
      </c>
      <c r="H27" s="72">
        <v>5622.1042671681953</v>
      </c>
      <c r="J27" s="269"/>
      <c r="K27" s="269"/>
      <c r="L27" s="269"/>
      <c r="M27" s="269"/>
      <c r="N27" s="269"/>
      <c r="O27" s="269"/>
    </row>
    <row r="28" spans="1:15">
      <c r="A28" s="179" t="s">
        <v>185</v>
      </c>
      <c r="B28" s="72">
        <v>7340.27</v>
      </c>
      <c r="C28" s="72">
        <v>8606.0570240561556</v>
      </c>
      <c r="D28" s="72">
        <v>9647.5638452458843</v>
      </c>
      <c r="E28" s="72">
        <v>10862.280514430109</v>
      </c>
      <c r="F28" s="72">
        <v>12191.698360227074</v>
      </c>
      <c r="G28" s="72">
        <v>13613.670940381578</v>
      </c>
      <c r="H28" s="72">
        <v>15198.363633981726</v>
      </c>
      <c r="J28" s="269"/>
      <c r="K28" s="269"/>
      <c r="L28" s="269"/>
      <c r="M28" s="269"/>
      <c r="N28" s="269"/>
      <c r="O28" s="269"/>
    </row>
    <row r="29" spans="1:15">
      <c r="A29" s="179" t="s">
        <v>186</v>
      </c>
      <c r="B29" s="72">
        <v>1671.37</v>
      </c>
      <c r="C29" s="72">
        <v>2006.6409155802676</v>
      </c>
      <c r="D29" s="72">
        <v>2317.9637898714377</v>
      </c>
      <c r="E29" s="72">
        <v>2690.2964139843061</v>
      </c>
      <c r="F29" s="72">
        <v>3113.934495983216</v>
      </c>
      <c r="G29" s="72">
        <v>3587.3411432948615</v>
      </c>
      <c r="H29" s="72">
        <v>4133.7394542649754</v>
      </c>
      <c r="J29" s="269"/>
      <c r="K29" s="269"/>
      <c r="L29" s="269"/>
      <c r="M29" s="269"/>
      <c r="N29" s="269"/>
      <c r="O29" s="269"/>
    </row>
    <row r="30" spans="1:15">
      <c r="A30" s="179" t="s">
        <v>187</v>
      </c>
      <c r="B30" s="72">
        <v>4648</v>
      </c>
      <c r="C30" s="72">
        <v>5622.6962142688499</v>
      </c>
      <c r="D30" s="72">
        <v>6555.188643656621</v>
      </c>
      <c r="E30" s="72">
        <v>7676.7484761140759</v>
      </c>
      <c r="F30" s="72">
        <v>8963.6429674145948</v>
      </c>
      <c r="G30" s="72">
        <v>10414.751566825225</v>
      </c>
      <c r="H30" s="72">
        <v>12101.17482544536</v>
      </c>
      <c r="J30" s="269"/>
      <c r="K30" s="269"/>
      <c r="L30" s="269"/>
      <c r="M30" s="269"/>
      <c r="N30" s="269"/>
      <c r="O30" s="269"/>
    </row>
    <row r="31" spans="1:15">
      <c r="A31" s="179"/>
      <c r="B31" s="72"/>
      <c r="C31" s="72"/>
      <c r="D31" s="72"/>
      <c r="E31" s="72"/>
      <c r="F31" s="72"/>
      <c r="G31" s="72"/>
      <c r="H31" s="72"/>
    </row>
    <row r="32" spans="1:15" ht="18.75">
      <c r="A32" s="207" t="s">
        <v>365</v>
      </c>
      <c r="B32" s="72"/>
      <c r="C32" s="72"/>
      <c r="D32" s="72"/>
      <c r="E32" s="72"/>
      <c r="F32" s="72"/>
      <c r="G32" s="72"/>
      <c r="H32" s="72"/>
    </row>
    <row r="33" spans="1:15">
      <c r="A33" s="177" t="s">
        <v>183</v>
      </c>
      <c r="B33" s="72">
        <v>14814.664641307581</v>
      </c>
      <c r="C33" s="72">
        <v>16082.41894843808</v>
      </c>
      <c r="D33" s="72">
        <v>16516.732058129466</v>
      </c>
      <c r="E33" s="72">
        <v>17044.587957140433</v>
      </c>
      <c r="F33" s="72">
        <v>17542.735011592267</v>
      </c>
      <c r="G33" s="72">
        <v>17971.89893494804</v>
      </c>
      <c r="H33" s="72">
        <v>18417.441846274953</v>
      </c>
      <c r="J33" s="269"/>
      <c r="K33" s="269"/>
      <c r="L33" s="269"/>
      <c r="M33" s="269"/>
      <c r="N33" s="269"/>
      <c r="O33" s="269"/>
    </row>
    <row r="34" spans="1:15">
      <c r="A34" s="179" t="s">
        <v>184</v>
      </c>
      <c r="B34" s="72">
        <v>1969.0336581688232</v>
      </c>
      <c r="C34" s="72">
        <v>2179.2590705305497</v>
      </c>
      <c r="D34" s="72">
        <v>2291.6779864078781</v>
      </c>
      <c r="E34" s="72">
        <v>2420.1963631444573</v>
      </c>
      <c r="F34" s="72">
        <v>2547.8238496765803</v>
      </c>
      <c r="G34" s="72">
        <v>2668.440005192133</v>
      </c>
      <c r="H34" s="72">
        <v>2794.3249347390934</v>
      </c>
      <c r="J34" s="269"/>
      <c r="K34" s="269"/>
      <c r="L34" s="269"/>
      <c r="M34" s="269"/>
      <c r="N34" s="269"/>
      <c r="O34" s="269"/>
    </row>
    <row r="35" spans="1:15">
      <c r="A35" s="179" t="s">
        <v>185</v>
      </c>
      <c r="B35" s="72">
        <v>6902.8415615776357</v>
      </c>
      <c r="C35" s="72">
        <v>7369.7817158136577</v>
      </c>
      <c r="D35" s="72">
        <v>7409.9211679885602</v>
      </c>
      <c r="E35" s="72">
        <v>7482.7711211207979</v>
      </c>
      <c r="F35" s="72">
        <v>7532.7087770474673</v>
      </c>
      <c r="G35" s="72">
        <v>7544.1052428890416</v>
      </c>
      <c r="H35" s="72">
        <v>7553.9627960436856</v>
      </c>
      <c r="J35" s="269"/>
      <c r="K35" s="269"/>
      <c r="L35" s="269"/>
      <c r="M35" s="269"/>
      <c r="N35" s="269"/>
      <c r="O35" s="269"/>
    </row>
    <row r="36" spans="1:15">
      <c r="A36" s="179" t="s">
        <v>186</v>
      </c>
      <c r="B36" s="72">
        <v>1571.7681094529235</v>
      </c>
      <c r="C36" s="72">
        <v>1718.3834000296924</v>
      </c>
      <c r="D36" s="72">
        <v>1780.3384593990834</v>
      </c>
      <c r="E36" s="72">
        <v>1853.2823090946274</v>
      </c>
      <c r="F36" s="72">
        <v>1923.9617825163098</v>
      </c>
      <c r="G36" s="72">
        <v>1987.9486764209812</v>
      </c>
      <c r="H36" s="72">
        <v>2054.5707944661681</v>
      </c>
      <c r="J36" s="269"/>
      <c r="K36" s="269"/>
      <c r="L36" s="269"/>
      <c r="M36" s="269"/>
      <c r="N36" s="269"/>
      <c r="O36" s="269"/>
    </row>
    <row r="37" spans="1:15">
      <c r="A37" s="179" t="s">
        <v>187</v>
      </c>
      <c r="B37" s="72">
        <v>4371.0119080378308</v>
      </c>
      <c r="C37" s="72">
        <v>4814.985961359911</v>
      </c>
      <c r="D37" s="72">
        <v>5034.7872136368787</v>
      </c>
      <c r="E37" s="72">
        <v>5288.3325674441285</v>
      </c>
      <c r="F37" s="72">
        <v>5538.2367624215176</v>
      </c>
      <c r="G37" s="72">
        <v>5771.4030435108198</v>
      </c>
      <c r="H37" s="72">
        <v>6014.5833210260062</v>
      </c>
      <c r="J37" s="269"/>
      <c r="K37" s="269"/>
      <c r="L37" s="269"/>
      <c r="M37" s="269"/>
      <c r="N37" s="269"/>
      <c r="O37" s="269"/>
    </row>
    <row r="38" spans="1:15">
      <c r="A38" s="179"/>
      <c r="B38" s="72"/>
      <c r="C38" s="72"/>
      <c r="D38" s="72"/>
      <c r="E38" s="72"/>
      <c r="F38" s="72"/>
      <c r="G38" s="72"/>
      <c r="H38" s="72"/>
      <c r="J38" s="269"/>
    </row>
    <row r="39" spans="1:15">
      <c r="A39" s="206" t="s">
        <v>235</v>
      </c>
      <c r="B39" s="72"/>
      <c r="C39" s="72"/>
      <c r="D39" s="72"/>
      <c r="E39" s="72"/>
      <c r="F39" s="72"/>
      <c r="G39" s="72"/>
      <c r="H39" s="72"/>
      <c r="J39" s="269"/>
    </row>
    <row r="40" spans="1:15">
      <c r="A40" s="179" t="s">
        <v>229</v>
      </c>
      <c r="B40" s="72">
        <v>14963.021878732656</v>
      </c>
      <c r="C40" s="72">
        <v>16231.663874871976</v>
      </c>
      <c r="D40" s="72">
        <v>16666.942913427898</v>
      </c>
      <c r="E40" s="72">
        <v>17195.788602031775</v>
      </c>
      <c r="F40" s="72">
        <v>17694.949896221351</v>
      </c>
      <c r="G40" s="72">
        <v>18125.153113436107</v>
      </c>
      <c r="H40" s="72">
        <v>18571.760991639334</v>
      </c>
      <c r="J40" s="269"/>
      <c r="K40" s="269"/>
      <c r="L40" s="269"/>
      <c r="M40" s="269"/>
      <c r="N40" s="269"/>
      <c r="O40" s="269"/>
    </row>
    <row r="41" spans="1:15">
      <c r="A41" s="179" t="s">
        <v>230</v>
      </c>
      <c r="B41" s="72">
        <v>14814.664641307581</v>
      </c>
      <c r="C41" s="72">
        <v>16082.418948438079</v>
      </c>
      <c r="D41" s="72">
        <v>16516.732058129466</v>
      </c>
      <c r="E41" s="72">
        <v>17044.587957140429</v>
      </c>
      <c r="F41" s="72">
        <v>17542.735011592267</v>
      </c>
      <c r="G41" s="72">
        <v>17971.898934948036</v>
      </c>
      <c r="H41" s="72">
        <v>18417.441846274956</v>
      </c>
      <c r="J41" s="269"/>
      <c r="K41" s="269"/>
      <c r="L41" s="269"/>
      <c r="M41" s="269"/>
      <c r="N41" s="269"/>
      <c r="O41" s="269"/>
    </row>
    <row r="42" spans="1:15">
      <c r="A42" s="179" t="s">
        <v>231</v>
      </c>
      <c r="B42" s="72">
        <v>37.269400141397192</v>
      </c>
      <c r="C42" s="72">
        <v>39.10268607982124</v>
      </c>
      <c r="D42" s="72">
        <v>40.068614944358252</v>
      </c>
      <c r="E42" s="72">
        <v>41.058404537271848</v>
      </c>
      <c r="F42" s="72">
        <v>42.072644275008287</v>
      </c>
      <c r="G42" s="72">
        <v>43.11193813399462</v>
      </c>
      <c r="H42" s="72">
        <v>44.176905010304665</v>
      </c>
      <c r="J42" s="269"/>
      <c r="K42" s="269"/>
      <c r="L42" s="269"/>
      <c r="M42" s="269"/>
      <c r="N42" s="269"/>
      <c r="O42" s="269"/>
    </row>
    <row r="43" spans="1:15">
      <c r="A43" s="179" t="s">
        <v>232</v>
      </c>
      <c r="B43" s="72">
        <v>111.08783728367817</v>
      </c>
      <c r="C43" s="72">
        <v>110.14224035407561</v>
      </c>
      <c r="D43" s="72">
        <v>110.14224035407562</v>
      </c>
      <c r="E43" s="72">
        <v>110.14224035407561</v>
      </c>
      <c r="F43" s="72">
        <v>110.14224035407558</v>
      </c>
      <c r="G43" s="72">
        <v>110.14224035407558</v>
      </c>
      <c r="H43" s="72">
        <v>110.14224035407558</v>
      </c>
      <c r="J43" s="269"/>
      <c r="K43" s="269"/>
      <c r="L43" s="269"/>
      <c r="M43" s="269"/>
      <c r="N43" s="269"/>
      <c r="O43" s="269"/>
    </row>
    <row r="44" spans="1:15" ht="16.5" thickBot="1">
      <c r="A44" s="329"/>
      <c r="B44" s="73"/>
      <c r="C44" s="73"/>
      <c r="D44" s="73"/>
      <c r="E44" s="73"/>
      <c r="F44" s="73"/>
      <c r="G44" s="73"/>
      <c r="H44" s="73"/>
      <c r="K44" s="269"/>
      <c r="L44" s="269"/>
      <c r="M44" s="269"/>
      <c r="N44" s="269"/>
      <c r="O44" s="269"/>
    </row>
    <row r="45" spans="1:15">
      <c r="A45" s="179" t="s">
        <v>390</v>
      </c>
      <c r="B45" s="72"/>
      <c r="C45" s="72"/>
      <c r="D45" s="72"/>
      <c r="E45" s="72"/>
      <c r="F45" s="72"/>
      <c r="G45" s="72"/>
      <c r="H45" s="72"/>
      <c r="K45" s="269"/>
      <c r="L45" s="269"/>
      <c r="M45" s="269"/>
      <c r="N45" s="269"/>
      <c r="O45" s="269"/>
    </row>
    <row r="46" spans="1:15" s="16" customFormat="1" ht="18" customHeight="1">
      <c r="A46" s="283" t="s">
        <v>362</v>
      </c>
      <c r="B46" s="283"/>
      <c r="C46" s="283"/>
      <c r="D46" s="283"/>
      <c r="E46" s="283"/>
      <c r="F46" s="184"/>
      <c r="G46" s="184"/>
      <c r="H46" s="167"/>
    </row>
    <row r="47" spans="1:15" ht="15.75" customHeight="1">
      <c r="A47" s="283" t="s">
        <v>363</v>
      </c>
      <c r="B47" s="283"/>
      <c r="C47" s="283"/>
      <c r="D47" s="283"/>
      <c r="E47" s="283"/>
      <c r="F47" s="283"/>
      <c r="G47" s="283"/>
      <c r="H47" s="283"/>
    </row>
    <row r="48" spans="1:15" ht="19.5" customHeight="1"/>
  </sheetData>
  <mergeCells count="2">
    <mergeCell ref="A46:E46"/>
    <mergeCell ref="A47:H47"/>
  </mergeCells>
  <phoneticPr fontId="0" type="noConversion"/>
  <pageMargins left="0.43" right="0.23" top="0.48" bottom="0.33" header="0.5" footer="0.38"/>
  <pageSetup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32"/>
  <sheetViews>
    <sheetView zoomScale="75" workbookViewId="0">
      <pane xSplit="1" ySplit="2" topLeftCell="B3" activePane="bottomRight" state="frozen"/>
      <selection activeCell="M30" sqref="M30"/>
      <selection pane="topRight" activeCell="M30" sqref="M30"/>
      <selection pane="bottomLeft" activeCell="M30" sqref="M30"/>
      <selection pane="bottomRight" activeCell="K25" sqref="K25"/>
    </sheetView>
  </sheetViews>
  <sheetFormatPr defaultRowHeight="15.75"/>
  <cols>
    <col min="1" max="1" width="29.140625" style="103" customWidth="1"/>
    <col min="2" max="2" width="12" style="103" customWidth="1"/>
    <col min="3" max="3" width="11.140625" style="103" customWidth="1"/>
    <col min="4" max="4" width="10.42578125" style="103" customWidth="1"/>
    <col min="5" max="5" width="10.85546875" style="103" customWidth="1"/>
    <col min="6" max="6" width="12.140625" style="103" customWidth="1"/>
    <col min="7" max="8" width="12" style="103" customWidth="1"/>
    <col min="9" max="9" width="13.42578125" style="167" customWidth="1"/>
    <col min="10" max="10" width="12.7109375" style="64" bestFit="1" customWidth="1"/>
    <col min="11" max="11" width="12.28515625" bestFit="1" customWidth="1"/>
    <col min="12" max="14" width="12.7109375" bestFit="1" customWidth="1"/>
  </cols>
  <sheetData>
    <row r="1" spans="1:14" ht="24" customHeight="1" thickBot="1">
      <c r="A1" s="324" t="s">
        <v>391</v>
      </c>
      <c r="B1" s="324"/>
      <c r="C1" s="324"/>
      <c r="D1" s="324"/>
      <c r="E1" s="324"/>
      <c r="F1" s="324"/>
      <c r="G1" s="324"/>
      <c r="H1" s="185"/>
    </row>
    <row r="2" spans="1:14" ht="20.25" thickTop="1" thickBot="1">
      <c r="A2" s="186"/>
      <c r="B2" s="187" t="s">
        <v>366</v>
      </c>
      <c r="C2" s="187">
        <v>2020</v>
      </c>
      <c r="D2" s="187">
        <v>2025</v>
      </c>
      <c r="E2" s="187">
        <v>2030</v>
      </c>
      <c r="F2" s="187">
        <v>2035</v>
      </c>
      <c r="G2" s="187">
        <v>2040</v>
      </c>
      <c r="H2" s="187">
        <v>2045</v>
      </c>
      <c r="I2" s="165"/>
    </row>
    <row r="3" spans="1:14">
      <c r="A3" s="188"/>
      <c r="B3" s="189"/>
      <c r="C3" s="189"/>
      <c r="D3" s="189"/>
      <c r="E3" s="189"/>
      <c r="F3" s="189"/>
      <c r="G3" s="189"/>
      <c r="H3" s="189"/>
      <c r="I3" s="165"/>
    </row>
    <row r="4" spans="1:14" s="64" customFormat="1" ht="21.75" customHeight="1">
      <c r="A4" s="190" t="s">
        <v>388</v>
      </c>
      <c r="B4" s="190"/>
      <c r="C4" s="191"/>
      <c r="D4" s="191"/>
      <c r="E4" s="191"/>
      <c r="F4" s="191"/>
      <c r="G4" s="191"/>
      <c r="H4" s="191"/>
      <c r="I4" s="169"/>
    </row>
    <row r="5" spans="1:14" s="64" customFormat="1">
      <c r="A5" s="191" t="s">
        <v>183</v>
      </c>
      <c r="B5" s="192">
        <v>228525.11140162128</v>
      </c>
      <c r="C5" s="192">
        <f>'Table A-60'!C19</f>
        <v>241567.2763750747</v>
      </c>
      <c r="D5" s="192">
        <f>'Table A-60'!D19</f>
        <v>253516.73713096976</v>
      </c>
      <c r="E5" s="192">
        <f>'Table A-60'!E19</f>
        <v>266216.61221721506</v>
      </c>
      <c r="F5" s="192">
        <f>'Table A-60'!F19</f>
        <v>278722.64584635978</v>
      </c>
      <c r="G5" s="192">
        <f>'Table A-60'!G19</f>
        <v>289579.24750674091</v>
      </c>
      <c r="H5" s="192">
        <f>'Table A-60'!H19</f>
        <v>302509.15660026186</v>
      </c>
      <c r="I5" s="178"/>
      <c r="J5" s="271"/>
      <c r="K5" s="271"/>
      <c r="L5" s="271"/>
      <c r="M5" s="271"/>
      <c r="N5" s="271"/>
    </row>
    <row r="6" spans="1:14" s="64" customFormat="1">
      <c r="A6" s="193" t="s">
        <v>184</v>
      </c>
      <c r="B6" s="192">
        <v>33595.292552352046</v>
      </c>
      <c r="C6" s="192">
        <f>'Table A-60'!C20</f>
        <v>36030.016909210965</v>
      </c>
      <c r="D6" s="192">
        <f>'Table A-60'!D20</f>
        <v>38717.292400468497</v>
      </c>
      <c r="E6" s="192">
        <f>'Table A-60'!E20</f>
        <v>41607.164679649584</v>
      </c>
      <c r="F6" s="192">
        <f>'Table A-60'!F20</f>
        <v>44556.721071018925</v>
      </c>
      <c r="G6" s="192">
        <f>'Table A-60'!G20</f>
        <v>47325.99818880696</v>
      </c>
      <c r="H6" s="192">
        <f>'Table A-60'!H20</f>
        <v>50519.029152243726</v>
      </c>
      <c r="I6" s="178"/>
      <c r="J6" s="271"/>
      <c r="K6" s="271"/>
      <c r="L6" s="271"/>
      <c r="M6" s="271"/>
      <c r="N6" s="271"/>
    </row>
    <row r="7" spans="1:14" s="64" customFormat="1">
      <c r="A7" s="193" t="s">
        <v>185</v>
      </c>
      <c r="B7" s="192">
        <v>105598.7524997673</v>
      </c>
      <c r="C7" s="192">
        <f>'Table A-60'!C21</f>
        <v>110225.46125814432</v>
      </c>
      <c r="D7" s="192">
        <f>'Table A-60'!D21</f>
        <v>113229.29915280387</v>
      </c>
      <c r="E7" s="192">
        <f>'Table A-60'!E21</f>
        <v>116330.21975445225</v>
      </c>
      <c r="F7" s="192">
        <f>'Table A-60'!F21</f>
        <v>119102.98245458356</v>
      </c>
      <c r="G7" s="192">
        <f>'Table A-60'!G21</f>
        <v>120945.26406630751</v>
      </c>
      <c r="H7" s="192">
        <f>'Table A-60'!H21</f>
        <v>123423.73589290683</v>
      </c>
      <c r="I7" s="178"/>
      <c r="J7" s="271"/>
      <c r="K7" s="271"/>
      <c r="L7" s="271"/>
      <c r="M7" s="271"/>
      <c r="N7" s="271"/>
    </row>
    <row r="8" spans="1:14" s="64" customFormat="1">
      <c r="A8" s="193" t="s">
        <v>186</v>
      </c>
      <c r="B8" s="192">
        <v>26127.031702194716</v>
      </c>
      <c r="C8" s="192">
        <f>'Table A-60'!C22</f>
        <v>27764.908269508491</v>
      </c>
      <c r="D8" s="192">
        <f>'Table A-60'!D22</f>
        <v>29395.072099323621</v>
      </c>
      <c r="E8" s="192">
        <f>'Table A-60'!E22</f>
        <v>31137.208055518138</v>
      </c>
      <c r="F8" s="192">
        <f>'Table A-60'!F22</f>
        <v>32882.197735316455</v>
      </c>
      <c r="G8" s="192">
        <f>'Table A-60'!G22</f>
        <v>34456.255436132968</v>
      </c>
      <c r="H8" s="192">
        <f>'Table A-60'!H22</f>
        <v>36301.098792031415</v>
      </c>
      <c r="I8" s="178"/>
      <c r="J8" s="271"/>
      <c r="K8" s="271"/>
      <c r="L8" s="271"/>
      <c r="M8" s="271"/>
      <c r="N8" s="271"/>
    </row>
    <row r="9" spans="1:14" s="64" customFormat="1">
      <c r="A9" s="193" t="s">
        <v>187</v>
      </c>
      <c r="B9" s="192">
        <v>63204.034647307206</v>
      </c>
      <c r="C9" s="192">
        <f>'Table A-60'!C23</f>
        <v>67546.889938210908</v>
      </c>
      <c r="D9" s="192">
        <f>'Table A-60'!D23</f>
        <v>72175.073478373757</v>
      </c>
      <c r="E9" s="192">
        <f>'Table A-60'!E23</f>
        <v>77142.019727595092</v>
      </c>
      <c r="F9" s="192">
        <f>'Table A-60'!F23</f>
        <v>82180.744585440843</v>
      </c>
      <c r="G9" s="192">
        <f>'Table A-60'!G23</f>
        <v>86851.72981549344</v>
      </c>
      <c r="H9" s="192">
        <f>'Table A-60'!H23</f>
        <v>92265.292763079866</v>
      </c>
      <c r="I9" s="178"/>
      <c r="J9" s="271"/>
      <c r="K9" s="271"/>
      <c r="L9" s="271"/>
      <c r="M9" s="271"/>
      <c r="N9" s="271"/>
    </row>
    <row r="10" spans="1:14" s="64" customFormat="1">
      <c r="A10" s="193"/>
      <c r="B10" s="192"/>
      <c r="C10" s="192"/>
      <c r="D10" s="192"/>
      <c r="E10" s="192"/>
      <c r="F10" s="192"/>
      <c r="G10" s="192"/>
      <c r="H10" s="192"/>
      <c r="I10" s="170"/>
      <c r="J10" s="271"/>
      <c r="K10" s="271"/>
      <c r="L10" s="271"/>
      <c r="M10" s="271"/>
      <c r="N10" s="271"/>
    </row>
    <row r="11" spans="1:14" s="64" customFormat="1" ht="18.75">
      <c r="A11" s="326" t="s">
        <v>385</v>
      </c>
      <c r="B11" s="326"/>
      <c r="C11" s="326"/>
      <c r="D11" s="326"/>
      <c r="E11" s="326"/>
      <c r="F11" s="326"/>
      <c r="G11" s="326"/>
      <c r="H11" s="326"/>
      <c r="I11" s="169"/>
    </row>
    <row r="12" spans="1:14" s="64" customFormat="1">
      <c r="A12" s="194" t="s">
        <v>184</v>
      </c>
      <c r="B12" s="195">
        <v>3.3408525531222302</v>
      </c>
      <c r="C12" s="195">
        <v>3.3408525531222302</v>
      </c>
      <c r="D12" s="195">
        <v>3.3408525531222302</v>
      </c>
      <c r="E12" s="195">
        <v>3.3408525531222302</v>
      </c>
      <c r="F12" s="195">
        <v>3.3408525531222302</v>
      </c>
      <c r="G12" s="195">
        <v>3.3408525531222302</v>
      </c>
      <c r="H12" s="195">
        <v>3.3408525531222302</v>
      </c>
      <c r="I12" s="169"/>
    </row>
    <row r="13" spans="1:14" s="64" customFormat="1">
      <c r="A13" s="203" t="s">
        <v>185</v>
      </c>
      <c r="B13" s="195">
        <v>3.0960852529977867</v>
      </c>
      <c r="C13" s="195">
        <v>3.0960852529977867</v>
      </c>
      <c r="D13" s="195">
        <v>3.0960852529977867</v>
      </c>
      <c r="E13" s="195">
        <v>3.0960852529977867</v>
      </c>
      <c r="F13" s="195">
        <v>3.0960852529977867</v>
      </c>
      <c r="G13" s="195">
        <v>3.0960852529977867</v>
      </c>
      <c r="H13" s="195">
        <v>3.0960852529977867</v>
      </c>
      <c r="I13" s="169"/>
    </row>
    <row r="14" spans="1:14" s="64" customFormat="1">
      <c r="A14" s="203" t="s">
        <v>186</v>
      </c>
      <c r="B14" s="195">
        <v>3.3075143670662657</v>
      </c>
      <c r="C14" s="195">
        <v>3.3075143670662657</v>
      </c>
      <c r="D14" s="195">
        <v>3.3075143670662657</v>
      </c>
      <c r="E14" s="195">
        <v>3.3075143670662657</v>
      </c>
      <c r="F14" s="195">
        <v>3.3075143670662657</v>
      </c>
      <c r="G14" s="195">
        <v>3.3075143670662657</v>
      </c>
      <c r="H14" s="195">
        <v>3.3075143670662657</v>
      </c>
      <c r="I14" s="169"/>
    </row>
    <row r="15" spans="1:14" s="64" customFormat="1">
      <c r="A15" s="203" t="s">
        <v>187</v>
      </c>
      <c r="B15" s="195">
        <v>3.2435189773933564</v>
      </c>
      <c r="C15" s="195">
        <v>3.2435189773933564</v>
      </c>
      <c r="D15" s="195">
        <v>3.2435189773933564</v>
      </c>
      <c r="E15" s="195">
        <v>3.2435189773933564</v>
      </c>
      <c r="F15" s="195">
        <v>3.2435189773933564</v>
      </c>
      <c r="G15" s="195">
        <v>3.2435189773933564</v>
      </c>
      <c r="H15" s="195">
        <v>3.2435189773933564</v>
      </c>
      <c r="I15" s="169"/>
    </row>
    <row r="16" spans="1:14" s="64" customFormat="1">
      <c r="A16" s="193"/>
      <c r="B16" s="192"/>
      <c r="C16" s="192"/>
      <c r="D16" s="192"/>
      <c r="E16" s="192"/>
      <c r="F16" s="192"/>
      <c r="G16" s="192"/>
      <c r="H16" s="192"/>
      <c r="I16" s="170"/>
      <c r="J16" s="271"/>
      <c r="K16" s="271"/>
      <c r="L16" s="271"/>
      <c r="M16" s="271"/>
      <c r="N16" s="271"/>
    </row>
    <row r="17" spans="1:14" s="64" customFormat="1" ht="18.75" customHeight="1">
      <c r="A17" s="325" t="s">
        <v>387</v>
      </c>
      <c r="B17" s="325"/>
      <c r="C17" s="325"/>
      <c r="D17" s="325"/>
      <c r="E17" s="325"/>
      <c r="F17" s="325"/>
      <c r="G17" s="325"/>
      <c r="H17" s="325"/>
      <c r="I17" s="169"/>
      <c r="J17" s="271"/>
      <c r="K17" s="271"/>
      <c r="L17" s="271"/>
      <c r="M17" s="271"/>
      <c r="N17" s="271"/>
    </row>
    <row r="18" spans="1:14" s="64" customFormat="1">
      <c r="A18" s="188" t="s">
        <v>183</v>
      </c>
      <c r="B18" s="183">
        <v>71548.638000000006</v>
      </c>
      <c r="C18" s="183">
        <f>SUM(C19:C22)</f>
        <v>75605.917028478449</v>
      </c>
      <c r="D18" s="183">
        <f t="shared" ref="D18:H18" si="0">SUM(D19:D22)</f>
        <v>79300.259059284246</v>
      </c>
      <c r="E18" s="183">
        <f t="shared" si="0"/>
        <v>83224.896746979532</v>
      </c>
      <c r="F18" s="183">
        <f t="shared" si="0"/>
        <v>87084.400789896434</v>
      </c>
      <c r="G18" s="183">
        <f t="shared" si="0"/>
        <v>90424.351428704307</v>
      </c>
      <c r="H18" s="183">
        <f t="shared" si="0"/>
        <v>94407.43607061122</v>
      </c>
      <c r="I18" s="169"/>
      <c r="J18" s="271"/>
      <c r="K18" s="271"/>
      <c r="L18" s="271"/>
      <c r="M18" s="271"/>
      <c r="N18" s="271"/>
    </row>
    <row r="19" spans="1:14" s="64" customFormat="1">
      <c r="A19" s="203" t="s">
        <v>184</v>
      </c>
      <c r="B19" s="183">
        <v>10055.904</v>
      </c>
      <c r="C19" s="183">
        <f>C6/C12</f>
        <v>10784.677364925525</v>
      </c>
      <c r="D19" s="183">
        <f>D6/D12</f>
        <v>11589.045545959467</v>
      </c>
      <c r="E19" s="183">
        <f>E6/E12</f>
        <v>12454.055968667386</v>
      </c>
      <c r="F19" s="183">
        <f>F6/F12</f>
        <v>13336.93132592097</v>
      </c>
      <c r="G19" s="183">
        <f>G6/G12</f>
        <v>14165.844626868651</v>
      </c>
      <c r="H19" s="183">
        <f>H6/H12</f>
        <v>15121.59796008675</v>
      </c>
      <c r="I19" s="169"/>
      <c r="J19" s="271"/>
      <c r="K19" s="271"/>
      <c r="L19" s="271"/>
      <c r="M19" s="271"/>
      <c r="N19" s="271"/>
    </row>
    <row r="20" spans="1:14" s="64" customFormat="1">
      <c r="A20" s="203" t="s">
        <v>185</v>
      </c>
      <c r="B20" s="183">
        <v>34107.184999999998</v>
      </c>
      <c r="C20" s="183">
        <f>C7/C13</f>
        <v>35601.558823814186</v>
      </c>
      <c r="D20" s="183">
        <f>D7/D13</f>
        <v>36571.763985881691</v>
      </c>
      <c r="E20" s="183">
        <f>E7/E13</f>
        <v>37573.325747995936</v>
      </c>
      <c r="F20" s="183">
        <f>F7/F13</f>
        <v>38468.896274500847</v>
      </c>
      <c r="G20" s="183">
        <f>G7/G13</f>
        <v>39063.932089467555</v>
      </c>
      <c r="H20" s="183">
        <f>H7/H13</f>
        <v>39864.450041678181</v>
      </c>
      <c r="I20" s="169"/>
      <c r="J20" s="271"/>
      <c r="K20" s="271"/>
      <c r="L20" s="271"/>
      <c r="M20" s="271"/>
      <c r="N20" s="271"/>
    </row>
    <row r="21" spans="1:14" s="64" customFormat="1">
      <c r="A21" s="203" t="s">
        <v>186</v>
      </c>
      <c r="B21" s="183">
        <v>7899.2950000000001</v>
      </c>
      <c r="C21" s="183">
        <f>C8/C14</f>
        <v>8394.4936251737909</v>
      </c>
      <c r="D21" s="183">
        <f>D8/D14</f>
        <v>8887.360367053152</v>
      </c>
      <c r="E21" s="183">
        <f>E8/E14</f>
        <v>9414.080968342565</v>
      </c>
      <c r="F21" s="183">
        <f>F8/F14</f>
        <v>9941.664369694834</v>
      </c>
      <c r="G21" s="183">
        <f>G8/G14</f>
        <v>10417.567880950837</v>
      </c>
      <c r="H21" s="183">
        <f>H8/H14</f>
        <v>10975.341227082907</v>
      </c>
      <c r="I21" s="169"/>
      <c r="J21" s="271"/>
      <c r="K21" s="271"/>
      <c r="L21" s="271"/>
      <c r="M21" s="271"/>
      <c r="N21" s="271"/>
    </row>
    <row r="22" spans="1:14" s="204" customFormat="1" ht="16.5" thickBot="1">
      <c r="A22" s="205" t="s">
        <v>187</v>
      </c>
      <c r="B22" s="328">
        <v>19486.254000000001</v>
      </c>
      <c r="C22" s="328">
        <f>C9/C15</f>
        <v>20825.18721456495</v>
      </c>
      <c r="D22" s="328">
        <f>D9/D15</f>
        <v>22252.089160389936</v>
      </c>
      <c r="E22" s="328">
        <f>E9/E15</f>
        <v>23783.43406197365</v>
      </c>
      <c r="F22" s="328">
        <f>F9/F15</f>
        <v>25336.908819779786</v>
      </c>
      <c r="G22" s="328">
        <f>G9/G15</f>
        <v>26777.006831417264</v>
      </c>
      <c r="H22" s="328">
        <f>H9/H15</f>
        <v>28446.046841763378</v>
      </c>
      <c r="I22" s="169"/>
      <c r="J22" s="271"/>
      <c r="K22" s="271"/>
      <c r="L22" s="271"/>
      <c r="M22" s="271"/>
      <c r="N22" s="271"/>
    </row>
    <row r="23" spans="1:14" s="204" customFormat="1" ht="20.25" customHeight="1">
      <c r="A23" s="179" t="s">
        <v>390</v>
      </c>
      <c r="B23" s="183"/>
      <c r="C23" s="183"/>
      <c r="D23" s="183"/>
      <c r="E23" s="183"/>
      <c r="F23" s="183"/>
      <c r="G23" s="183"/>
      <c r="H23" s="183"/>
      <c r="I23" s="169"/>
      <c r="J23" s="271"/>
      <c r="K23" s="271"/>
      <c r="L23" s="271"/>
      <c r="M23" s="271"/>
      <c r="N23" s="271"/>
    </row>
    <row r="24" spans="1:14" s="64" customFormat="1" ht="27" customHeight="1">
      <c r="A24" s="203" t="s">
        <v>386</v>
      </c>
      <c r="B24" s="195"/>
      <c r="C24" s="195"/>
      <c r="D24" s="195"/>
      <c r="E24" s="195"/>
      <c r="F24" s="195"/>
      <c r="G24" s="195"/>
      <c r="H24" s="195"/>
      <c r="I24" s="169"/>
    </row>
    <row r="25" spans="1:14" s="64" customFormat="1" ht="171" customHeight="1">
      <c r="A25" s="330" t="s">
        <v>389</v>
      </c>
      <c r="B25" s="330"/>
      <c r="C25" s="330"/>
      <c r="D25" s="330"/>
      <c r="E25" s="330"/>
      <c r="F25" s="330"/>
      <c r="G25" s="330"/>
      <c r="H25" s="330"/>
      <c r="I25" s="169"/>
    </row>
    <row r="26" spans="1:14" s="204" customFormat="1" ht="23.25" customHeight="1">
      <c r="I26" s="180"/>
    </row>
    <row r="28" spans="1:14">
      <c r="C28" s="327"/>
      <c r="D28" s="327"/>
      <c r="E28" s="327"/>
      <c r="F28" s="327"/>
      <c r="G28" s="327"/>
      <c r="H28" s="327"/>
    </row>
    <row r="29" spans="1:14">
      <c r="C29" s="327"/>
      <c r="D29" s="327"/>
      <c r="E29" s="327"/>
      <c r="F29" s="327"/>
      <c r="G29" s="327"/>
      <c r="H29" s="327"/>
    </row>
    <row r="30" spans="1:14">
      <c r="C30" s="327"/>
      <c r="D30" s="327"/>
      <c r="E30" s="327"/>
      <c r="F30" s="327"/>
      <c r="G30" s="327"/>
      <c r="H30" s="327"/>
    </row>
    <row r="31" spans="1:14">
      <c r="C31" s="327"/>
      <c r="D31" s="327"/>
      <c r="E31" s="327"/>
      <c r="F31" s="327"/>
      <c r="G31" s="327"/>
      <c r="H31" s="327"/>
    </row>
    <row r="32" spans="1:14">
      <c r="C32" s="327"/>
      <c r="D32" s="327"/>
      <c r="E32" s="327"/>
      <c r="F32" s="327"/>
      <c r="G32" s="327"/>
      <c r="H32" s="327"/>
    </row>
  </sheetData>
  <mergeCells count="4">
    <mergeCell ref="A1:G1"/>
    <mergeCell ref="A25:H25"/>
    <mergeCell ref="A17:H17"/>
    <mergeCell ref="A11:H11"/>
  </mergeCells>
  <pageMargins left="0.43" right="0.23" top="0.48" bottom="0.33" header="0.5" footer="0.38"/>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tint="0.59999389629810485"/>
    <pageSetUpPr fitToPage="1"/>
  </sheetPr>
  <dimension ref="A1:I39"/>
  <sheetViews>
    <sheetView zoomScale="75" workbookViewId="0">
      <selection activeCell="F38" sqref="F38"/>
    </sheetView>
  </sheetViews>
  <sheetFormatPr defaultRowHeight="15.75"/>
  <cols>
    <col min="1" max="1" width="40" style="1" customWidth="1"/>
    <col min="2" max="9" width="12.28515625" style="1" customWidth="1"/>
    <col min="10" max="16384" width="9.140625" style="1"/>
  </cols>
  <sheetData>
    <row r="1" spans="1:9" ht="30" customHeight="1" thickBot="1">
      <c r="A1" s="281" t="s">
        <v>225</v>
      </c>
      <c r="B1" s="281"/>
      <c r="C1" s="281"/>
      <c r="D1" s="281"/>
      <c r="E1" s="281"/>
      <c r="F1" s="281"/>
      <c r="G1" s="281"/>
      <c r="H1" s="281"/>
      <c r="I1" s="104"/>
    </row>
    <row r="2" spans="1:9" ht="20.25" thickTop="1" thickBot="1">
      <c r="A2" s="9"/>
      <c r="B2" s="27" t="s">
        <v>370</v>
      </c>
      <c r="C2" s="27" t="s">
        <v>371</v>
      </c>
      <c r="D2" s="27">
        <v>2020</v>
      </c>
      <c r="E2" s="27">
        <v>2025</v>
      </c>
      <c r="F2" s="27">
        <v>2030</v>
      </c>
      <c r="G2" s="27">
        <v>2035</v>
      </c>
      <c r="H2" s="27">
        <v>2040</v>
      </c>
      <c r="I2" s="27">
        <v>2045</v>
      </c>
    </row>
    <row r="3" spans="1:9">
      <c r="A3" s="6"/>
      <c r="B3" s="17"/>
      <c r="C3" s="17"/>
      <c r="D3" s="17"/>
      <c r="E3" s="17"/>
      <c r="F3" s="17"/>
      <c r="G3" s="17"/>
      <c r="H3" s="17"/>
      <c r="I3" s="17"/>
    </row>
    <row r="4" spans="1:9">
      <c r="A4" s="2" t="s">
        <v>12</v>
      </c>
      <c r="B4" s="79">
        <v>155072</v>
      </c>
      <c r="C4" s="79">
        <v>165474</v>
      </c>
      <c r="D4" s="79">
        <v>172761.6875</v>
      </c>
      <c r="E4" s="79">
        <v>181577</v>
      </c>
      <c r="F4" s="79">
        <v>189946.65625</v>
      </c>
      <c r="G4" s="79">
        <v>197836.3125</v>
      </c>
      <c r="H4" s="79">
        <v>205040.3125</v>
      </c>
      <c r="I4" s="79">
        <v>211536.890625</v>
      </c>
    </row>
    <row r="5" spans="1:9">
      <c r="A5" s="1" t="s">
        <v>171</v>
      </c>
      <c r="B5" s="4">
        <v>10011</v>
      </c>
      <c r="C5" s="4">
        <v>10145</v>
      </c>
      <c r="D5" s="4">
        <v>10161.2041015625</v>
      </c>
      <c r="E5" s="4">
        <v>10587.6982421875</v>
      </c>
      <c r="F5" s="4">
        <v>10954.662109375</v>
      </c>
      <c r="G5" s="4">
        <v>11388.498046875</v>
      </c>
      <c r="H5" s="4">
        <v>11751.0234375</v>
      </c>
      <c r="I5" s="4">
        <v>12032.759765625</v>
      </c>
    </row>
    <row r="6" spans="1:9">
      <c r="A6" s="1" t="s">
        <v>172</v>
      </c>
      <c r="B6" s="4">
        <v>13796.705</v>
      </c>
      <c r="C6" s="4">
        <v>14518.0751953125</v>
      </c>
      <c r="D6" s="4">
        <v>14990.732421875</v>
      </c>
      <c r="E6" s="4">
        <v>14962.375</v>
      </c>
      <c r="F6" s="4">
        <v>15499.0078125</v>
      </c>
      <c r="G6" s="4">
        <v>15990.1826171875</v>
      </c>
      <c r="H6" s="4">
        <v>16585.2421875</v>
      </c>
      <c r="I6" s="4">
        <v>17122.67578125</v>
      </c>
    </row>
    <row r="7" spans="1:9">
      <c r="A7" s="1" t="s">
        <v>173</v>
      </c>
      <c r="B7" s="4">
        <v>3883.5913</v>
      </c>
      <c r="C7" s="4">
        <v>4039.058349609375</v>
      </c>
      <c r="D7" s="4">
        <v>4192.85595703125</v>
      </c>
      <c r="E7" s="4">
        <v>4377.51220703125</v>
      </c>
      <c r="F7" s="4">
        <v>4287.015625</v>
      </c>
      <c r="G7" s="4">
        <v>4546.087890625</v>
      </c>
      <c r="H7" s="4">
        <v>4688.41015625</v>
      </c>
      <c r="I7" s="4">
        <v>4864.052734375</v>
      </c>
    </row>
    <row r="8" spans="1:9">
      <c r="A8" s="1" t="s">
        <v>174</v>
      </c>
      <c r="B8" s="4">
        <v>7612.7231000000002</v>
      </c>
      <c r="C8" s="4">
        <v>7536.40087890625</v>
      </c>
      <c r="D8" s="4">
        <v>7929.7783203125</v>
      </c>
      <c r="E8" s="4">
        <v>8575.830078125</v>
      </c>
      <c r="F8" s="4">
        <v>8615.61328125</v>
      </c>
      <c r="G8" s="4">
        <v>8713.62109375</v>
      </c>
      <c r="H8" s="4">
        <v>9012.794921875</v>
      </c>
      <c r="I8" s="4">
        <v>9332.2998046875</v>
      </c>
    </row>
    <row r="9" spans="1:9">
      <c r="A9" s="1" t="s">
        <v>214</v>
      </c>
      <c r="B9" s="4">
        <v>53844.981</v>
      </c>
      <c r="C9" s="4">
        <v>55047.46484375</v>
      </c>
      <c r="D9" s="4">
        <v>56857.96875</v>
      </c>
      <c r="E9" s="4">
        <v>58625.25390625</v>
      </c>
      <c r="F9" s="4">
        <v>60356.3203125</v>
      </c>
      <c r="G9" s="4">
        <v>62864.734375</v>
      </c>
      <c r="H9" s="4">
        <v>65031.26953125</v>
      </c>
      <c r="I9" s="4">
        <v>67213.4765625</v>
      </c>
    </row>
    <row r="10" spans="1:9">
      <c r="A10" s="1" t="s">
        <v>215</v>
      </c>
      <c r="B10" s="4">
        <v>45873.000999999997</v>
      </c>
      <c r="C10" s="4">
        <v>46647</v>
      </c>
      <c r="D10" s="4">
        <v>45453.37890625</v>
      </c>
      <c r="E10" s="4">
        <v>44705.1171875</v>
      </c>
      <c r="F10" s="4">
        <v>45143.9609375</v>
      </c>
      <c r="G10" s="4">
        <v>45580.26953125</v>
      </c>
      <c r="H10" s="4">
        <v>47084.359375</v>
      </c>
      <c r="I10" s="4">
        <v>48148.59375</v>
      </c>
    </row>
    <row r="11" spans="1:9">
      <c r="A11" s="6" t="s">
        <v>216</v>
      </c>
      <c r="B11" s="8">
        <v>17355</v>
      </c>
      <c r="C11" s="8">
        <v>24032</v>
      </c>
      <c r="D11" s="8">
        <v>29243.32421875</v>
      </c>
      <c r="E11" s="8">
        <v>35066.97265625</v>
      </c>
      <c r="F11" s="8">
        <v>38639.54296875</v>
      </c>
      <c r="G11" s="8">
        <v>39227.6796875</v>
      </c>
      <c r="H11" s="8">
        <v>38642.29296875</v>
      </c>
      <c r="I11" s="8">
        <v>38573.421875</v>
      </c>
    </row>
    <row r="12" spans="1:9">
      <c r="A12" s="6" t="s">
        <v>217</v>
      </c>
      <c r="B12" s="8">
        <v>2695</v>
      </c>
      <c r="C12" s="8">
        <v>3509</v>
      </c>
      <c r="D12" s="8">
        <v>3932.433349609375</v>
      </c>
      <c r="E12" s="8">
        <v>4676.236328125</v>
      </c>
      <c r="F12" s="8">
        <v>6450.53369140625</v>
      </c>
      <c r="G12" s="8">
        <v>9525.23046875</v>
      </c>
      <c r="H12" s="8">
        <v>12244.9267578125</v>
      </c>
      <c r="I12" s="8">
        <v>14249.6103515625</v>
      </c>
    </row>
    <row r="13" spans="1:9">
      <c r="A13" s="6"/>
      <c r="B13" s="8"/>
      <c r="C13" s="8"/>
      <c r="D13" s="8"/>
      <c r="E13" s="8"/>
      <c r="F13" s="8"/>
      <c r="G13" s="8"/>
      <c r="H13" s="8"/>
      <c r="I13" s="8"/>
    </row>
    <row r="14" spans="1:9" ht="16.5" thickBot="1">
      <c r="A14" s="3" t="s">
        <v>182</v>
      </c>
      <c r="B14" s="273">
        <v>194384</v>
      </c>
      <c r="C14" s="273">
        <v>218059</v>
      </c>
      <c r="D14" s="273">
        <v>232448.17039858957</v>
      </c>
      <c r="E14" s="273">
        <v>245343.95204882493</v>
      </c>
      <c r="F14" s="273">
        <v>258143.30742032087</v>
      </c>
      <c r="G14" s="273">
        <v>270545.39325796493</v>
      </c>
      <c r="H14" s="273">
        <v>281913.05891724833</v>
      </c>
      <c r="I14" s="273">
        <v>293347.9919947692</v>
      </c>
    </row>
    <row r="15" spans="1:9">
      <c r="B15" s="13"/>
      <c r="C15" s="13"/>
      <c r="D15" s="13"/>
      <c r="E15" s="13"/>
      <c r="F15" s="13"/>
      <c r="G15" s="13"/>
      <c r="H15" s="13"/>
      <c r="I15" s="13"/>
    </row>
    <row r="16" spans="1:9" ht="16.5" thickBot="1">
      <c r="A16" s="2" t="s">
        <v>2</v>
      </c>
      <c r="B16" s="200"/>
      <c r="C16" s="202"/>
      <c r="D16" s="202"/>
      <c r="E16" s="202"/>
      <c r="F16" s="202"/>
      <c r="G16" s="200"/>
      <c r="H16" s="200"/>
      <c r="I16" s="200"/>
    </row>
    <row r="17" spans="1:9" ht="17.25" thickTop="1" thickBot="1">
      <c r="A17" s="9"/>
      <c r="B17" s="9"/>
      <c r="C17" s="27" t="s">
        <v>194</v>
      </c>
      <c r="D17" s="27" t="s">
        <v>195</v>
      </c>
      <c r="E17" s="27" t="s">
        <v>0</v>
      </c>
      <c r="F17" s="27" t="s">
        <v>1</v>
      </c>
      <c r="G17" s="27" t="s">
        <v>106</v>
      </c>
      <c r="H17" s="27" t="s">
        <v>176</v>
      </c>
      <c r="I17" s="27" t="s">
        <v>196</v>
      </c>
    </row>
    <row r="18" spans="1:9">
      <c r="A18" s="6"/>
      <c r="B18" s="6"/>
      <c r="C18" s="17"/>
      <c r="D18" s="17"/>
      <c r="E18" s="17"/>
      <c r="F18" s="17"/>
      <c r="G18" s="17"/>
      <c r="H18" s="17"/>
      <c r="I18" s="17"/>
    </row>
    <row r="19" spans="1:9">
      <c r="A19" s="2" t="s">
        <v>12</v>
      </c>
      <c r="C19" s="5">
        <f>((C4/B4)^(1/6)-1)*100</f>
        <v>1.0879515753926539</v>
      </c>
      <c r="D19" s="5">
        <f>((D4/C4)^(1/4)-1)*100</f>
        <v>1.0833015042502669</v>
      </c>
      <c r="E19" s="5">
        <f>((E4/D4)^(1/5)-1)*100</f>
        <v>1.0003037269911808</v>
      </c>
      <c r="F19" s="5">
        <f>((F4/E4)^(1/5)-1)*100</f>
        <v>0.90534306164664624</v>
      </c>
      <c r="G19" s="5">
        <f>((G4/F4)^(1/5)-1)*100</f>
        <v>0.81725561101970712</v>
      </c>
      <c r="H19" s="5">
        <f>((H4/G4)^(1/5)-1)*100</f>
        <v>0.7178970521519501</v>
      </c>
      <c r="I19" s="5">
        <f>((I4/H4)^(1/5)-1)*100</f>
        <v>0.62580605243418574</v>
      </c>
    </row>
    <row r="20" spans="1:9">
      <c r="A20" s="1" t="s">
        <v>171</v>
      </c>
      <c r="C20" s="5">
        <f t="shared" ref="C20:C29" si="0">((C5/B5)^(1/6)-1)*100</f>
        <v>0.22185381286823347</v>
      </c>
      <c r="D20" s="5">
        <f t="shared" ref="D20:D29" si="1">((D5/C5)^(1/4)-1)*100</f>
        <v>3.9907355458512761E-2</v>
      </c>
      <c r="E20" s="5">
        <f t="shared" ref="E20:I27" si="2">((E5/D5)^(1/5)-1)*100</f>
        <v>0.82570700871942293</v>
      </c>
      <c r="F20" s="5">
        <f t="shared" si="2"/>
        <v>0.68377403420967209</v>
      </c>
      <c r="G20" s="5">
        <f t="shared" si="2"/>
        <v>0.77980020247694348</v>
      </c>
      <c r="H20" s="5">
        <f t="shared" si="2"/>
        <v>0.62869675448475881</v>
      </c>
      <c r="I20" s="5">
        <f t="shared" si="2"/>
        <v>0.47497590672929135</v>
      </c>
    </row>
    <row r="21" spans="1:9">
      <c r="A21" s="1" t="s">
        <v>172</v>
      </c>
      <c r="C21" s="5">
        <f t="shared" si="0"/>
        <v>0.85302844142536305</v>
      </c>
      <c r="D21" s="5">
        <f t="shared" si="1"/>
        <v>0.80415946475487221</v>
      </c>
      <c r="E21" s="5">
        <f t="shared" si="2"/>
        <v>-3.7861930348359607E-2</v>
      </c>
      <c r="F21" s="5">
        <f t="shared" si="2"/>
        <v>0.70723504066514398</v>
      </c>
      <c r="G21" s="5">
        <f t="shared" si="2"/>
        <v>0.62592955711484599</v>
      </c>
      <c r="H21" s="5">
        <f t="shared" si="2"/>
        <v>0.73344316679722077</v>
      </c>
      <c r="I21" s="5">
        <f t="shared" si="2"/>
        <v>0.63984590454067014</v>
      </c>
    </row>
    <row r="22" spans="1:9">
      <c r="A22" s="1" t="s">
        <v>173</v>
      </c>
      <c r="C22" s="5">
        <f t="shared" si="0"/>
        <v>0.656332226850731</v>
      </c>
      <c r="D22" s="5">
        <f t="shared" si="1"/>
        <v>0.93864114670918486</v>
      </c>
      <c r="E22" s="5">
        <f t="shared" si="2"/>
        <v>0.8656948385766805</v>
      </c>
      <c r="F22" s="5">
        <f t="shared" si="2"/>
        <v>-0.41692327979083732</v>
      </c>
      <c r="G22" s="5">
        <f t="shared" si="2"/>
        <v>1.1804373440751137</v>
      </c>
      <c r="H22" s="5">
        <f t="shared" si="2"/>
        <v>0.61843406068955442</v>
      </c>
      <c r="I22" s="5">
        <f t="shared" si="2"/>
        <v>0.73828089893734905</v>
      </c>
    </row>
    <row r="23" spans="1:9">
      <c r="A23" s="1" t="s">
        <v>174</v>
      </c>
      <c r="C23" s="5">
        <f t="shared" si="0"/>
        <v>-0.16779587544563102</v>
      </c>
      <c r="D23" s="5">
        <f t="shared" si="1"/>
        <v>1.2801331837523522</v>
      </c>
      <c r="E23" s="5">
        <f t="shared" si="2"/>
        <v>1.578787403362214</v>
      </c>
      <c r="F23" s="5">
        <f t="shared" si="2"/>
        <v>9.2608146374106859E-2</v>
      </c>
      <c r="G23" s="5">
        <f t="shared" si="2"/>
        <v>0.22648387261263725</v>
      </c>
      <c r="H23" s="5">
        <f t="shared" si="2"/>
        <v>0.67743994249798156</v>
      </c>
      <c r="I23" s="5">
        <f t="shared" si="2"/>
        <v>0.69915786468637275</v>
      </c>
    </row>
    <row r="24" spans="1:9">
      <c r="A24" s="1" t="s">
        <v>214</v>
      </c>
      <c r="B24" s="6"/>
      <c r="C24" s="20">
        <f t="shared" si="0"/>
        <v>0.36878859631013228</v>
      </c>
      <c r="D24" s="20">
        <f t="shared" si="1"/>
        <v>0.8122956548934912</v>
      </c>
      <c r="E24" s="20">
        <f t="shared" si="2"/>
        <v>0.61406119100733125</v>
      </c>
      <c r="F24" s="20">
        <f t="shared" si="2"/>
        <v>0.58369916167237967</v>
      </c>
      <c r="G24" s="20">
        <f t="shared" si="2"/>
        <v>0.81771870492077792</v>
      </c>
      <c r="H24" s="20">
        <f t="shared" si="2"/>
        <v>0.67995887873253391</v>
      </c>
      <c r="I24" s="20">
        <f t="shared" si="2"/>
        <v>0.66229448582879602</v>
      </c>
    </row>
    <row r="25" spans="1:9">
      <c r="A25" s="1" t="s">
        <v>215</v>
      </c>
      <c r="B25" s="6"/>
      <c r="C25" s="20">
        <f t="shared" si="0"/>
        <v>0.27925395698529254</v>
      </c>
      <c r="D25" s="20">
        <f t="shared" si="1"/>
        <v>-0.64594115541608543</v>
      </c>
      <c r="E25" s="20">
        <f t="shared" si="2"/>
        <v>-0.33143329718777759</v>
      </c>
      <c r="F25" s="20">
        <f t="shared" si="2"/>
        <v>0.19556181006594731</v>
      </c>
      <c r="G25" s="20">
        <f t="shared" si="2"/>
        <v>0.19255358251435428</v>
      </c>
      <c r="H25" s="20">
        <f t="shared" si="2"/>
        <v>0.65143136391667689</v>
      </c>
      <c r="I25" s="20">
        <f t="shared" si="2"/>
        <v>0.44802181121099682</v>
      </c>
    </row>
    <row r="26" spans="1:9">
      <c r="A26" s="6" t="s">
        <v>216</v>
      </c>
      <c r="B26" s="6"/>
      <c r="C26" s="20">
        <f t="shared" si="0"/>
        <v>5.5749496280060651</v>
      </c>
      <c r="D26" s="20">
        <f t="shared" si="1"/>
        <v>5.028994070101378</v>
      </c>
      <c r="E26" s="20">
        <f t="shared" si="2"/>
        <v>3.6989376094729298</v>
      </c>
      <c r="F26" s="20">
        <f t="shared" si="2"/>
        <v>1.9592756014116031</v>
      </c>
      <c r="G26" s="20">
        <f t="shared" si="2"/>
        <v>0.3025854834633579</v>
      </c>
      <c r="H26" s="20">
        <f t="shared" si="2"/>
        <v>-0.30025358793186463</v>
      </c>
      <c r="I26" s="20">
        <f t="shared" si="2"/>
        <v>-3.5670887955185915E-2</v>
      </c>
    </row>
    <row r="27" spans="1:9">
      <c r="A27" s="6" t="s">
        <v>217</v>
      </c>
      <c r="B27" s="6"/>
      <c r="C27" s="20">
        <f t="shared" si="0"/>
        <v>4.4970667216312821</v>
      </c>
      <c r="D27" s="20">
        <f t="shared" si="1"/>
        <v>2.8891313291633969</v>
      </c>
      <c r="E27" s="20">
        <f t="shared" si="2"/>
        <v>3.5254235956297952</v>
      </c>
      <c r="F27" s="20">
        <f t="shared" si="2"/>
        <v>6.6448381070717488</v>
      </c>
      <c r="G27" s="20">
        <f t="shared" si="2"/>
        <v>8.1075359869700048</v>
      </c>
      <c r="H27" s="20">
        <f t="shared" si="2"/>
        <v>5.1516616202086807</v>
      </c>
      <c r="I27" s="20">
        <f t="shared" si="2"/>
        <v>3.0788012818091737</v>
      </c>
    </row>
    <row r="28" spans="1:9">
      <c r="A28" s="6"/>
      <c r="B28" s="6"/>
      <c r="C28" s="20"/>
      <c r="D28" s="20"/>
      <c r="E28" s="20"/>
      <c r="F28" s="20"/>
      <c r="G28" s="20"/>
      <c r="H28" s="20"/>
      <c r="I28" s="20"/>
    </row>
    <row r="29" spans="1:9" ht="16.5" thickBot="1">
      <c r="A29" s="3" t="s">
        <v>182</v>
      </c>
      <c r="B29" s="6"/>
      <c r="C29" s="20">
        <f t="shared" si="0"/>
        <v>1.9339648331684334</v>
      </c>
      <c r="D29" s="20">
        <f t="shared" si="1"/>
        <v>1.6103691179670143</v>
      </c>
      <c r="E29" s="20">
        <f t="shared" ref="E29:I29" si="3">((E14/D14)^(1/5)-1)*100</f>
        <v>1.0857284086250862</v>
      </c>
      <c r="F29" s="20">
        <f t="shared" si="3"/>
        <v>1.022265270403766</v>
      </c>
      <c r="G29" s="20">
        <f t="shared" si="3"/>
        <v>0.94291793838168214</v>
      </c>
      <c r="H29" s="11">
        <f t="shared" si="3"/>
        <v>0.82657391499987298</v>
      </c>
      <c r="I29" s="11">
        <f t="shared" si="3"/>
        <v>0.79838762270056929</v>
      </c>
    </row>
    <row r="30" spans="1:9">
      <c r="A30" s="282" t="s">
        <v>369</v>
      </c>
      <c r="B30" s="282"/>
      <c r="C30" s="282"/>
      <c r="D30" s="282"/>
      <c r="E30" s="282"/>
      <c r="F30" s="282"/>
      <c r="G30" s="282"/>
      <c r="H30" s="283"/>
      <c r="I30" s="137"/>
    </row>
    <row r="31" spans="1:9">
      <c r="B31" s="154"/>
      <c r="C31" s="154"/>
      <c r="D31" s="154"/>
      <c r="E31" s="154"/>
      <c r="F31" s="154"/>
      <c r="G31" s="154"/>
      <c r="H31" s="154"/>
      <c r="I31" s="154"/>
    </row>
    <row r="32" spans="1:9">
      <c r="B32" s="154"/>
      <c r="C32" s="154"/>
      <c r="D32" s="154"/>
      <c r="E32" s="154"/>
      <c r="F32" s="154"/>
      <c r="G32" s="154"/>
      <c r="H32" s="154"/>
      <c r="I32" s="154"/>
    </row>
    <row r="33" spans="1:9">
      <c r="A33" s="162"/>
      <c r="B33" s="160"/>
      <c r="C33" s="160"/>
      <c r="D33" s="160"/>
      <c r="E33" s="160"/>
      <c r="F33" s="160"/>
      <c r="G33" s="160"/>
      <c r="H33" s="160"/>
      <c r="I33" s="160"/>
    </row>
    <row r="34" spans="1:9">
      <c r="A34" s="162"/>
      <c r="B34" s="160"/>
      <c r="C34" s="160"/>
      <c r="D34" s="160"/>
      <c r="E34" s="160"/>
      <c r="F34" s="160"/>
      <c r="G34" s="160"/>
      <c r="H34" s="160"/>
      <c r="I34" s="160"/>
    </row>
    <row r="35" spans="1:9">
      <c r="A35" s="162"/>
      <c r="B35" s="160"/>
      <c r="C35" s="160"/>
      <c r="D35" s="160"/>
      <c r="E35" s="160"/>
      <c r="F35" s="160"/>
      <c r="G35" s="160"/>
      <c r="H35" s="160"/>
      <c r="I35" s="160"/>
    </row>
    <row r="36" spans="1:9">
      <c r="A36" s="162"/>
      <c r="B36" s="160"/>
      <c r="C36" s="160"/>
      <c r="D36" s="160"/>
      <c r="E36" s="160"/>
      <c r="F36" s="160"/>
      <c r="G36" s="160"/>
      <c r="H36" s="160"/>
      <c r="I36" s="160"/>
    </row>
    <row r="37" spans="1:9">
      <c r="A37" s="162"/>
      <c r="B37" s="160"/>
      <c r="C37" s="160"/>
      <c r="D37" s="160"/>
      <c r="E37" s="160"/>
      <c r="F37" s="160"/>
      <c r="G37" s="160"/>
      <c r="H37" s="160"/>
      <c r="I37" s="160"/>
    </row>
    <row r="38" spans="1:9">
      <c r="B38" s="6"/>
      <c r="C38" s="6"/>
      <c r="D38" s="6"/>
      <c r="E38" s="6"/>
      <c r="F38" s="6"/>
      <c r="G38" s="6"/>
      <c r="H38" s="6"/>
      <c r="I38" s="6"/>
    </row>
    <row r="39" spans="1:9" ht="21.75" customHeight="1"/>
  </sheetData>
  <mergeCells count="2">
    <mergeCell ref="A1:H1"/>
    <mergeCell ref="A30:H30"/>
  </mergeCells>
  <printOptions horizontalCentered="1"/>
  <pageMargins left="0.75" right="0.75" top="1" bottom="1" header="0.5" footer="0.5"/>
  <pageSetup scale="6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tint="0.59999389629810485"/>
  </sheetPr>
  <dimension ref="A1:AE43"/>
  <sheetViews>
    <sheetView zoomScale="75" workbookViewId="0">
      <selection activeCell="O22" sqref="O22"/>
    </sheetView>
  </sheetViews>
  <sheetFormatPr defaultRowHeight="15.75"/>
  <cols>
    <col min="1" max="12" width="11.140625" style="1" customWidth="1"/>
    <col min="13" max="16384" width="9.140625" style="1"/>
  </cols>
  <sheetData>
    <row r="1" spans="1:31" ht="30" customHeight="1" thickBot="1">
      <c r="A1" s="281" t="s">
        <v>197</v>
      </c>
      <c r="B1" s="281"/>
      <c r="C1" s="281"/>
      <c r="D1" s="281"/>
      <c r="E1" s="281"/>
      <c r="F1" s="281"/>
      <c r="G1" s="281"/>
      <c r="H1" s="281"/>
      <c r="I1" s="281"/>
      <c r="J1" s="281"/>
      <c r="K1" s="281"/>
    </row>
    <row r="2" spans="1:31" s="2" customFormat="1" ht="33" thickTop="1" thickBot="1">
      <c r="A2" s="109" t="s">
        <v>107</v>
      </c>
      <c r="B2" s="127" t="s">
        <v>374</v>
      </c>
      <c r="C2" s="127" t="s">
        <v>373</v>
      </c>
      <c r="D2" s="127" t="s">
        <v>375</v>
      </c>
      <c r="E2" s="127" t="s">
        <v>376</v>
      </c>
      <c r="F2" s="127" t="s">
        <v>377</v>
      </c>
      <c r="G2" s="127">
        <v>2020</v>
      </c>
      <c r="H2" s="127">
        <v>2025</v>
      </c>
      <c r="I2" s="127">
        <v>2030</v>
      </c>
      <c r="J2" s="127">
        <v>2035</v>
      </c>
      <c r="K2" s="127">
        <v>2040</v>
      </c>
      <c r="L2" s="127">
        <v>2045</v>
      </c>
      <c r="M2" s="1"/>
      <c r="N2" s="1"/>
      <c r="O2" s="1"/>
      <c r="P2" s="1"/>
      <c r="Q2" s="1"/>
      <c r="R2" s="1"/>
      <c r="S2" s="1"/>
      <c r="T2" s="1"/>
      <c r="U2" s="1"/>
      <c r="V2" s="1"/>
      <c r="W2" s="1"/>
      <c r="X2" s="1"/>
      <c r="Y2" s="1"/>
      <c r="Z2" s="1"/>
      <c r="AA2" s="1"/>
      <c r="AB2" s="1"/>
      <c r="AC2" s="1"/>
      <c r="AD2" s="1"/>
      <c r="AE2" s="1"/>
    </row>
    <row r="3" spans="1:31">
      <c r="A3" s="47" t="s">
        <v>13</v>
      </c>
      <c r="B3" s="4">
        <v>78301.110249103789</v>
      </c>
      <c r="C3" s="4">
        <v>85123</v>
      </c>
      <c r="D3" s="4">
        <v>77811</v>
      </c>
      <c r="E3" s="4">
        <v>87180</v>
      </c>
      <c r="F3" s="4">
        <v>91535</v>
      </c>
      <c r="G3" s="4">
        <v>95648.296875</v>
      </c>
      <c r="H3" s="4">
        <v>99254.171875</v>
      </c>
      <c r="I3" s="4">
        <v>97892.03125</v>
      </c>
      <c r="J3" s="4">
        <v>96487.171875</v>
      </c>
      <c r="K3" s="4">
        <v>96331.921875</v>
      </c>
      <c r="L3" s="4">
        <v>98364.7734375</v>
      </c>
      <c r="N3" s="4"/>
    </row>
    <row r="4" spans="1:31">
      <c r="A4" s="47" t="s">
        <v>14</v>
      </c>
      <c r="B4" s="4">
        <v>72621.372300384886</v>
      </c>
      <c r="C4" s="4">
        <v>79635</v>
      </c>
      <c r="D4" s="4">
        <v>84105</v>
      </c>
      <c r="E4" s="4">
        <v>83269</v>
      </c>
      <c r="F4" s="4">
        <v>87086</v>
      </c>
      <c r="G4" s="4">
        <v>89267.1484375</v>
      </c>
      <c r="H4" s="4">
        <v>92388.265625</v>
      </c>
      <c r="I4" s="4">
        <v>96005.234375</v>
      </c>
      <c r="J4" s="4">
        <v>94656.484375</v>
      </c>
      <c r="K4" s="4">
        <v>93263.328125</v>
      </c>
      <c r="L4" s="4">
        <v>93116.6796875</v>
      </c>
      <c r="N4" s="4"/>
    </row>
    <row r="5" spans="1:31">
      <c r="A5" s="47" t="s">
        <v>15</v>
      </c>
      <c r="B5" s="4">
        <v>74859.6684383026</v>
      </c>
      <c r="C5" s="4">
        <v>73288</v>
      </c>
      <c r="D5" s="4">
        <v>83047</v>
      </c>
      <c r="E5" s="4">
        <v>81629</v>
      </c>
      <c r="F5" s="4">
        <v>81715</v>
      </c>
      <c r="G5" s="4">
        <v>83489.515625</v>
      </c>
      <c r="H5" s="4">
        <v>87677.96875</v>
      </c>
      <c r="I5" s="4">
        <v>90800.6953125</v>
      </c>
      <c r="J5" s="4">
        <v>94419.5</v>
      </c>
      <c r="K5" s="4">
        <v>93073.6328125</v>
      </c>
      <c r="L5" s="4">
        <v>91683.0390625</v>
      </c>
      <c r="N5" s="4"/>
    </row>
    <row r="6" spans="1:31">
      <c r="A6" s="47" t="s">
        <v>16</v>
      </c>
      <c r="B6" s="4">
        <v>86334.715161386805</v>
      </c>
      <c r="C6" s="4">
        <v>72719</v>
      </c>
      <c r="D6" s="4">
        <v>80923</v>
      </c>
      <c r="E6" s="4">
        <v>85649</v>
      </c>
      <c r="F6" s="4">
        <v>78701</v>
      </c>
      <c r="G6" s="4">
        <v>75149.2109375</v>
      </c>
      <c r="H6" s="4">
        <v>76385.75</v>
      </c>
      <c r="I6" s="4">
        <v>80574.390625</v>
      </c>
      <c r="J6" s="4">
        <v>83702.28125</v>
      </c>
      <c r="K6" s="4">
        <v>87321.890625</v>
      </c>
      <c r="L6" s="4">
        <v>85980.765625</v>
      </c>
      <c r="N6" s="4"/>
    </row>
    <row r="7" spans="1:31">
      <c r="A7" s="47" t="s">
        <v>17</v>
      </c>
      <c r="B7" s="4">
        <v>104928.88208918415</v>
      </c>
      <c r="C7" s="4">
        <v>91330</v>
      </c>
      <c r="D7" s="4">
        <v>84441</v>
      </c>
      <c r="E7" s="4">
        <v>95834</v>
      </c>
      <c r="F7" s="4">
        <v>97750</v>
      </c>
      <c r="G7" s="4">
        <v>91614.3359375</v>
      </c>
      <c r="H7" s="4">
        <v>87533.921875</v>
      </c>
      <c r="I7" s="4">
        <v>88776.5</v>
      </c>
      <c r="J7" s="4">
        <v>92964.6015625</v>
      </c>
      <c r="K7" s="4">
        <v>96101.09375</v>
      </c>
      <c r="L7" s="4">
        <v>99723.15625</v>
      </c>
      <c r="N7" s="4"/>
    </row>
    <row r="8" spans="1:31">
      <c r="A8" s="47" t="s">
        <v>18</v>
      </c>
      <c r="B8" s="4">
        <v>96090.311839942733</v>
      </c>
      <c r="C8" s="4">
        <v>101096</v>
      </c>
      <c r="D8" s="4">
        <v>83454</v>
      </c>
      <c r="E8" s="4">
        <v>96929</v>
      </c>
      <c r="F8" s="4">
        <v>105887</v>
      </c>
      <c r="G8" s="4">
        <v>109914.4765625</v>
      </c>
      <c r="H8" s="4">
        <v>102409.25</v>
      </c>
      <c r="I8" s="4">
        <v>98350.4375</v>
      </c>
      <c r="J8" s="4">
        <v>99600.7578125</v>
      </c>
      <c r="K8" s="4">
        <v>103790.4765625</v>
      </c>
      <c r="L8" s="4">
        <v>106937.5078125</v>
      </c>
      <c r="N8" s="4"/>
    </row>
    <row r="9" spans="1:31">
      <c r="A9" s="47" t="s">
        <v>19</v>
      </c>
      <c r="B9" s="4">
        <v>85200.986323599063</v>
      </c>
      <c r="C9" s="4">
        <v>101483</v>
      </c>
      <c r="D9" s="4">
        <v>87052</v>
      </c>
      <c r="E9" s="4">
        <v>88280</v>
      </c>
      <c r="F9" s="4">
        <v>102016</v>
      </c>
      <c r="G9" s="4">
        <v>103875.890625</v>
      </c>
      <c r="H9" s="4">
        <v>111055.7109375</v>
      </c>
      <c r="I9" s="4">
        <v>103594.171875</v>
      </c>
      <c r="J9" s="4">
        <v>99563.0546875</v>
      </c>
      <c r="K9" s="4">
        <v>100824.96875</v>
      </c>
      <c r="L9" s="4">
        <v>105018.203125</v>
      </c>
      <c r="N9" s="4"/>
    </row>
    <row r="10" spans="1:31">
      <c r="A10" s="47" t="s">
        <v>20</v>
      </c>
      <c r="B10" s="4">
        <v>64846.21686275705</v>
      </c>
      <c r="C10" s="4">
        <v>96295</v>
      </c>
      <c r="D10" s="4">
        <v>95704</v>
      </c>
      <c r="E10" s="4">
        <v>86374</v>
      </c>
      <c r="F10" s="4">
        <v>93592</v>
      </c>
      <c r="G10" s="4">
        <v>98198.6328125</v>
      </c>
      <c r="H10" s="4">
        <v>100756.546875</v>
      </c>
      <c r="I10" s="4">
        <v>107929.71875</v>
      </c>
      <c r="J10" s="4">
        <v>100526.4765625</v>
      </c>
      <c r="K10" s="4">
        <v>96532.2578125</v>
      </c>
      <c r="L10" s="4">
        <v>97810.5859375</v>
      </c>
      <c r="N10" s="4"/>
    </row>
    <row r="11" spans="1:31">
      <c r="A11" s="47" t="s">
        <v>21</v>
      </c>
      <c r="B11" s="4">
        <v>47915.457341834699</v>
      </c>
      <c r="C11" s="4">
        <v>83666</v>
      </c>
      <c r="D11" s="4">
        <v>95469</v>
      </c>
      <c r="E11" s="4">
        <v>89757</v>
      </c>
      <c r="F11" s="4">
        <v>83636</v>
      </c>
      <c r="G11" s="4">
        <v>88746.734375</v>
      </c>
      <c r="H11" s="4">
        <v>95889.375</v>
      </c>
      <c r="I11" s="4">
        <v>98469.734375</v>
      </c>
      <c r="J11" s="4">
        <v>105636.2421875</v>
      </c>
      <c r="K11" s="4">
        <v>98304.625</v>
      </c>
      <c r="L11" s="4">
        <v>94356.4453125</v>
      </c>
      <c r="N11" s="4"/>
    </row>
    <row r="12" spans="1:31">
      <c r="A12" s="47" t="s">
        <v>22</v>
      </c>
      <c r="B12" s="4">
        <v>44959.167018844208</v>
      </c>
      <c r="C12" s="4">
        <v>62160</v>
      </c>
      <c r="D12" s="4">
        <v>90668</v>
      </c>
      <c r="E12" s="4">
        <v>95595</v>
      </c>
      <c r="F12" s="4">
        <v>87599</v>
      </c>
      <c r="G12" s="4">
        <v>82886.9453125</v>
      </c>
      <c r="H12" s="4">
        <v>86947.5546875</v>
      </c>
      <c r="I12" s="4">
        <v>94079.4453125</v>
      </c>
      <c r="J12" s="4">
        <v>96693.8359375</v>
      </c>
      <c r="K12" s="4">
        <v>103849.875</v>
      </c>
      <c r="L12" s="4">
        <v>96624.296875</v>
      </c>
      <c r="N12" s="4"/>
    </row>
    <row r="13" spans="1:31">
      <c r="A13" s="47" t="s">
        <v>23</v>
      </c>
      <c r="B13" s="4">
        <v>49136.673324098847</v>
      </c>
      <c r="C13" s="4">
        <v>47317</v>
      </c>
      <c r="D13" s="4">
        <v>81404</v>
      </c>
      <c r="E13" s="4">
        <v>98262</v>
      </c>
      <c r="F13" s="4">
        <v>90672</v>
      </c>
      <c r="G13" s="4">
        <v>85170.640625</v>
      </c>
      <c r="H13" s="4">
        <v>80644.921875</v>
      </c>
      <c r="I13" s="4">
        <v>84747.3125</v>
      </c>
      <c r="J13" s="4">
        <v>91864.390625</v>
      </c>
      <c r="K13" s="4">
        <v>94531.96875</v>
      </c>
      <c r="L13" s="4">
        <v>101672.0625</v>
      </c>
      <c r="N13" s="4"/>
    </row>
    <row r="14" spans="1:31">
      <c r="A14" s="47" t="s">
        <v>24</v>
      </c>
      <c r="B14" s="4">
        <v>47635.526118091562</v>
      </c>
      <c r="C14" s="4">
        <v>45329</v>
      </c>
      <c r="D14" s="4">
        <v>60988</v>
      </c>
      <c r="E14" s="4">
        <v>93653</v>
      </c>
      <c r="F14" s="4">
        <v>93955</v>
      </c>
      <c r="G14" s="4">
        <v>91565.5859375</v>
      </c>
      <c r="H14" s="4">
        <v>84975.375</v>
      </c>
      <c r="I14" s="4">
        <v>80665.125</v>
      </c>
      <c r="J14" s="4">
        <v>84817.2578125</v>
      </c>
      <c r="K14" s="4">
        <v>91918.4921875</v>
      </c>
      <c r="L14" s="4">
        <v>94655.5703125</v>
      </c>
      <c r="N14" s="4"/>
    </row>
    <row r="15" spans="1:31">
      <c r="A15" s="47" t="s">
        <v>25</v>
      </c>
      <c r="B15" s="4">
        <v>38296.700226980101</v>
      </c>
      <c r="C15" s="4">
        <v>49174</v>
      </c>
      <c r="D15" s="4">
        <v>46711</v>
      </c>
      <c r="E15" s="4">
        <v>83116</v>
      </c>
      <c r="F15" s="4">
        <v>90451</v>
      </c>
      <c r="G15" s="4">
        <v>91417.890625</v>
      </c>
      <c r="H15" s="4">
        <v>88895.9140625</v>
      </c>
      <c r="I15" s="4">
        <v>82717.9375</v>
      </c>
      <c r="J15" s="4">
        <v>78680.5859375</v>
      </c>
      <c r="K15" s="4">
        <v>82900.84375</v>
      </c>
      <c r="L15" s="4">
        <v>89982.671875</v>
      </c>
      <c r="N15" s="4"/>
    </row>
    <row r="16" spans="1:31">
      <c r="A16" s="47" t="s">
        <v>26</v>
      </c>
      <c r="B16" s="4">
        <v>29564.962217348686</v>
      </c>
      <c r="C16" s="4">
        <v>45480</v>
      </c>
      <c r="D16" s="4">
        <v>42998</v>
      </c>
      <c r="E16" s="4">
        <v>59670</v>
      </c>
      <c r="F16" s="4">
        <v>81361</v>
      </c>
      <c r="G16" s="4">
        <v>84246.578125</v>
      </c>
      <c r="H16" s="4">
        <v>86503.328125</v>
      </c>
      <c r="I16" s="4">
        <v>84340.8203125</v>
      </c>
      <c r="J16" s="4">
        <v>78658.1875</v>
      </c>
      <c r="K16" s="4">
        <v>74949.625</v>
      </c>
      <c r="L16" s="4">
        <v>79234.734375</v>
      </c>
      <c r="N16" s="4"/>
    </row>
    <row r="17" spans="1:31">
      <c r="A17" s="47" t="s">
        <v>27</v>
      </c>
      <c r="B17" s="4">
        <v>20543.999584526216</v>
      </c>
      <c r="C17" s="4">
        <v>33129</v>
      </c>
      <c r="D17" s="4">
        <v>42522</v>
      </c>
      <c r="E17" s="4">
        <v>41757</v>
      </c>
      <c r="F17" s="4">
        <v>57649</v>
      </c>
      <c r="G17" s="4">
        <v>73350.046875</v>
      </c>
      <c r="H17" s="4">
        <v>79235.671875</v>
      </c>
      <c r="I17" s="4">
        <v>81658.1953125</v>
      </c>
      <c r="J17" s="4">
        <v>79912.390625</v>
      </c>
      <c r="K17" s="4">
        <v>74825.8125</v>
      </c>
      <c r="L17" s="4">
        <v>71507.65625</v>
      </c>
      <c r="N17" s="4"/>
    </row>
    <row r="18" spans="1:31">
      <c r="A18" s="47" t="s">
        <v>52</v>
      </c>
      <c r="B18" s="4">
        <v>13879.429066116993</v>
      </c>
      <c r="C18" s="4">
        <v>22839</v>
      </c>
      <c r="D18" s="4">
        <v>35650</v>
      </c>
      <c r="E18" s="4">
        <v>35048</v>
      </c>
      <c r="F18" s="4">
        <v>37740</v>
      </c>
      <c r="G18" s="4">
        <v>49350.671875</v>
      </c>
      <c r="H18" s="4">
        <v>66426.0546875</v>
      </c>
      <c r="I18" s="4">
        <v>72119.53125</v>
      </c>
      <c r="J18" s="4">
        <v>74736.125</v>
      </c>
      <c r="K18" s="4">
        <v>73530.359375</v>
      </c>
      <c r="L18" s="4">
        <v>69239.25</v>
      </c>
      <c r="N18" s="4"/>
    </row>
    <row r="19" spans="1:31">
      <c r="A19" s="47" t="s">
        <v>28</v>
      </c>
      <c r="B19" s="4">
        <v>7693.1331589170304</v>
      </c>
      <c r="C19" s="4">
        <v>13205</v>
      </c>
      <c r="D19" s="4">
        <v>22756</v>
      </c>
      <c r="E19" s="4">
        <v>30716</v>
      </c>
      <c r="F19" s="4">
        <v>28260</v>
      </c>
      <c r="G19" s="4">
        <v>30785.166015625</v>
      </c>
      <c r="H19" s="4">
        <v>42416.3984375</v>
      </c>
      <c r="I19" s="4">
        <v>57417.734375</v>
      </c>
      <c r="J19" s="4">
        <v>62802.6015625</v>
      </c>
      <c r="K19" s="4">
        <v>65606.3671875</v>
      </c>
      <c r="L19" s="4">
        <v>65054.1328125</v>
      </c>
      <c r="N19" s="4"/>
    </row>
    <row r="20" spans="1:31">
      <c r="A20" s="47" t="s">
        <v>29</v>
      </c>
      <c r="B20" s="4">
        <v>5691.6886785805409</v>
      </c>
      <c r="C20" s="4">
        <v>10223</v>
      </c>
      <c r="D20" s="4">
        <v>17816</v>
      </c>
      <c r="E20" s="4">
        <v>30903</v>
      </c>
      <c r="F20" s="4">
        <v>38952</v>
      </c>
      <c r="G20" s="4">
        <v>41953.921875</v>
      </c>
      <c r="H20" s="4">
        <v>45326.8828125</v>
      </c>
      <c r="I20" s="4">
        <v>56703.8828125</v>
      </c>
      <c r="J20" s="4">
        <v>76962.328125</v>
      </c>
      <c r="K20" s="4">
        <v>94822.8671875</v>
      </c>
      <c r="L20" s="4">
        <v>107647.625</v>
      </c>
      <c r="N20" s="4"/>
    </row>
    <row r="21" spans="1:31" ht="16.5" thickBot="1">
      <c r="A21" s="43" t="s">
        <v>3</v>
      </c>
      <c r="B21" s="44">
        <f>SUM(B3:B20)</f>
        <v>968499.99999999977</v>
      </c>
      <c r="C21" s="44">
        <f>SUM(C3:C20)</f>
        <v>1113491</v>
      </c>
      <c r="D21" s="44">
        <f>SUM(D3:D20)</f>
        <v>1213519</v>
      </c>
      <c r="E21" s="44">
        <f>SUM(E3:E20)</f>
        <v>1363621</v>
      </c>
      <c r="F21" s="44">
        <v>1428557</v>
      </c>
      <c r="G21" s="44">
        <v>1466631.75</v>
      </c>
      <c r="H21" s="44">
        <v>1514723</v>
      </c>
      <c r="I21" s="44">
        <v>1556843</v>
      </c>
      <c r="J21" s="44">
        <v>1592684.25</v>
      </c>
      <c r="K21" s="44">
        <v>1622480.375</v>
      </c>
      <c r="L21" s="44">
        <v>1648609.25</v>
      </c>
      <c r="N21" s="4"/>
    </row>
    <row r="22" spans="1:31" ht="16.5" thickBot="1">
      <c r="A22" s="45"/>
      <c r="B22" s="173"/>
      <c r="C22" s="173"/>
      <c r="D22" s="173"/>
      <c r="E22" s="173"/>
      <c r="F22" s="173"/>
      <c r="G22" s="173"/>
      <c r="H22" s="173"/>
      <c r="I22" s="173"/>
      <c r="J22" s="173"/>
      <c r="K22" s="173"/>
      <c r="L22" s="173"/>
    </row>
    <row r="23" spans="1:31" s="2" customFormat="1" ht="20.25" thickTop="1" thickBot="1">
      <c r="A23" s="48" t="s">
        <v>108</v>
      </c>
      <c r="B23" s="127" t="s">
        <v>374</v>
      </c>
      <c r="C23" s="127" t="s">
        <v>373</v>
      </c>
      <c r="D23" s="127" t="s">
        <v>375</v>
      </c>
      <c r="E23" s="127" t="s">
        <v>376</v>
      </c>
      <c r="F23" s="127" t="s">
        <v>377</v>
      </c>
      <c r="G23" s="127">
        <v>2020</v>
      </c>
      <c r="H23" s="127">
        <v>2025</v>
      </c>
      <c r="I23" s="127">
        <v>2030</v>
      </c>
      <c r="J23" s="127">
        <v>2035</v>
      </c>
      <c r="K23" s="127">
        <v>2040</v>
      </c>
      <c r="L23" s="127">
        <v>2045</v>
      </c>
      <c r="M23" s="1"/>
      <c r="N23" s="1"/>
      <c r="O23" s="1"/>
      <c r="P23" s="1"/>
      <c r="Q23" s="1"/>
      <c r="R23" s="1"/>
      <c r="S23" s="1"/>
      <c r="T23" s="1"/>
      <c r="U23" s="1"/>
      <c r="V23" s="1"/>
      <c r="W23" s="1"/>
      <c r="X23" s="1"/>
      <c r="Y23" s="1"/>
      <c r="Z23" s="1"/>
      <c r="AA23" s="1"/>
      <c r="AB23" s="1"/>
      <c r="AC23" s="1"/>
      <c r="AD23" s="1"/>
      <c r="AE23" s="1"/>
    </row>
    <row r="24" spans="1:31">
      <c r="A24" s="47" t="s">
        <v>13</v>
      </c>
      <c r="B24" s="5">
        <f t="shared" ref="B24:K24" si="0">B3/B$21*100</f>
        <v>8.0847816467840801</v>
      </c>
      <c r="C24" s="5">
        <f t="shared" si="0"/>
        <v>7.6446958260102686</v>
      </c>
      <c r="D24" s="5">
        <f t="shared" si="0"/>
        <v>6.4120133265321764</v>
      </c>
      <c r="E24" s="5">
        <f t="shared" si="0"/>
        <v>6.3932720308648809</v>
      </c>
      <c r="F24" s="5">
        <f t="shared" si="0"/>
        <v>6.407514715898631</v>
      </c>
      <c r="G24" s="5">
        <f t="shared" si="0"/>
        <v>6.5216300461925769</v>
      </c>
      <c r="H24" s="5">
        <f t="shared" si="0"/>
        <v>6.5526285581588182</v>
      </c>
      <c r="I24" s="5">
        <f t="shared" si="0"/>
        <v>6.2878550534639661</v>
      </c>
      <c r="J24" s="5">
        <f t="shared" si="0"/>
        <v>6.0581481781464221</v>
      </c>
      <c r="K24" s="5">
        <f t="shared" si="0"/>
        <v>5.9373243189459224</v>
      </c>
      <c r="L24" s="5">
        <f t="shared" ref="L24" si="1">L3/L$21*100</f>
        <v>5.9665304824354228</v>
      </c>
    </row>
    <row r="25" spans="1:31">
      <c r="A25" s="47" t="s">
        <v>14</v>
      </c>
      <c r="B25" s="5">
        <f t="shared" ref="B25:K25" si="2">B4/B$21*100</f>
        <v>7.4983347754656595</v>
      </c>
      <c r="C25" s="5">
        <f t="shared" si="2"/>
        <v>7.1518314921270125</v>
      </c>
      <c r="D25" s="5">
        <f t="shared" si="2"/>
        <v>6.930670224364019</v>
      </c>
      <c r="E25" s="5">
        <f t="shared" si="2"/>
        <v>6.1064621328066959</v>
      </c>
      <c r="F25" s="5">
        <f t="shared" si="2"/>
        <v>6.0960815704238609</v>
      </c>
      <c r="G25" s="5">
        <f t="shared" si="2"/>
        <v>6.0865413855591219</v>
      </c>
      <c r="H25" s="5">
        <f t="shared" si="2"/>
        <v>6.0993505495724296</v>
      </c>
      <c r="I25" s="5">
        <f t="shared" si="2"/>
        <v>6.1666612738085984</v>
      </c>
      <c r="J25" s="5">
        <f t="shared" si="2"/>
        <v>5.9432046480650511</v>
      </c>
      <c r="K25" s="5">
        <f t="shared" si="2"/>
        <v>5.7481945274684758</v>
      </c>
      <c r="L25" s="5">
        <f t="shared" ref="L25" si="3">L4/L$21*100</f>
        <v>5.6481958770703242</v>
      </c>
    </row>
    <row r="26" spans="1:31">
      <c r="A26" s="47" t="s">
        <v>15</v>
      </c>
      <c r="B26" s="5">
        <f t="shared" ref="B26:K26" si="4">B5/B$21*100</f>
        <v>7.7294443405578335</v>
      </c>
      <c r="C26" s="5">
        <f t="shared" si="4"/>
        <v>6.5818223946129777</v>
      </c>
      <c r="D26" s="5">
        <f t="shared" si="4"/>
        <v>6.8434857633049004</v>
      </c>
      <c r="E26" s="5">
        <f t="shared" si="4"/>
        <v>5.9861941111203185</v>
      </c>
      <c r="F26" s="5">
        <f t="shared" si="4"/>
        <v>5.7201077730885084</v>
      </c>
      <c r="G26" s="5">
        <f t="shared" si="4"/>
        <v>5.69260249718445</v>
      </c>
      <c r="H26" s="5">
        <f t="shared" si="4"/>
        <v>5.7883830079823175</v>
      </c>
      <c r="I26" s="5">
        <f t="shared" si="4"/>
        <v>5.8323604443415302</v>
      </c>
      <c r="J26" s="5">
        <f t="shared" si="4"/>
        <v>5.9283250901740256</v>
      </c>
      <c r="K26" s="5">
        <f t="shared" si="4"/>
        <v>5.7365028413671872</v>
      </c>
      <c r="L26" s="5">
        <f t="shared" ref="L26" si="5">L5/L$21*100</f>
        <v>5.5612352692125198</v>
      </c>
    </row>
    <row r="27" spans="1:31">
      <c r="A27" s="47" t="s">
        <v>16</v>
      </c>
      <c r="B27" s="5">
        <f t="shared" ref="B27:K27" si="6">B6/B$21*100</f>
        <v>8.9142710543507313</v>
      </c>
      <c r="C27" s="5">
        <f t="shared" si="6"/>
        <v>6.530721846876177</v>
      </c>
      <c r="D27" s="5">
        <f t="shared" si="6"/>
        <v>6.6684576014054988</v>
      </c>
      <c r="E27" s="5">
        <f t="shared" si="6"/>
        <v>6.2809974325710742</v>
      </c>
      <c r="F27" s="5">
        <f t="shared" si="6"/>
        <v>5.5091256421689865</v>
      </c>
      <c r="G27" s="5">
        <f t="shared" si="6"/>
        <v>5.1239318211609692</v>
      </c>
      <c r="H27" s="5">
        <f t="shared" si="6"/>
        <v>5.0428857289418598</v>
      </c>
      <c r="I27" s="5">
        <f t="shared" si="6"/>
        <v>5.1754987898587075</v>
      </c>
      <c r="J27" s="5">
        <f t="shared" si="6"/>
        <v>5.2554221748598318</v>
      </c>
      <c r="K27" s="5">
        <f t="shared" si="6"/>
        <v>5.3819998053905582</v>
      </c>
      <c r="L27" s="5">
        <f t="shared" ref="L27" si="7">L6/L$21*100</f>
        <v>5.215351401491894</v>
      </c>
    </row>
    <row r="28" spans="1:31">
      <c r="A28" s="47" t="s">
        <v>17</v>
      </c>
      <c r="B28" s="5">
        <f t="shared" ref="B28:K28" si="8">B7/B$21*100</f>
        <v>10.834164387112459</v>
      </c>
      <c r="C28" s="5">
        <f t="shared" si="8"/>
        <v>8.2021318537823831</v>
      </c>
      <c r="D28" s="5">
        <f t="shared" si="8"/>
        <v>6.9583582951729648</v>
      </c>
      <c r="E28" s="5">
        <f t="shared" si="8"/>
        <v>7.0279058477392171</v>
      </c>
      <c r="F28" s="5">
        <f t="shared" si="8"/>
        <v>6.8425691099480099</v>
      </c>
      <c r="G28" s="5">
        <f t="shared" si="8"/>
        <v>6.2465807069497847</v>
      </c>
      <c r="H28" s="5">
        <f t="shared" si="8"/>
        <v>5.7788732246754027</v>
      </c>
      <c r="I28" s="5">
        <f t="shared" si="8"/>
        <v>5.7023412123123531</v>
      </c>
      <c r="J28" s="5">
        <f t="shared" si="8"/>
        <v>5.8369762595756196</v>
      </c>
      <c r="K28" s="5">
        <f t="shared" si="8"/>
        <v>5.9230974519491486</v>
      </c>
      <c r="L28" s="5">
        <f t="shared" ref="L28" si="9">L7/L$21*100</f>
        <v>6.0489261630674456</v>
      </c>
    </row>
    <row r="29" spans="1:31">
      <c r="A29" s="47" t="s">
        <v>18</v>
      </c>
      <c r="B29" s="5">
        <f t="shared" ref="B29:K29" si="10">B8/B$21*100</f>
        <v>9.9215603345320336</v>
      </c>
      <c r="C29" s="5">
        <f t="shared" si="10"/>
        <v>9.079193275922302</v>
      </c>
      <c r="D29" s="5">
        <f t="shared" si="10"/>
        <v>6.8770245871716886</v>
      </c>
      <c r="E29" s="5">
        <f t="shared" si="10"/>
        <v>7.1082067524627437</v>
      </c>
      <c r="F29" s="5">
        <f t="shared" si="10"/>
        <v>7.4121648628651142</v>
      </c>
      <c r="G29" s="5">
        <f t="shared" si="10"/>
        <v>7.4943472730970129</v>
      </c>
      <c r="H29" s="5">
        <f t="shared" si="10"/>
        <v>6.7609226241365592</v>
      </c>
      <c r="I29" s="5">
        <f t="shared" si="10"/>
        <v>6.3172996570624012</v>
      </c>
      <c r="J29" s="5">
        <f t="shared" si="10"/>
        <v>6.253641160355544</v>
      </c>
      <c r="K29" s="5">
        <f t="shared" si="10"/>
        <v>6.3970250834312861</v>
      </c>
      <c r="L29" s="5">
        <f t="shared" ref="L29" si="11">L8/L$21*100</f>
        <v>6.4865284367717821</v>
      </c>
    </row>
    <row r="30" spans="1:31">
      <c r="A30" s="47" t="s">
        <v>19</v>
      </c>
      <c r="B30" s="5">
        <f t="shared" ref="B30:K30" si="12">B9/B$21*100</f>
        <v>8.7972107716674319</v>
      </c>
      <c r="C30" s="5">
        <f t="shared" si="12"/>
        <v>9.113948832994609</v>
      </c>
      <c r="D30" s="5">
        <f t="shared" si="12"/>
        <v>7.173517678750807</v>
      </c>
      <c r="E30" s="5">
        <f t="shared" si="12"/>
        <v>6.4739396063862324</v>
      </c>
      <c r="F30" s="5">
        <f t="shared" si="12"/>
        <v>7.1411921260404725</v>
      </c>
      <c r="G30" s="5">
        <f t="shared" si="12"/>
        <v>7.0826157026124656</v>
      </c>
      <c r="H30" s="5">
        <f t="shared" si="12"/>
        <v>7.3317504875478887</v>
      </c>
      <c r="I30" s="5">
        <f t="shared" si="12"/>
        <v>6.6541181015041335</v>
      </c>
      <c r="J30" s="5">
        <f t="shared" si="12"/>
        <v>6.251273891074141</v>
      </c>
      <c r="K30" s="5">
        <f t="shared" si="12"/>
        <v>6.2142488934573397</v>
      </c>
      <c r="L30" s="5">
        <f t="shared" ref="L30" si="13">L9/L$21*100</f>
        <v>6.3701088129282297</v>
      </c>
    </row>
    <row r="31" spans="1:31">
      <c r="A31" s="47" t="s">
        <v>20</v>
      </c>
      <c r="B31" s="5">
        <f t="shared" ref="B31:K31" si="14">B10/B$21*100</f>
        <v>6.6955309099387783</v>
      </c>
      <c r="C31" s="5">
        <f t="shared" si="14"/>
        <v>8.6480267914154663</v>
      </c>
      <c r="D31" s="5">
        <f t="shared" si="14"/>
        <v>7.886485502081138</v>
      </c>
      <c r="E31" s="5">
        <f t="shared" si="14"/>
        <v>6.3341646982556012</v>
      </c>
      <c r="F31" s="5">
        <f t="shared" si="14"/>
        <v>6.5515061702123196</v>
      </c>
      <c r="G31" s="5">
        <f t="shared" si="14"/>
        <v>6.6955207271695851</v>
      </c>
      <c r="H31" s="5">
        <f t="shared" si="14"/>
        <v>6.6518133596043638</v>
      </c>
      <c r="I31" s="5">
        <f t="shared" si="14"/>
        <v>6.9326013445157928</v>
      </c>
      <c r="J31" s="5">
        <f t="shared" si="14"/>
        <v>6.3117643413940963</v>
      </c>
      <c r="K31" s="5">
        <f t="shared" si="14"/>
        <v>5.949671829620744</v>
      </c>
      <c r="L31" s="5">
        <f t="shared" ref="L31" si="15">L10/L$21*100</f>
        <v>5.9329150274693649</v>
      </c>
    </row>
    <row r="32" spans="1:31">
      <c r="A32" s="47" t="s">
        <v>21</v>
      </c>
      <c r="B32" s="5">
        <f t="shared" ref="B32:K32" si="16">B11/B$21*100</f>
        <v>4.9473884710206208</v>
      </c>
      <c r="C32" s="5">
        <f t="shared" si="16"/>
        <v>7.5138460930532887</v>
      </c>
      <c r="D32" s="5">
        <f t="shared" si="16"/>
        <v>7.8671203335094058</v>
      </c>
      <c r="E32" s="5">
        <f t="shared" si="16"/>
        <v>6.5822541600635374</v>
      </c>
      <c r="F32" s="5">
        <f t="shared" si="16"/>
        <v>5.854579131249225</v>
      </c>
      <c r="G32" s="5">
        <f t="shared" si="16"/>
        <v>6.0510577638183545</v>
      </c>
      <c r="H32" s="5">
        <f t="shared" si="16"/>
        <v>6.3304891389382751</v>
      </c>
      <c r="I32" s="5">
        <f t="shared" si="16"/>
        <v>6.3249623998694799</v>
      </c>
      <c r="J32" s="5">
        <f t="shared" si="16"/>
        <v>6.6325916255842925</v>
      </c>
      <c r="K32" s="5">
        <f t="shared" si="16"/>
        <v>6.058909957539548</v>
      </c>
      <c r="L32" s="5">
        <f t="shared" ref="L32" si="17">L11/L$21*100</f>
        <v>5.7233965727476059</v>
      </c>
    </row>
    <row r="33" spans="1:12">
      <c r="A33" s="47" t="s">
        <v>22</v>
      </c>
      <c r="B33" s="5">
        <f t="shared" ref="B33:K33" si="18">B12/B$21*100</f>
        <v>4.6421442456214992</v>
      </c>
      <c r="C33" s="5">
        <f t="shared" si="18"/>
        <v>5.5824429654123833</v>
      </c>
      <c r="D33" s="5">
        <f t="shared" si="18"/>
        <v>7.4714940598375463</v>
      </c>
      <c r="E33" s="5">
        <f t="shared" si="18"/>
        <v>7.0103789836032142</v>
      </c>
      <c r="F33" s="5">
        <f t="shared" si="18"/>
        <v>6.1319919331185249</v>
      </c>
      <c r="G33" s="5">
        <f t="shared" si="18"/>
        <v>5.6515171795851273</v>
      </c>
      <c r="H33" s="5">
        <f t="shared" si="18"/>
        <v>5.7401620420037194</v>
      </c>
      <c r="I33" s="5">
        <f t="shared" si="18"/>
        <v>6.0429629264158295</v>
      </c>
      <c r="J33" s="5">
        <f t="shared" si="18"/>
        <v>6.07112401202561</v>
      </c>
      <c r="K33" s="5">
        <f t="shared" si="18"/>
        <v>6.4006860483597539</v>
      </c>
      <c r="L33" s="5">
        <f t="shared" ref="L33" si="19">L12/L$21*100</f>
        <v>5.8609580696578041</v>
      </c>
    </row>
    <row r="34" spans="1:12">
      <c r="A34" s="47" t="s">
        <v>23</v>
      </c>
      <c r="B34" s="5">
        <f t="shared" ref="B34:K34" si="20">B13/B$21*100</f>
        <v>5.0734820159110852</v>
      </c>
      <c r="C34" s="5">
        <f t="shared" si="20"/>
        <v>4.249428149845845</v>
      </c>
      <c r="D34" s="5">
        <f t="shared" si="20"/>
        <v>6.708094393248067</v>
      </c>
      <c r="E34" s="5">
        <f t="shared" si="20"/>
        <v>7.2059611871627087</v>
      </c>
      <c r="F34" s="5">
        <f t="shared" si="20"/>
        <v>6.3471041057514679</v>
      </c>
      <c r="G34" s="5">
        <f t="shared" si="20"/>
        <v>5.8072273851292255</v>
      </c>
      <c r="H34" s="5">
        <f t="shared" si="20"/>
        <v>5.3240705973963554</v>
      </c>
      <c r="I34" s="5">
        <f t="shared" si="20"/>
        <v>5.4435362139920338</v>
      </c>
      <c r="J34" s="5">
        <f t="shared" si="20"/>
        <v>5.7678972228801788</v>
      </c>
      <c r="K34" s="5">
        <f t="shared" si="20"/>
        <v>5.8263859585974966</v>
      </c>
      <c r="L34" s="5">
        <f t="shared" ref="L34" si="21">L13/L$21*100</f>
        <v>6.1671413344308244</v>
      </c>
    </row>
    <row r="35" spans="1:12">
      <c r="A35" s="47" t="s">
        <v>24</v>
      </c>
      <c r="B35" s="5">
        <f t="shared" ref="B35:K35" si="22">B14/B$21*100</f>
        <v>4.91848488570899</v>
      </c>
      <c r="C35" s="5">
        <f t="shared" si="22"/>
        <v>4.070890559510584</v>
      </c>
      <c r="D35" s="5">
        <f t="shared" si="22"/>
        <v>5.0257144717140809</v>
      </c>
      <c r="E35" s="5">
        <f t="shared" si="22"/>
        <v>6.8679640457282494</v>
      </c>
      <c r="F35" s="5">
        <f t="shared" si="22"/>
        <v>6.5769164268559113</v>
      </c>
      <c r="G35" s="5">
        <f t="shared" si="22"/>
        <v>6.24325676418092</v>
      </c>
      <c r="H35" s="5">
        <f t="shared" si="22"/>
        <v>5.6099613592716295</v>
      </c>
      <c r="I35" s="5">
        <f t="shared" si="22"/>
        <v>5.1813268903800838</v>
      </c>
      <c r="J35" s="5">
        <f t="shared" si="22"/>
        <v>5.3254283020944042</v>
      </c>
      <c r="K35" s="5">
        <f t="shared" si="22"/>
        <v>5.6653068723558517</v>
      </c>
      <c r="L35" s="5">
        <f t="shared" ref="L35" si="23">L14/L$21*100</f>
        <v>5.7415406538875118</v>
      </c>
    </row>
    <row r="36" spans="1:12">
      <c r="A36" s="47" t="s">
        <v>25</v>
      </c>
      <c r="B36" s="5">
        <f t="shared" ref="B36:K36" si="24">B15/B$21*100</f>
        <v>3.9542282113557161</v>
      </c>
      <c r="C36" s="5">
        <f t="shared" si="24"/>
        <v>4.4162009392083101</v>
      </c>
      <c r="D36" s="5">
        <f t="shared" si="24"/>
        <v>3.8492186772518604</v>
      </c>
      <c r="E36" s="5">
        <f t="shared" si="24"/>
        <v>6.0952420063932724</v>
      </c>
      <c r="F36" s="5">
        <f t="shared" si="24"/>
        <v>6.3316339495028906</v>
      </c>
      <c r="G36" s="5">
        <f t="shared" si="24"/>
        <v>6.2331863894941586</v>
      </c>
      <c r="H36" s="5">
        <f t="shared" si="24"/>
        <v>5.8687901393522122</v>
      </c>
      <c r="I36" s="5">
        <f t="shared" si="24"/>
        <v>5.3131842774126872</v>
      </c>
      <c r="J36" s="5">
        <f t="shared" si="24"/>
        <v>4.940124568790079</v>
      </c>
      <c r="K36" s="5">
        <f t="shared" si="24"/>
        <v>5.1095128808568795</v>
      </c>
      <c r="L36" s="5">
        <f t="shared" ref="L36" si="25">L15/L$21*100</f>
        <v>5.4580957783052595</v>
      </c>
    </row>
    <row r="37" spans="1:12">
      <c r="A37" s="47" t="s">
        <v>26</v>
      </c>
      <c r="B37" s="5">
        <f t="shared" ref="B37:K37" si="26">B16/B$21*100</f>
        <v>3.0526548494939281</v>
      </c>
      <c r="C37" s="5">
        <f t="shared" si="26"/>
        <v>4.0844515133036552</v>
      </c>
      <c r="D37" s="5">
        <f t="shared" si="26"/>
        <v>3.5432490138184898</v>
      </c>
      <c r="E37" s="5">
        <f t="shared" si="26"/>
        <v>4.3758493012354602</v>
      </c>
      <c r="F37" s="5">
        <f t="shared" si="26"/>
        <v>5.6953275228079807</v>
      </c>
      <c r="G37" s="5">
        <f t="shared" si="26"/>
        <v>5.744221623798885</v>
      </c>
      <c r="H37" s="5">
        <f t="shared" si="26"/>
        <v>5.710834794546594</v>
      </c>
      <c r="I37" s="5">
        <f t="shared" si="26"/>
        <v>5.4174261831475619</v>
      </c>
      <c r="J37" s="5">
        <f t="shared" si="26"/>
        <v>4.938718236210347</v>
      </c>
      <c r="K37" s="5">
        <f t="shared" si="26"/>
        <v>4.6194472460106031</v>
      </c>
      <c r="L37" s="5">
        <f t="shared" ref="L37" si="27">L16/L$21*100</f>
        <v>4.8061561206817194</v>
      </c>
    </row>
    <row r="38" spans="1:12">
      <c r="A38" s="47" t="s">
        <v>27</v>
      </c>
      <c r="B38" s="5">
        <f t="shared" ref="B38:K38" si="28">B17/B$21*100</f>
        <v>2.1212183360378134</v>
      </c>
      <c r="C38" s="5">
        <f t="shared" si="28"/>
        <v>2.9752373391432889</v>
      </c>
      <c r="D38" s="5">
        <f t="shared" si="28"/>
        <v>3.5040242468391511</v>
      </c>
      <c r="E38" s="5">
        <f t="shared" si="28"/>
        <v>3.0622145009500441</v>
      </c>
      <c r="F38" s="5">
        <f t="shared" si="28"/>
        <v>4.0354707582546583</v>
      </c>
      <c r="G38" s="5">
        <f t="shared" si="28"/>
        <v>5.0012586237138255</v>
      </c>
      <c r="H38" s="5">
        <f t="shared" si="28"/>
        <v>5.2310337847249953</v>
      </c>
      <c r="I38" s="5">
        <f t="shared" si="28"/>
        <v>5.2451143315350359</v>
      </c>
      <c r="J38" s="5">
        <f t="shared" si="28"/>
        <v>5.0174659933379768</v>
      </c>
      <c r="K38" s="5">
        <f t="shared" si="28"/>
        <v>4.611816182984648</v>
      </c>
      <c r="L38" s="5">
        <f t="shared" ref="L38" si="29">L17/L$21*100</f>
        <v>4.3374532958613452</v>
      </c>
    </row>
    <row r="39" spans="1:12">
      <c r="A39" s="47" t="s">
        <v>52</v>
      </c>
      <c r="B39" s="5">
        <f t="shared" ref="B39:K39" si="30">B18/B$21*100</f>
        <v>1.4330850868473923</v>
      </c>
      <c r="C39" s="5">
        <f t="shared" si="30"/>
        <v>2.0511167131121848</v>
      </c>
      <c r="D39" s="5">
        <f t="shared" si="30"/>
        <v>2.9377372748181116</v>
      </c>
      <c r="E39" s="5">
        <f t="shared" si="30"/>
        <v>2.5702156244293688</v>
      </c>
      <c r="F39" s="5">
        <f t="shared" si="30"/>
        <v>2.6418266824494925</v>
      </c>
      <c r="G39" s="5">
        <f t="shared" si="30"/>
        <v>3.364898644462047</v>
      </c>
      <c r="H39" s="5">
        <f t="shared" si="30"/>
        <v>4.3853598768553725</v>
      </c>
      <c r="I39" s="5">
        <f t="shared" si="30"/>
        <v>4.632421589717139</v>
      </c>
      <c r="J39" s="5">
        <f t="shared" si="30"/>
        <v>4.692463368053021</v>
      </c>
      <c r="K39" s="5">
        <f t="shared" si="30"/>
        <v>4.5319721894941249</v>
      </c>
      <c r="L39" s="5">
        <f t="shared" ref="L39" si="31">L18/L$21*100</f>
        <v>4.199858153167586</v>
      </c>
    </row>
    <row r="40" spans="1:12">
      <c r="A40" s="47" t="s">
        <v>28</v>
      </c>
      <c r="B40" s="5">
        <f t="shared" ref="B40:K40" si="32">B19/B$21*100</f>
        <v>0.79433486411120624</v>
      </c>
      <c r="C40" s="5">
        <f t="shared" si="32"/>
        <v>1.1859098995860766</v>
      </c>
      <c r="D40" s="5">
        <f t="shared" si="32"/>
        <v>1.8752075575248512</v>
      </c>
      <c r="E40" s="5">
        <f t="shared" si="32"/>
        <v>2.2525320451943758</v>
      </c>
      <c r="F40" s="5">
        <f t="shared" si="32"/>
        <v>1.9782199800217983</v>
      </c>
      <c r="G40" s="5">
        <f t="shared" si="32"/>
        <v>2.0990385634038673</v>
      </c>
      <c r="H40" s="5">
        <f t="shared" si="32"/>
        <v>2.800274270444167</v>
      </c>
      <c r="I40" s="5">
        <f t="shared" si="32"/>
        <v>3.6880876475662605</v>
      </c>
      <c r="J40" s="5">
        <f t="shared" si="32"/>
        <v>3.9431922279949712</v>
      </c>
      <c r="K40" s="5">
        <f t="shared" si="32"/>
        <v>4.0435846373488493</v>
      </c>
      <c r="L40" s="5">
        <f t="shared" ref="L40" si="33">L19/L$21*100</f>
        <v>3.9460007162097388</v>
      </c>
    </row>
    <row r="41" spans="1:12">
      <c r="A41" s="47" t="s">
        <v>29</v>
      </c>
      <c r="B41" s="5">
        <f t="shared" ref="B41:K41" si="34">B20/B$21*100</f>
        <v>0.58768081348276124</v>
      </c>
      <c r="C41" s="5">
        <f t="shared" si="34"/>
        <v>0.91810351408318525</v>
      </c>
      <c r="D41" s="5">
        <f t="shared" si="34"/>
        <v>1.4681269926552447</v>
      </c>
      <c r="E41" s="5">
        <f t="shared" si="34"/>
        <v>2.2662455330330058</v>
      </c>
      <c r="F41" s="5">
        <f t="shared" si="34"/>
        <v>2.7266675393421473</v>
      </c>
      <c r="G41" s="5">
        <f t="shared" si="34"/>
        <v>2.8605627741933177</v>
      </c>
      <c r="H41" s="5">
        <f t="shared" si="34"/>
        <v>2.9924205820140051</v>
      </c>
      <c r="I41" s="5">
        <f t="shared" si="34"/>
        <v>3.6422351394777763</v>
      </c>
      <c r="J41" s="5">
        <f t="shared" si="34"/>
        <v>4.8322401709566725</v>
      </c>
      <c r="K41" s="5">
        <f t="shared" si="34"/>
        <v>5.8443152008849415</v>
      </c>
      <c r="L41" s="5">
        <f t="shared" ref="L41" si="35">L20/L$21*100</f>
        <v>6.529602147992315</v>
      </c>
    </row>
    <row r="42" spans="1:12" ht="16.5" thickBot="1">
      <c r="A42" s="43" t="s">
        <v>3</v>
      </c>
      <c r="B42" s="46">
        <f t="shared" ref="B42:K42" si="36">B21/B$21*100</f>
        <v>100</v>
      </c>
      <c r="C42" s="46">
        <f t="shared" si="36"/>
        <v>100</v>
      </c>
      <c r="D42" s="46">
        <f t="shared" si="36"/>
        <v>100</v>
      </c>
      <c r="E42" s="46">
        <f t="shared" si="36"/>
        <v>100</v>
      </c>
      <c r="F42" s="46">
        <f t="shared" si="36"/>
        <v>100</v>
      </c>
      <c r="G42" s="46">
        <f t="shared" si="36"/>
        <v>100</v>
      </c>
      <c r="H42" s="46">
        <f t="shared" si="36"/>
        <v>100</v>
      </c>
      <c r="I42" s="46">
        <f t="shared" si="36"/>
        <v>100</v>
      </c>
      <c r="J42" s="46">
        <f>J21/J$21*100</f>
        <v>100</v>
      </c>
      <c r="K42" s="46">
        <f t="shared" si="36"/>
        <v>100</v>
      </c>
      <c r="L42" s="46">
        <f t="shared" ref="L42" si="37">L21/L$21*100</f>
        <v>100</v>
      </c>
    </row>
    <row r="43" spans="1:12" ht="22.5" customHeight="1">
      <c r="A43" s="282" t="s">
        <v>372</v>
      </c>
      <c r="B43" s="282"/>
      <c r="C43" s="282"/>
      <c r="D43" s="282"/>
      <c r="E43" s="282"/>
      <c r="F43" s="282"/>
      <c r="G43" s="282"/>
      <c r="H43" s="282"/>
      <c r="I43" s="282"/>
      <c r="J43" s="282"/>
      <c r="K43" s="282"/>
    </row>
  </sheetData>
  <mergeCells count="2">
    <mergeCell ref="A1:K1"/>
    <mergeCell ref="A43:K43"/>
  </mergeCells>
  <phoneticPr fontId="0" type="noConversion"/>
  <pageMargins left="0.75" right="0.75" top="1" bottom="1" header="0.5" footer="0.5"/>
  <pageSetup scale="7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tint="0.59999389629810485"/>
  </sheetPr>
  <dimension ref="A1:L43"/>
  <sheetViews>
    <sheetView zoomScale="75" workbookViewId="0">
      <selection activeCell="N5" sqref="N5"/>
    </sheetView>
  </sheetViews>
  <sheetFormatPr defaultRowHeight="15.75"/>
  <cols>
    <col min="1" max="12" width="11.140625" style="139" customWidth="1"/>
    <col min="13" max="244" width="9.140625" style="139"/>
    <col min="245" max="255" width="11.140625" style="139" customWidth="1"/>
    <col min="256" max="256" width="9.140625" style="139"/>
    <col min="257" max="257" width="15.7109375" style="139" customWidth="1"/>
    <col min="258" max="258" width="11.5703125" style="139" customWidth="1"/>
    <col min="259" max="500" width="9.140625" style="139"/>
    <col min="501" max="511" width="11.140625" style="139" customWidth="1"/>
    <col min="512" max="512" width="9.140625" style="139"/>
    <col min="513" max="513" width="15.7109375" style="139" customWidth="1"/>
    <col min="514" max="514" width="11.5703125" style="139" customWidth="1"/>
    <col min="515" max="756" width="9.140625" style="139"/>
    <col min="757" max="767" width="11.140625" style="139" customWidth="1"/>
    <col min="768" max="768" width="9.140625" style="139"/>
    <col min="769" max="769" width="15.7109375" style="139" customWidth="1"/>
    <col min="770" max="770" width="11.5703125" style="139" customWidth="1"/>
    <col min="771" max="1012" width="9.140625" style="139"/>
    <col min="1013" max="1023" width="11.140625" style="139" customWidth="1"/>
    <col min="1024" max="1024" width="9.140625" style="139"/>
    <col min="1025" max="1025" width="15.7109375" style="139" customWidth="1"/>
    <col min="1026" max="1026" width="11.5703125" style="139" customWidth="1"/>
    <col min="1027" max="1268" width="9.140625" style="139"/>
    <col min="1269" max="1279" width="11.140625" style="139" customWidth="1"/>
    <col min="1280" max="1280" width="9.140625" style="139"/>
    <col min="1281" max="1281" width="15.7109375" style="139" customWidth="1"/>
    <col min="1282" max="1282" width="11.5703125" style="139" customWidth="1"/>
    <col min="1283" max="1524" width="9.140625" style="139"/>
    <col min="1525" max="1535" width="11.140625" style="139" customWidth="1"/>
    <col min="1536" max="1536" width="9.140625" style="139"/>
    <col min="1537" max="1537" width="15.7109375" style="139" customWidth="1"/>
    <col min="1538" max="1538" width="11.5703125" style="139" customWidth="1"/>
    <col min="1539" max="1780" width="9.140625" style="139"/>
    <col min="1781" max="1791" width="11.140625" style="139" customWidth="1"/>
    <col min="1792" max="1792" width="9.140625" style="139"/>
    <col min="1793" max="1793" width="15.7109375" style="139" customWidth="1"/>
    <col min="1794" max="1794" width="11.5703125" style="139" customWidth="1"/>
    <col min="1795" max="2036" width="9.140625" style="139"/>
    <col min="2037" max="2047" width="11.140625" style="139" customWidth="1"/>
    <col min="2048" max="2048" width="9.140625" style="139"/>
    <col min="2049" max="2049" width="15.7109375" style="139" customWidth="1"/>
    <col min="2050" max="2050" width="11.5703125" style="139" customWidth="1"/>
    <col min="2051" max="2292" width="9.140625" style="139"/>
    <col min="2293" max="2303" width="11.140625" style="139" customWidth="1"/>
    <col min="2304" max="2304" width="9.140625" style="139"/>
    <col min="2305" max="2305" width="15.7109375" style="139" customWidth="1"/>
    <col min="2306" max="2306" width="11.5703125" style="139" customWidth="1"/>
    <col min="2307" max="2548" width="9.140625" style="139"/>
    <col min="2549" max="2559" width="11.140625" style="139" customWidth="1"/>
    <col min="2560" max="2560" width="9.140625" style="139"/>
    <col min="2561" max="2561" width="15.7109375" style="139" customWidth="1"/>
    <col min="2562" max="2562" width="11.5703125" style="139" customWidth="1"/>
    <col min="2563" max="2804" width="9.140625" style="139"/>
    <col min="2805" max="2815" width="11.140625" style="139" customWidth="1"/>
    <col min="2816" max="2816" width="9.140625" style="139"/>
    <col min="2817" max="2817" width="15.7109375" style="139" customWidth="1"/>
    <col min="2818" max="2818" width="11.5703125" style="139" customWidth="1"/>
    <col min="2819" max="3060" width="9.140625" style="139"/>
    <col min="3061" max="3071" width="11.140625" style="139" customWidth="1"/>
    <col min="3072" max="3072" width="9.140625" style="139"/>
    <col min="3073" max="3073" width="15.7109375" style="139" customWidth="1"/>
    <col min="3074" max="3074" width="11.5703125" style="139" customWidth="1"/>
    <col min="3075" max="3316" width="9.140625" style="139"/>
    <col min="3317" max="3327" width="11.140625" style="139" customWidth="1"/>
    <col min="3328" max="3328" width="9.140625" style="139"/>
    <col min="3329" max="3329" width="15.7109375" style="139" customWidth="1"/>
    <col min="3330" max="3330" width="11.5703125" style="139" customWidth="1"/>
    <col min="3331" max="3572" width="9.140625" style="139"/>
    <col min="3573" max="3583" width="11.140625" style="139" customWidth="1"/>
    <col min="3584" max="3584" width="9.140625" style="139"/>
    <col min="3585" max="3585" width="15.7109375" style="139" customWidth="1"/>
    <col min="3586" max="3586" width="11.5703125" style="139" customWidth="1"/>
    <col min="3587" max="3828" width="9.140625" style="139"/>
    <col min="3829" max="3839" width="11.140625" style="139" customWidth="1"/>
    <col min="3840" max="3840" width="9.140625" style="139"/>
    <col min="3841" max="3841" width="15.7109375" style="139" customWidth="1"/>
    <col min="3842" max="3842" width="11.5703125" style="139" customWidth="1"/>
    <col min="3843" max="4084" width="9.140625" style="139"/>
    <col min="4085" max="4095" width="11.140625" style="139" customWidth="1"/>
    <col min="4096" max="4096" width="9.140625" style="139"/>
    <col min="4097" max="4097" width="15.7109375" style="139" customWidth="1"/>
    <col min="4098" max="4098" width="11.5703125" style="139" customWidth="1"/>
    <col min="4099" max="4340" width="9.140625" style="139"/>
    <col min="4341" max="4351" width="11.140625" style="139" customWidth="1"/>
    <col min="4352" max="4352" width="9.140625" style="139"/>
    <col min="4353" max="4353" width="15.7109375" style="139" customWidth="1"/>
    <col min="4354" max="4354" width="11.5703125" style="139" customWidth="1"/>
    <col min="4355" max="4596" width="9.140625" style="139"/>
    <col min="4597" max="4607" width="11.140625" style="139" customWidth="1"/>
    <col min="4608" max="4608" width="9.140625" style="139"/>
    <col min="4609" max="4609" width="15.7109375" style="139" customWidth="1"/>
    <col min="4610" max="4610" width="11.5703125" style="139" customWidth="1"/>
    <col min="4611" max="4852" width="9.140625" style="139"/>
    <col min="4853" max="4863" width="11.140625" style="139" customWidth="1"/>
    <col min="4864" max="4864" width="9.140625" style="139"/>
    <col min="4865" max="4865" width="15.7109375" style="139" customWidth="1"/>
    <col min="4866" max="4866" width="11.5703125" style="139" customWidth="1"/>
    <col min="4867" max="5108" width="9.140625" style="139"/>
    <col min="5109" max="5119" width="11.140625" style="139" customWidth="1"/>
    <col min="5120" max="5120" width="9.140625" style="139"/>
    <col min="5121" max="5121" width="15.7109375" style="139" customWidth="1"/>
    <col min="5122" max="5122" width="11.5703125" style="139" customWidth="1"/>
    <col min="5123" max="5364" width="9.140625" style="139"/>
    <col min="5365" max="5375" width="11.140625" style="139" customWidth="1"/>
    <col min="5376" max="5376" width="9.140625" style="139"/>
    <col min="5377" max="5377" width="15.7109375" style="139" customWidth="1"/>
    <col min="5378" max="5378" width="11.5703125" style="139" customWidth="1"/>
    <col min="5379" max="5620" width="9.140625" style="139"/>
    <col min="5621" max="5631" width="11.140625" style="139" customWidth="1"/>
    <col min="5632" max="5632" width="9.140625" style="139"/>
    <col min="5633" max="5633" width="15.7109375" style="139" customWidth="1"/>
    <col min="5634" max="5634" width="11.5703125" style="139" customWidth="1"/>
    <col min="5635" max="5876" width="9.140625" style="139"/>
    <col min="5877" max="5887" width="11.140625" style="139" customWidth="1"/>
    <col min="5888" max="5888" width="9.140625" style="139"/>
    <col min="5889" max="5889" width="15.7109375" style="139" customWidth="1"/>
    <col min="5890" max="5890" width="11.5703125" style="139" customWidth="1"/>
    <col min="5891" max="6132" width="9.140625" style="139"/>
    <col min="6133" max="6143" width="11.140625" style="139" customWidth="1"/>
    <col min="6144" max="6144" width="9.140625" style="139"/>
    <col min="6145" max="6145" width="15.7109375" style="139" customWidth="1"/>
    <col min="6146" max="6146" width="11.5703125" style="139" customWidth="1"/>
    <col min="6147" max="6388" width="9.140625" style="139"/>
    <col min="6389" max="6399" width="11.140625" style="139" customWidth="1"/>
    <col min="6400" max="6400" width="9.140625" style="139"/>
    <col min="6401" max="6401" width="15.7109375" style="139" customWidth="1"/>
    <col min="6402" max="6402" width="11.5703125" style="139" customWidth="1"/>
    <col min="6403" max="6644" width="9.140625" style="139"/>
    <col min="6645" max="6655" width="11.140625" style="139" customWidth="1"/>
    <col min="6656" max="6656" width="9.140625" style="139"/>
    <col min="6657" max="6657" width="15.7109375" style="139" customWidth="1"/>
    <col min="6658" max="6658" width="11.5703125" style="139" customWidth="1"/>
    <col min="6659" max="6900" width="9.140625" style="139"/>
    <col min="6901" max="6911" width="11.140625" style="139" customWidth="1"/>
    <col min="6912" max="6912" width="9.140625" style="139"/>
    <col min="6913" max="6913" width="15.7109375" style="139" customWidth="1"/>
    <col min="6914" max="6914" width="11.5703125" style="139" customWidth="1"/>
    <col min="6915" max="7156" width="9.140625" style="139"/>
    <col min="7157" max="7167" width="11.140625" style="139" customWidth="1"/>
    <col min="7168" max="7168" width="9.140625" style="139"/>
    <col min="7169" max="7169" width="15.7109375" style="139" customWidth="1"/>
    <col min="7170" max="7170" width="11.5703125" style="139" customWidth="1"/>
    <col min="7171" max="7412" width="9.140625" style="139"/>
    <col min="7413" max="7423" width="11.140625" style="139" customWidth="1"/>
    <col min="7424" max="7424" width="9.140625" style="139"/>
    <col min="7425" max="7425" width="15.7109375" style="139" customWidth="1"/>
    <col min="7426" max="7426" width="11.5703125" style="139" customWidth="1"/>
    <col min="7427" max="7668" width="9.140625" style="139"/>
    <col min="7669" max="7679" width="11.140625" style="139" customWidth="1"/>
    <col min="7680" max="7680" width="9.140625" style="139"/>
    <col min="7681" max="7681" width="15.7109375" style="139" customWidth="1"/>
    <col min="7682" max="7682" width="11.5703125" style="139" customWidth="1"/>
    <col min="7683" max="7924" width="9.140625" style="139"/>
    <col min="7925" max="7935" width="11.140625" style="139" customWidth="1"/>
    <col min="7936" max="7936" width="9.140625" style="139"/>
    <col min="7937" max="7937" width="15.7109375" style="139" customWidth="1"/>
    <col min="7938" max="7938" width="11.5703125" style="139" customWidth="1"/>
    <col min="7939" max="8180" width="9.140625" style="139"/>
    <col min="8181" max="8191" width="11.140625" style="139" customWidth="1"/>
    <col min="8192" max="8192" width="9.140625" style="139"/>
    <col min="8193" max="8193" width="15.7109375" style="139" customWidth="1"/>
    <col min="8194" max="8194" width="11.5703125" style="139" customWidth="1"/>
    <col min="8195" max="8436" width="9.140625" style="139"/>
    <col min="8437" max="8447" width="11.140625" style="139" customWidth="1"/>
    <col min="8448" max="8448" width="9.140625" style="139"/>
    <col min="8449" max="8449" width="15.7109375" style="139" customWidth="1"/>
    <col min="8450" max="8450" width="11.5703125" style="139" customWidth="1"/>
    <col min="8451" max="8692" width="9.140625" style="139"/>
    <col min="8693" max="8703" width="11.140625" style="139" customWidth="1"/>
    <col min="8704" max="8704" width="9.140625" style="139"/>
    <col min="8705" max="8705" width="15.7109375" style="139" customWidth="1"/>
    <col min="8706" max="8706" width="11.5703125" style="139" customWidth="1"/>
    <col min="8707" max="8948" width="9.140625" style="139"/>
    <col min="8949" max="8959" width="11.140625" style="139" customWidth="1"/>
    <col min="8960" max="8960" width="9.140625" style="139"/>
    <col min="8961" max="8961" width="15.7109375" style="139" customWidth="1"/>
    <col min="8962" max="8962" width="11.5703125" style="139" customWidth="1"/>
    <col min="8963" max="9204" width="9.140625" style="139"/>
    <col min="9205" max="9215" width="11.140625" style="139" customWidth="1"/>
    <col min="9216" max="9216" width="9.140625" style="139"/>
    <col min="9217" max="9217" width="15.7109375" style="139" customWidth="1"/>
    <col min="9218" max="9218" width="11.5703125" style="139" customWidth="1"/>
    <col min="9219" max="9460" width="9.140625" style="139"/>
    <col min="9461" max="9471" width="11.140625" style="139" customWidth="1"/>
    <col min="9472" max="9472" width="9.140625" style="139"/>
    <col min="9473" max="9473" width="15.7109375" style="139" customWidth="1"/>
    <col min="9474" max="9474" width="11.5703125" style="139" customWidth="1"/>
    <col min="9475" max="9716" width="9.140625" style="139"/>
    <col min="9717" max="9727" width="11.140625" style="139" customWidth="1"/>
    <col min="9728" max="9728" width="9.140625" style="139"/>
    <col min="9729" max="9729" width="15.7109375" style="139" customWidth="1"/>
    <col min="9730" max="9730" width="11.5703125" style="139" customWidth="1"/>
    <col min="9731" max="9972" width="9.140625" style="139"/>
    <col min="9973" max="9983" width="11.140625" style="139" customWidth="1"/>
    <col min="9984" max="9984" width="9.140625" style="139"/>
    <col min="9985" max="9985" width="15.7109375" style="139" customWidth="1"/>
    <col min="9986" max="9986" width="11.5703125" style="139" customWidth="1"/>
    <col min="9987" max="10228" width="9.140625" style="139"/>
    <col min="10229" max="10239" width="11.140625" style="139" customWidth="1"/>
    <col min="10240" max="10240" width="9.140625" style="139"/>
    <col min="10241" max="10241" width="15.7109375" style="139" customWidth="1"/>
    <col min="10242" max="10242" width="11.5703125" style="139" customWidth="1"/>
    <col min="10243" max="10484" width="9.140625" style="139"/>
    <col min="10485" max="10495" width="11.140625" style="139" customWidth="1"/>
    <col min="10496" max="10496" width="9.140625" style="139"/>
    <col min="10497" max="10497" width="15.7109375" style="139" customWidth="1"/>
    <col min="10498" max="10498" width="11.5703125" style="139" customWidth="1"/>
    <col min="10499" max="10740" width="9.140625" style="139"/>
    <col min="10741" max="10751" width="11.140625" style="139" customWidth="1"/>
    <col min="10752" max="10752" width="9.140625" style="139"/>
    <col min="10753" max="10753" width="15.7109375" style="139" customWidth="1"/>
    <col min="10754" max="10754" width="11.5703125" style="139" customWidth="1"/>
    <col min="10755" max="10996" width="9.140625" style="139"/>
    <col min="10997" max="11007" width="11.140625" style="139" customWidth="1"/>
    <col min="11008" max="11008" width="9.140625" style="139"/>
    <col min="11009" max="11009" width="15.7109375" style="139" customWidth="1"/>
    <col min="11010" max="11010" width="11.5703125" style="139" customWidth="1"/>
    <col min="11011" max="11252" width="9.140625" style="139"/>
    <col min="11253" max="11263" width="11.140625" style="139" customWidth="1"/>
    <col min="11264" max="11264" width="9.140625" style="139"/>
    <col min="11265" max="11265" width="15.7109375" style="139" customWidth="1"/>
    <col min="11266" max="11266" width="11.5703125" style="139" customWidth="1"/>
    <col min="11267" max="11508" width="9.140625" style="139"/>
    <col min="11509" max="11519" width="11.140625" style="139" customWidth="1"/>
    <col min="11520" max="11520" width="9.140625" style="139"/>
    <col min="11521" max="11521" width="15.7109375" style="139" customWidth="1"/>
    <col min="11522" max="11522" width="11.5703125" style="139" customWidth="1"/>
    <col min="11523" max="11764" width="9.140625" style="139"/>
    <col min="11765" max="11775" width="11.140625" style="139" customWidth="1"/>
    <col min="11776" max="11776" width="9.140625" style="139"/>
    <col min="11777" max="11777" width="15.7109375" style="139" customWidth="1"/>
    <col min="11778" max="11778" width="11.5703125" style="139" customWidth="1"/>
    <col min="11779" max="12020" width="9.140625" style="139"/>
    <col min="12021" max="12031" width="11.140625" style="139" customWidth="1"/>
    <col min="12032" max="12032" width="9.140625" style="139"/>
    <col min="12033" max="12033" width="15.7109375" style="139" customWidth="1"/>
    <col min="12034" max="12034" width="11.5703125" style="139" customWidth="1"/>
    <col min="12035" max="12276" width="9.140625" style="139"/>
    <col min="12277" max="12287" width="11.140625" style="139" customWidth="1"/>
    <col min="12288" max="12288" width="9.140625" style="139"/>
    <col min="12289" max="12289" width="15.7109375" style="139" customWidth="1"/>
    <col min="12290" max="12290" width="11.5703125" style="139" customWidth="1"/>
    <col min="12291" max="12532" width="9.140625" style="139"/>
    <col min="12533" max="12543" width="11.140625" style="139" customWidth="1"/>
    <col min="12544" max="12544" width="9.140625" style="139"/>
    <col min="12545" max="12545" width="15.7109375" style="139" customWidth="1"/>
    <col min="12546" max="12546" width="11.5703125" style="139" customWidth="1"/>
    <col min="12547" max="12788" width="9.140625" style="139"/>
    <col min="12789" max="12799" width="11.140625" style="139" customWidth="1"/>
    <col min="12800" max="12800" width="9.140625" style="139"/>
    <col min="12801" max="12801" width="15.7109375" style="139" customWidth="1"/>
    <col min="12802" max="12802" width="11.5703125" style="139" customWidth="1"/>
    <col min="12803" max="13044" width="9.140625" style="139"/>
    <col min="13045" max="13055" width="11.140625" style="139" customWidth="1"/>
    <col min="13056" max="13056" width="9.140625" style="139"/>
    <col min="13057" max="13057" width="15.7109375" style="139" customWidth="1"/>
    <col min="13058" max="13058" width="11.5703125" style="139" customWidth="1"/>
    <col min="13059" max="13300" width="9.140625" style="139"/>
    <col min="13301" max="13311" width="11.140625" style="139" customWidth="1"/>
    <col min="13312" max="13312" width="9.140625" style="139"/>
    <col min="13313" max="13313" width="15.7109375" style="139" customWidth="1"/>
    <col min="13314" max="13314" width="11.5703125" style="139" customWidth="1"/>
    <col min="13315" max="13556" width="9.140625" style="139"/>
    <col min="13557" max="13567" width="11.140625" style="139" customWidth="1"/>
    <col min="13568" max="13568" width="9.140625" style="139"/>
    <col min="13569" max="13569" width="15.7109375" style="139" customWidth="1"/>
    <col min="13570" max="13570" width="11.5703125" style="139" customWidth="1"/>
    <col min="13571" max="13812" width="9.140625" style="139"/>
    <col min="13813" max="13823" width="11.140625" style="139" customWidth="1"/>
    <col min="13824" max="13824" width="9.140625" style="139"/>
    <col min="13825" max="13825" width="15.7109375" style="139" customWidth="1"/>
    <col min="13826" max="13826" width="11.5703125" style="139" customWidth="1"/>
    <col min="13827" max="14068" width="9.140625" style="139"/>
    <col min="14069" max="14079" width="11.140625" style="139" customWidth="1"/>
    <col min="14080" max="14080" width="9.140625" style="139"/>
    <col min="14081" max="14081" width="15.7109375" style="139" customWidth="1"/>
    <col min="14082" max="14082" width="11.5703125" style="139" customWidth="1"/>
    <col min="14083" max="14324" width="9.140625" style="139"/>
    <col min="14325" max="14335" width="11.140625" style="139" customWidth="1"/>
    <col min="14336" max="14336" width="9.140625" style="139"/>
    <col min="14337" max="14337" width="15.7109375" style="139" customWidth="1"/>
    <col min="14338" max="14338" width="11.5703125" style="139" customWidth="1"/>
    <col min="14339" max="14580" width="9.140625" style="139"/>
    <col min="14581" max="14591" width="11.140625" style="139" customWidth="1"/>
    <col min="14592" max="14592" width="9.140625" style="139"/>
    <col min="14593" max="14593" width="15.7109375" style="139" customWidth="1"/>
    <col min="14594" max="14594" width="11.5703125" style="139" customWidth="1"/>
    <col min="14595" max="14836" width="9.140625" style="139"/>
    <col min="14837" max="14847" width="11.140625" style="139" customWidth="1"/>
    <col min="14848" max="14848" width="9.140625" style="139"/>
    <col min="14849" max="14849" width="15.7109375" style="139" customWidth="1"/>
    <col min="14850" max="14850" width="11.5703125" style="139" customWidth="1"/>
    <col min="14851" max="15092" width="9.140625" style="139"/>
    <col min="15093" max="15103" width="11.140625" style="139" customWidth="1"/>
    <col min="15104" max="15104" width="9.140625" style="139"/>
    <col min="15105" max="15105" width="15.7109375" style="139" customWidth="1"/>
    <col min="15106" max="15106" width="11.5703125" style="139" customWidth="1"/>
    <col min="15107" max="15348" width="9.140625" style="139"/>
    <col min="15349" max="15359" width="11.140625" style="139" customWidth="1"/>
    <col min="15360" max="15360" width="9.140625" style="139"/>
    <col min="15361" max="15361" width="15.7109375" style="139" customWidth="1"/>
    <col min="15362" max="15362" width="11.5703125" style="139" customWidth="1"/>
    <col min="15363" max="15604" width="9.140625" style="139"/>
    <col min="15605" max="15615" width="11.140625" style="139" customWidth="1"/>
    <col min="15616" max="15616" width="9.140625" style="139"/>
    <col min="15617" max="15617" width="15.7109375" style="139" customWidth="1"/>
    <col min="15618" max="15618" width="11.5703125" style="139" customWidth="1"/>
    <col min="15619" max="15860" width="9.140625" style="139"/>
    <col min="15861" max="15871" width="11.140625" style="139" customWidth="1"/>
    <col min="15872" max="15872" width="9.140625" style="139"/>
    <col min="15873" max="15873" width="15.7109375" style="139" customWidth="1"/>
    <col min="15874" max="15874" width="11.5703125" style="139" customWidth="1"/>
    <col min="15875" max="16116" width="9.140625" style="139"/>
    <col min="16117" max="16127" width="11.140625" style="139" customWidth="1"/>
    <col min="16128" max="16128" width="9.140625" style="139"/>
    <col min="16129" max="16129" width="15.7109375" style="139" customWidth="1"/>
    <col min="16130" max="16130" width="11.5703125" style="139" customWidth="1"/>
    <col min="16131" max="16384" width="9.140625" style="139"/>
  </cols>
  <sheetData>
    <row r="1" spans="1:12" ht="30" customHeight="1" thickBot="1">
      <c r="A1" s="284" t="s">
        <v>198</v>
      </c>
      <c r="B1" s="284"/>
      <c r="C1" s="284"/>
      <c r="D1" s="284"/>
      <c r="E1" s="284"/>
      <c r="F1" s="284"/>
      <c r="G1" s="284"/>
      <c r="H1" s="284"/>
      <c r="I1" s="284"/>
      <c r="J1" s="284"/>
      <c r="K1" s="284"/>
    </row>
    <row r="2" spans="1:12" s="142" customFormat="1" ht="33" thickTop="1" thickBot="1">
      <c r="A2" s="141" t="s">
        <v>107</v>
      </c>
      <c r="B2" s="127" t="s">
        <v>374</v>
      </c>
      <c r="C2" s="127" t="s">
        <v>373</v>
      </c>
      <c r="D2" s="127" t="s">
        <v>375</v>
      </c>
      <c r="E2" s="127" t="s">
        <v>376</v>
      </c>
      <c r="F2" s="127" t="s">
        <v>377</v>
      </c>
      <c r="G2" s="127">
        <v>2020</v>
      </c>
      <c r="H2" s="127">
        <v>2025</v>
      </c>
      <c r="I2" s="127">
        <v>2030</v>
      </c>
      <c r="J2" s="127">
        <v>2035</v>
      </c>
      <c r="K2" s="127">
        <v>2040</v>
      </c>
      <c r="L2" s="127">
        <v>2045</v>
      </c>
    </row>
    <row r="3" spans="1:12">
      <c r="A3" s="143" t="s">
        <v>13</v>
      </c>
      <c r="B3" s="140">
        <v>40248.43355877445</v>
      </c>
      <c r="C3" s="140">
        <v>43745</v>
      </c>
      <c r="D3" s="140">
        <v>39909</v>
      </c>
      <c r="E3" s="140">
        <v>44890</v>
      </c>
      <c r="F3" s="140">
        <v>46908</v>
      </c>
      <c r="G3" s="140">
        <v>48516.30078125</v>
      </c>
      <c r="H3" s="140">
        <v>50391.5859375</v>
      </c>
      <c r="I3" s="140">
        <v>49689.1328125</v>
      </c>
      <c r="J3" s="140">
        <v>48977.140625</v>
      </c>
      <c r="K3" s="140">
        <v>48890.78125</v>
      </c>
      <c r="L3" s="140">
        <v>49950</v>
      </c>
    </row>
    <row r="4" spans="1:12">
      <c r="A4" s="143" t="s">
        <v>14</v>
      </c>
      <c r="B4" s="140">
        <v>37345.632584413506</v>
      </c>
      <c r="C4" s="140">
        <v>40956</v>
      </c>
      <c r="D4" s="140">
        <v>43269</v>
      </c>
      <c r="E4" s="140">
        <v>42811</v>
      </c>
      <c r="F4" s="140">
        <v>44747</v>
      </c>
      <c r="G4" s="140">
        <v>46382.953125</v>
      </c>
      <c r="H4" s="140">
        <v>47305.10546875</v>
      </c>
      <c r="I4" s="140">
        <v>49186.31640625</v>
      </c>
      <c r="J4" s="140">
        <v>48490.6875</v>
      </c>
      <c r="K4" s="140">
        <v>47784.63671875</v>
      </c>
      <c r="L4" s="140">
        <v>47702.7421875</v>
      </c>
    </row>
    <row r="5" spans="1:12">
      <c r="A5" s="143" t="s">
        <v>15</v>
      </c>
      <c r="B5" s="140">
        <v>38457.735719143529</v>
      </c>
      <c r="C5" s="140">
        <v>37844</v>
      </c>
      <c r="D5" s="140">
        <v>42737</v>
      </c>
      <c r="E5" s="140">
        <v>41751</v>
      </c>
      <c r="F5" s="140">
        <v>42286</v>
      </c>
      <c r="G5" s="140">
        <v>43472.5234375</v>
      </c>
      <c r="H5" s="140">
        <v>46329.41015625</v>
      </c>
      <c r="I5" s="140">
        <v>47253.0703125</v>
      </c>
      <c r="J5" s="140">
        <v>49135.3203125</v>
      </c>
      <c r="K5" s="140">
        <v>48441.1953125</v>
      </c>
      <c r="L5" s="140">
        <v>47736.47265625</v>
      </c>
    </row>
    <row r="6" spans="1:12">
      <c r="A6" s="143" t="s">
        <v>16</v>
      </c>
      <c r="B6" s="140">
        <v>45601.011089804197</v>
      </c>
      <c r="C6" s="140">
        <v>38227</v>
      </c>
      <c r="D6" s="140">
        <v>42231</v>
      </c>
      <c r="E6" s="140">
        <v>44420</v>
      </c>
      <c r="F6" s="140">
        <v>40824</v>
      </c>
      <c r="G6" s="140">
        <v>39468.38671875</v>
      </c>
      <c r="H6" s="140">
        <v>40406.4453125</v>
      </c>
      <c r="I6" s="140">
        <v>43262.9375</v>
      </c>
      <c r="J6" s="140">
        <v>44190.7109375</v>
      </c>
      <c r="K6" s="140">
        <v>46073.52734375</v>
      </c>
      <c r="L6" s="140">
        <v>45382.203125</v>
      </c>
    </row>
    <row r="7" spans="1:12">
      <c r="A7" s="143" t="s">
        <v>17</v>
      </c>
      <c r="B7" s="140">
        <v>58686.97829202599</v>
      </c>
      <c r="C7" s="140">
        <v>51010</v>
      </c>
      <c r="D7" s="140">
        <v>46535</v>
      </c>
      <c r="E7" s="140">
        <v>52001</v>
      </c>
      <c r="F7" s="140">
        <v>54642</v>
      </c>
      <c r="G7" s="140">
        <v>50529.01953125</v>
      </c>
      <c r="H7" s="140">
        <v>48756.7890625</v>
      </c>
      <c r="I7" s="140">
        <v>49698.53515625</v>
      </c>
      <c r="J7" s="140">
        <v>52553.453125</v>
      </c>
      <c r="K7" s="140">
        <v>53489.11328125</v>
      </c>
      <c r="L7" s="140">
        <v>55373.49609375</v>
      </c>
    </row>
    <row r="8" spans="1:12">
      <c r="A8" s="143" t="s">
        <v>18</v>
      </c>
      <c r="B8" s="140">
        <v>49237.951039729101</v>
      </c>
      <c r="C8" s="140">
        <v>53227</v>
      </c>
      <c r="D8" s="140">
        <v>43677</v>
      </c>
      <c r="E8" s="140">
        <v>50562</v>
      </c>
      <c r="F8" s="140">
        <v>56085</v>
      </c>
      <c r="G8" s="140">
        <v>59031.71875</v>
      </c>
      <c r="H8" s="140">
        <v>54754.703125</v>
      </c>
      <c r="I8" s="140">
        <v>52997.8515625</v>
      </c>
      <c r="J8" s="140">
        <v>53944.69921875</v>
      </c>
      <c r="K8" s="140">
        <v>56799.91015625</v>
      </c>
      <c r="L8" s="140">
        <v>57744.87890625</v>
      </c>
    </row>
    <row r="9" spans="1:12">
      <c r="A9" s="143" t="s">
        <v>19</v>
      </c>
      <c r="B9" s="140">
        <v>43415.742888242923</v>
      </c>
      <c r="C9" s="140">
        <v>51825</v>
      </c>
      <c r="D9" s="140">
        <v>44340</v>
      </c>
      <c r="E9" s="140">
        <v>45053</v>
      </c>
      <c r="F9" s="140">
        <v>52737</v>
      </c>
      <c r="G9" s="140">
        <v>54173.25</v>
      </c>
      <c r="H9" s="140">
        <v>58799.1171875</v>
      </c>
      <c r="I9" s="140">
        <v>54554.01171875</v>
      </c>
      <c r="J9" s="140">
        <v>52815.84765625</v>
      </c>
      <c r="K9" s="140">
        <v>53770.30859375</v>
      </c>
      <c r="L9" s="140">
        <v>56627.0390625</v>
      </c>
    </row>
    <row r="10" spans="1:12">
      <c r="A10" s="143" t="s">
        <v>20</v>
      </c>
      <c r="B10" s="140">
        <v>33100.439315859803</v>
      </c>
      <c r="C10" s="140">
        <v>49139</v>
      </c>
      <c r="D10" s="140">
        <v>48720</v>
      </c>
      <c r="E10" s="140">
        <v>43779</v>
      </c>
      <c r="F10" s="140">
        <v>47768</v>
      </c>
      <c r="G10" s="140">
        <v>49606.34375</v>
      </c>
      <c r="H10" s="140">
        <v>51456.8203125</v>
      </c>
      <c r="I10" s="140">
        <v>56075.203125</v>
      </c>
      <c r="J10" s="140">
        <v>51872.03125</v>
      </c>
      <c r="K10" s="140">
        <v>50158.671875</v>
      </c>
      <c r="L10" s="140">
        <v>51124.18359375</v>
      </c>
    </row>
    <row r="11" spans="1:12">
      <c r="A11" s="143" t="s">
        <v>21</v>
      </c>
      <c r="B11" s="140">
        <v>23999.059321657489</v>
      </c>
      <c r="C11" s="140">
        <v>42864</v>
      </c>
      <c r="D11" s="140">
        <v>47989</v>
      </c>
      <c r="E11" s="140">
        <v>45343</v>
      </c>
      <c r="F11" s="140">
        <v>42316</v>
      </c>
      <c r="G11" s="140">
        <v>44525.0390625</v>
      </c>
      <c r="H11" s="140">
        <v>47435.90625</v>
      </c>
      <c r="I11" s="140">
        <v>49298.5078125</v>
      </c>
      <c r="J11" s="140">
        <v>53908.6171875</v>
      </c>
      <c r="K11" s="140">
        <v>49755.703125</v>
      </c>
      <c r="L11" s="140">
        <v>48072.36328125</v>
      </c>
    </row>
    <row r="12" spans="1:12">
      <c r="A12" s="143" t="s">
        <v>22</v>
      </c>
      <c r="B12" s="140">
        <v>21496.052356296583</v>
      </c>
      <c r="C12" s="140">
        <v>31363</v>
      </c>
      <c r="D12" s="140">
        <v>45308</v>
      </c>
      <c r="E12" s="140">
        <v>48104</v>
      </c>
      <c r="F12" s="140">
        <v>43773</v>
      </c>
      <c r="G12" s="140">
        <v>42111.7890625</v>
      </c>
      <c r="H12" s="140">
        <v>43876.71875</v>
      </c>
      <c r="I12" s="140">
        <v>46787.09765625</v>
      </c>
      <c r="J12" s="140">
        <v>48667.234375</v>
      </c>
      <c r="K12" s="140">
        <v>53264.609375</v>
      </c>
      <c r="L12" s="140">
        <v>49181.82421875</v>
      </c>
    </row>
    <row r="13" spans="1:12">
      <c r="A13" s="143" t="s">
        <v>23</v>
      </c>
      <c r="B13" s="140">
        <v>23285.578932836288</v>
      </c>
      <c r="C13" s="140">
        <v>23216</v>
      </c>
      <c r="D13" s="140">
        <v>40951</v>
      </c>
      <c r="E13" s="140">
        <v>49004</v>
      </c>
      <c r="F13" s="140">
        <v>45316</v>
      </c>
      <c r="G13" s="140">
        <v>42573.03125</v>
      </c>
      <c r="H13" s="140">
        <v>41134.72265625</v>
      </c>
      <c r="I13" s="140">
        <v>42931.95703125</v>
      </c>
      <c r="J13" s="140">
        <v>45844.09375</v>
      </c>
      <c r="K13" s="140">
        <v>47753.3984375</v>
      </c>
      <c r="L13" s="140">
        <v>52331.7890625</v>
      </c>
    </row>
    <row r="14" spans="1:12">
      <c r="A14" s="143" t="s">
        <v>24</v>
      </c>
      <c r="B14" s="140">
        <v>23573.513995616267</v>
      </c>
      <c r="C14" s="140">
        <v>21075</v>
      </c>
      <c r="D14" s="140">
        <v>30086</v>
      </c>
      <c r="E14" s="140">
        <v>46302</v>
      </c>
      <c r="F14" s="140">
        <v>46331</v>
      </c>
      <c r="G14" s="140">
        <v>45102.19921875</v>
      </c>
      <c r="H14" s="140">
        <v>41872.58984375</v>
      </c>
      <c r="I14" s="140">
        <v>40557.859375</v>
      </c>
      <c r="J14" s="140">
        <v>42394.73046875</v>
      </c>
      <c r="K14" s="140">
        <v>45310.76953125</v>
      </c>
      <c r="L14" s="140">
        <v>47256.9296875</v>
      </c>
    </row>
    <row r="15" spans="1:12">
      <c r="A15" s="143" t="s">
        <v>25</v>
      </c>
      <c r="B15" s="140">
        <v>19095.864930987889</v>
      </c>
      <c r="C15" s="140">
        <v>22891</v>
      </c>
      <c r="D15" s="140">
        <v>22529</v>
      </c>
      <c r="E15" s="140">
        <v>41315</v>
      </c>
      <c r="F15" s="140">
        <v>44088</v>
      </c>
      <c r="G15" s="140">
        <v>44480.59375</v>
      </c>
      <c r="H15" s="140">
        <v>43196.98046875</v>
      </c>
      <c r="I15" s="140">
        <v>40236.3046875</v>
      </c>
      <c r="J15" s="140">
        <v>39078.71484375</v>
      </c>
      <c r="K15" s="140">
        <v>40967.98828125</v>
      </c>
      <c r="L15" s="140">
        <v>43888.203125</v>
      </c>
    </row>
    <row r="16" spans="1:12">
      <c r="A16" s="143" t="s">
        <v>26</v>
      </c>
      <c r="B16" s="140">
        <v>15511.147368863414</v>
      </c>
      <c r="C16" s="140">
        <v>21763</v>
      </c>
      <c r="D16" s="140">
        <v>19571</v>
      </c>
      <c r="E16" s="140">
        <v>29086</v>
      </c>
      <c r="F16" s="140">
        <v>39640</v>
      </c>
      <c r="G16" s="140">
        <v>40749.61328125</v>
      </c>
      <c r="H16" s="140">
        <v>41716.42578125</v>
      </c>
      <c r="I16" s="140">
        <v>40665.484375</v>
      </c>
      <c r="J16" s="140">
        <v>38019.89453125</v>
      </c>
      <c r="K16" s="140">
        <v>37046.328125</v>
      </c>
      <c r="L16" s="140">
        <v>38984.953125</v>
      </c>
    </row>
    <row r="17" spans="1:12">
      <c r="A17" s="143" t="s">
        <v>27</v>
      </c>
      <c r="B17" s="140">
        <v>11172.815701368583</v>
      </c>
      <c r="C17" s="140">
        <v>15744</v>
      </c>
      <c r="D17" s="140">
        <v>18945</v>
      </c>
      <c r="E17" s="140">
        <v>19355</v>
      </c>
      <c r="F17" s="140">
        <v>27504</v>
      </c>
      <c r="G17" s="140">
        <v>35200.546875</v>
      </c>
      <c r="H17" s="140">
        <v>37815.64453125</v>
      </c>
      <c r="I17" s="140">
        <v>38894.12890625</v>
      </c>
      <c r="J17" s="140">
        <v>38097.30078125</v>
      </c>
      <c r="K17" s="140">
        <v>35808.12890625</v>
      </c>
      <c r="L17" s="140">
        <v>35033.98046875</v>
      </c>
    </row>
    <row r="18" spans="1:12">
      <c r="A18" s="143" t="s">
        <v>52</v>
      </c>
      <c r="B18" s="140">
        <v>6917.4473535900397</v>
      </c>
      <c r="C18" s="140">
        <v>11289</v>
      </c>
      <c r="D18" s="140">
        <v>16128</v>
      </c>
      <c r="E18" s="140">
        <v>15143</v>
      </c>
      <c r="F18" s="140">
        <v>17099</v>
      </c>
      <c r="G18" s="140">
        <v>22650.529296875</v>
      </c>
      <c r="H18" s="140">
        <v>30905.701171875</v>
      </c>
      <c r="I18" s="140">
        <v>33436.1484375</v>
      </c>
      <c r="J18" s="140">
        <v>34638.84765625</v>
      </c>
      <c r="K18" s="140">
        <v>34153.83203125</v>
      </c>
      <c r="L18" s="140">
        <v>32318.234375</v>
      </c>
    </row>
    <row r="19" spans="1:12">
      <c r="A19" s="143" t="s">
        <v>28</v>
      </c>
      <c r="B19" s="140">
        <v>3258.2744681147797</v>
      </c>
      <c r="C19" s="140">
        <v>6569</v>
      </c>
      <c r="D19" s="140">
        <v>9785</v>
      </c>
      <c r="E19" s="140">
        <v>12341</v>
      </c>
      <c r="F19" s="140">
        <v>11665</v>
      </c>
      <c r="G19" s="140">
        <v>13063.0166015625</v>
      </c>
      <c r="H19" s="140">
        <v>18462.859375</v>
      </c>
      <c r="I19" s="140">
        <v>25505.673828125</v>
      </c>
      <c r="J19" s="140">
        <v>27881.9140625</v>
      </c>
      <c r="K19" s="140">
        <v>29194.912109375</v>
      </c>
      <c r="L19" s="140">
        <v>29071.015625</v>
      </c>
    </row>
    <row r="20" spans="1:12">
      <c r="A20" s="143" t="s">
        <v>29</v>
      </c>
      <c r="B20" s="140">
        <v>2044.5974770366474</v>
      </c>
      <c r="C20" s="140">
        <v>3898</v>
      </c>
      <c r="D20" s="140">
        <v>7350</v>
      </c>
      <c r="E20" s="140">
        <v>11632</v>
      </c>
      <c r="F20" s="140">
        <v>13886</v>
      </c>
      <c r="G20" s="140">
        <v>15098.9208984375</v>
      </c>
      <c r="H20" s="140">
        <v>16799.279296875</v>
      </c>
      <c r="I20" s="140">
        <v>22041.755859375</v>
      </c>
      <c r="J20" s="140">
        <v>30994.189453125</v>
      </c>
      <c r="K20" s="140">
        <v>38445.52734375</v>
      </c>
      <c r="L20" s="140">
        <v>43712.703125</v>
      </c>
    </row>
    <row r="21" spans="1:12" ht="16.5" thickBot="1">
      <c r="A21" s="144" t="s">
        <v>3</v>
      </c>
      <c r="B21" s="145">
        <f>SUM(B3:B20)</f>
        <v>496448.27639436146</v>
      </c>
      <c r="C21" s="145">
        <f>SUM(C3:C20)</f>
        <v>566645</v>
      </c>
      <c r="D21" s="145">
        <f>SUM(D3:D20)</f>
        <v>610060</v>
      </c>
      <c r="E21" s="145">
        <f>SUM(E3:E20)</f>
        <v>682892</v>
      </c>
      <c r="F21" s="145">
        <v>717615</v>
      </c>
      <c r="G21" s="145">
        <v>736735.75</v>
      </c>
      <c r="H21" s="145">
        <v>761416.8125</v>
      </c>
      <c r="I21" s="145">
        <v>783072</v>
      </c>
      <c r="J21" s="145">
        <v>801505.375</v>
      </c>
      <c r="K21" s="145">
        <v>817109.3125</v>
      </c>
      <c r="L21" s="145">
        <v>831493</v>
      </c>
    </row>
    <row r="22" spans="1:12" ht="28.5" customHeight="1" thickBot="1">
      <c r="A22" s="146"/>
      <c r="E22"/>
      <c r="F22"/>
      <c r="G22"/>
      <c r="H22"/>
      <c r="I22"/>
      <c r="J22"/>
      <c r="K22"/>
      <c r="L22"/>
    </row>
    <row r="23" spans="1:12" s="142" customFormat="1" ht="20.25" thickTop="1" thickBot="1">
      <c r="A23" s="147" t="s">
        <v>108</v>
      </c>
      <c r="B23" s="127" t="s">
        <v>374</v>
      </c>
      <c r="C23" s="127" t="s">
        <v>373</v>
      </c>
      <c r="D23" s="127" t="s">
        <v>375</v>
      </c>
      <c r="E23" s="127" t="s">
        <v>376</v>
      </c>
      <c r="F23" s="127" t="s">
        <v>377</v>
      </c>
      <c r="G23" s="127">
        <v>2020</v>
      </c>
      <c r="H23" s="127">
        <v>2025</v>
      </c>
      <c r="I23" s="127">
        <v>2030</v>
      </c>
      <c r="J23" s="127">
        <v>2035</v>
      </c>
      <c r="K23" s="127">
        <v>2040</v>
      </c>
      <c r="L23" s="127">
        <v>2045</v>
      </c>
    </row>
    <row r="24" spans="1:12">
      <c r="A24" s="143" t="s">
        <v>13</v>
      </c>
      <c r="B24" s="148">
        <f t="shared" ref="B24:K39" si="0">B3/B$21*100</f>
        <v>8.1072763211292678</v>
      </c>
      <c r="C24" s="148">
        <f t="shared" si="0"/>
        <v>7.7200010588640149</v>
      </c>
      <c r="D24" s="148">
        <f t="shared" si="0"/>
        <v>6.5418155591253315</v>
      </c>
      <c r="E24" s="148">
        <f t="shared" si="0"/>
        <v>6.5735138206334236</v>
      </c>
      <c r="F24" s="148">
        <f t="shared" si="0"/>
        <v>6.5366526619426848</v>
      </c>
      <c r="G24" s="148">
        <f t="shared" si="0"/>
        <v>6.5853056243368124</v>
      </c>
      <c r="H24" s="148">
        <f t="shared" si="0"/>
        <v>6.6181341297214926</v>
      </c>
      <c r="I24" s="148">
        <f t="shared" si="0"/>
        <v>6.3454104874775252</v>
      </c>
      <c r="J24" s="148">
        <f t="shared" si="0"/>
        <v>6.1106440646140392</v>
      </c>
      <c r="K24" s="148">
        <f t="shared" si="0"/>
        <v>5.9833831902386985</v>
      </c>
      <c r="L24" s="148">
        <f t="shared" ref="L24" si="1">L3/L$21*100</f>
        <v>6.0072664472220456</v>
      </c>
    </row>
    <row r="25" spans="1:12">
      <c r="A25" s="143" t="s">
        <v>14</v>
      </c>
      <c r="B25" s="148">
        <f t="shared" si="0"/>
        <v>7.5225626435144317</v>
      </c>
      <c r="C25" s="148">
        <f t="shared" si="0"/>
        <v>7.2278057690441102</v>
      </c>
      <c r="D25" s="148">
        <f t="shared" si="0"/>
        <v>7.0925810576008912</v>
      </c>
      <c r="E25" s="148">
        <f t="shared" si="0"/>
        <v>6.2690732941665743</v>
      </c>
      <c r="F25" s="148">
        <f t="shared" si="0"/>
        <v>6.235516258718115</v>
      </c>
      <c r="G25" s="148">
        <f t="shared" si="0"/>
        <v>6.2957380750153629</v>
      </c>
      <c r="H25" s="148">
        <f t="shared" si="0"/>
        <v>6.2127739619290319</v>
      </c>
      <c r="I25" s="148">
        <f t="shared" si="0"/>
        <v>6.2811997372208426</v>
      </c>
      <c r="J25" s="148">
        <f t="shared" si="0"/>
        <v>6.0499516300810834</v>
      </c>
      <c r="K25" s="148">
        <f t="shared" si="0"/>
        <v>5.8480102952871444</v>
      </c>
      <c r="L25" s="148">
        <f t="shared" ref="L25" si="2">L4/L$21*100</f>
        <v>5.7369986503193653</v>
      </c>
    </row>
    <row r="26" spans="1:12">
      <c r="A26" s="143" t="s">
        <v>15</v>
      </c>
      <c r="B26" s="148">
        <f t="shared" si="0"/>
        <v>7.7465745270498276</v>
      </c>
      <c r="C26" s="148">
        <f t="shared" si="0"/>
        <v>6.6786082997291079</v>
      </c>
      <c r="D26" s="148">
        <f t="shared" si="0"/>
        <v>7.0053765203422618</v>
      </c>
      <c r="E26" s="148">
        <f t="shared" si="0"/>
        <v>6.113851092119984</v>
      </c>
      <c r="F26" s="148">
        <f t="shared" si="0"/>
        <v>5.8925747092800451</v>
      </c>
      <c r="G26" s="148">
        <f t="shared" si="0"/>
        <v>5.9006941684993572</v>
      </c>
      <c r="H26" s="148">
        <f t="shared" si="0"/>
        <v>6.0846318856729997</v>
      </c>
      <c r="I26" s="148">
        <f t="shared" si="0"/>
        <v>6.0343200002681741</v>
      </c>
      <c r="J26" s="148">
        <f t="shared" si="0"/>
        <v>6.1303793892211891</v>
      </c>
      <c r="K26" s="148">
        <f t="shared" si="0"/>
        <v>5.9283616734572462</v>
      </c>
      <c r="L26" s="148">
        <f t="shared" ref="L26" si="3">L5/L$21*100</f>
        <v>5.7410552651976623</v>
      </c>
    </row>
    <row r="27" spans="1:12">
      <c r="A27" s="143" t="s">
        <v>16</v>
      </c>
      <c r="B27" s="148">
        <f t="shared" si="0"/>
        <v>9.1854505812767329</v>
      </c>
      <c r="C27" s="148">
        <f t="shared" si="0"/>
        <v>6.7461991193780939</v>
      </c>
      <c r="D27" s="148">
        <f t="shared" si="0"/>
        <v>6.9224338589646921</v>
      </c>
      <c r="E27" s="148">
        <f t="shared" si="0"/>
        <v>6.5046888819901243</v>
      </c>
      <c r="F27" s="148">
        <f t="shared" si="0"/>
        <v>5.6888442967329276</v>
      </c>
      <c r="G27" s="148">
        <f t="shared" si="0"/>
        <v>5.3571971658427051</v>
      </c>
      <c r="H27" s="148">
        <f t="shared" si="0"/>
        <v>5.306744564758346</v>
      </c>
      <c r="I27" s="148">
        <f t="shared" si="0"/>
        <v>5.5247713492501331</v>
      </c>
      <c r="J27" s="148">
        <f t="shared" si="0"/>
        <v>5.5134640784536231</v>
      </c>
      <c r="K27" s="148">
        <f t="shared" si="0"/>
        <v>5.6386002018242811</v>
      </c>
      <c r="L27" s="148">
        <f t="shared" ref="L27" si="4">L6/L$21*100</f>
        <v>5.4579176403168752</v>
      </c>
    </row>
    <row r="28" spans="1:12">
      <c r="A28" s="143" t="s">
        <v>17</v>
      </c>
      <c r="B28" s="148">
        <f t="shared" si="0"/>
        <v>11.821368122830799</v>
      </c>
      <c r="C28" s="148">
        <f t="shared" si="0"/>
        <v>9.0021089041639826</v>
      </c>
      <c r="D28" s="148">
        <f t="shared" si="0"/>
        <v>7.6279382355833851</v>
      </c>
      <c r="E28" s="148">
        <f t="shared" si="0"/>
        <v>7.614820498702576</v>
      </c>
      <c r="F28" s="148">
        <f t="shared" si="0"/>
        <v>7.6143893313266862</v>
      </c>
      <c r="G28" s="148">
        <f t="shared" si="0"/>
        <v>6.8584997444809757</v>
      </c>
      <c r="H28" s="148">
        <f t="shared" si="0"/>
        <v>6.4034295358430899</v>
      </c>
      <c r="I28" s="148">
        <f t="shared" si="0"/>
        <v>6.3466111872535338</v>
      </c>
      <c r="J28" s="148">
        <f t="shared" si="0"/>
        <v>6.5568435052603364</v>
      </c>
      <c r="K28" s="148">
        <f t="shared" si="0"/>
        <v>6.546139232900984</v>
      </c>
      <c r="L28" s="148">
        <f t="shared" ref="L28" si="5">L7/L$21*100</f>
        <v>6.6595264294167231</v>
      </c>
    </row>
    <row r="29" spans="1:12">
      <c r="A29" s="143" t="s">
        <v>18</v>
      </c>
      <c r="B29" s="148">
        <f t="shared" si="0"/>
        <v>9.9180424992786502</v>
      </c>
      <c r="C29" s="148">
        <f t="shared" si="0"/>
        <v>9.3933591578501527</v>
      </c>
      <c r="D29" s="148">
        <f t="shared" si="0"/>
        <v>7.1594597252729235</v>
      </c>
      <c r="E29" s="148">
        <f t="shared" si="0"/>
        <v>7.4040990376223466</v>
      </c>
      <c r="F29" s="148">
        <f t="shared" si="0"/>
        <v>7.8154720846136154</v>
      </c>
      <c r="G29" s="148">
        <f t="shared" si="0"/>
        <v>8.012604078192215</v>
      </c>
      <c r="H29" s="148">
        <f t="shared" si="0"/>
        <v>7.1911602457556718</v>
      </c>
      <c r="I29" s="148">
        <f t="shared" si="0"/>
        <v>6.7679410785342853</v>
      </c>
      <c r="J29" s="148">
        <f t="shared" si="0"/>
        <v>6.7304226398668883</v>
      </c>
      <c r="K29" s="148">
        <f t="shared" si="0"/>
        <v>6.9513233159057899</v>
      </c>
      <c r="L29" s="148">
        <f t="shared" ref="L29" si="6">L8/L$21*100</f>
        <v>6.9447221932415548</v>
      </c>
    </row>
    <row r="30" spans="1:12">
      <c r="A30" s="143" t="s">
        <v>19</v>
      </c>
      <c r="B30" s="148">
        <f t="shared" si="0"/>
        <v>8.7452701424538635</v>
      </c>
      <c r="C30" s="148">
        <f t="shared" si="0"/>
        <v>9.1459379329209654</v>
      </c>
      <c r="D30" s="148">
        <f t="shared" si="0"/>
        <v>7.2681375602399765</v>
      </c>
      <c r="E30" s="148">
        <f t="shared" si="0"/>
        <v>6.597382895099078</v>
      </c>
      <c r="F30" s="148">
        <f t="shared" si="0"/>
        <v>7.3489266528709685</v>
      </c>
      <c r="G30" s="148">
        <f t="shared" si="0"/>
        <v>7.3531452763083651</v>
      </c>
      <c r="H30" s="148">
        <f t="shared" si="0"/>
        <v>7.7223297702662688</v>
      </c>
      <c r="I30" s="148">
        <f t="shared" si="0"/>
        <v>6.966666119941717</v>
      </c>
      <c r="J30" s="148">
        <f t="shared" si="0"/>
        <v>6.5895812184977549</v>
      </c>
      <c r="K30" s="148">
        <f t="shared" si="0"/>
        <v>6.5805526593787285</v>
      </c>
      <c r="L30" s="148">
        <f t="shared" ref="L30" si="7">L9/L$21*100</f>
        <v>6.8102845198336013</v>
      </c>
    </row>
    <row r="31" spans="1:12">
      <c r="A31" s="143" t="s">
        <v>20</v>
      </c>
      <c r="B31" s="148">
        <f t="shared" si="0"/>
        <v>6.6674497404369983</v>
      </c>
      <c r="C31" s="148">
        <f t="shared" si="0"/>
        <v>8.6719198086985685</v>
      </c>
      <c r="D31" s="148">
        <f t="shared" si="0"/>
        <v>7.986099727895617</v>
      </c>
      <c r="E31" s="148">
        <f t="shared" si="0"/>
        <v>6.4108233805638379</v>
      </c>
      <c r="F31" s="148">
        <f t="shared" si="0"/>
        <v>6.6564940810880486</v>
      </c>
      <c r="G31" s="148">
        <f t="shared" si="0"/>
        <v>6.7332613830671306</v>
      </c>
      <c r="H31" s="148">
        <f t="shared" si="0"/>
        <v>6.7580357391307269</v>
      </c>
      <c r="I31" s="148">
        <f t="shared" si="0"/>
        <v>7.160925575809121</v>
      </c>
      <c r="J31" s="148">
        <f t="shared" si="0"/>
        <v>6.47182575038876</v>
      </c>
      <c r="K31" s="148">
        <f t="shared" si="0"/>
        <v>6.1385510001760011</v>
      </c>
      <c r="L31" s="148">
        <f t="shared" ref="L31" si="8">L10/L$21*100</f>
        <v>6.1484803352223043</v>
      </c>
    </row>
    <row r="32" spans="1:12">
      <c r="A32" s="143" t="s">
        <v>21</v>
      </c>
      <c r="B32" s="148">
        <f t="shared" si="0"/>
        <v>4.834151000776858</v>
      </c>
      <c r="C32" s="148">
        <f t="shared" si="0"/>
        <v>7.564524525937756</v>
      </c>
      <c r="D32" s="148">
        <f t="shared" si="0"/>
        <v>7.8662754483165589</v>
      </c>
      <c r="E32" s="148">
        <f t="shared" si="0"/>
        <v>6.639849346602392</v>
      </c>
      <c r="F32" s="148">
        <f t="shared" si="0"/>
        <v>5.8967552239013958</v>
      </c>
      <c r="G32" s="148">
        <f t="shared" si="0"/>
        <v>6.0435561953522683</v>
      </c>
      <c r="H32" s="148">
        <f t="shared" si="0"/>
        <v>6.2299525662233783</v>
      </c>
      <c r="I32" s="148">
        <f t="shared" si="0"/>
        <v>6.2955268241617626</v>
      </c>
      <c r="J32" s="148">
        <f t="shared" si="0"/>
        <v>6.7259208570497737</v>
      </c>
      <c r="K32" s="148">
        <f t="shared" si="0"/>
        <v>6.0892346181649959</v>
      </c>
      <c r="L32" s="148">
        <f t="shared" ref="L32" si="9">L11/L$21*100</f>
        <v>5.7814513509133576</v>
      </c>
    </row>
    <row r="33" spans="1:12">
      <c r="A33" s="143" t="s">
        <v>22</v>
      </c>
      <c r="B33" s="148">
        <f t="shared" si="0"/>
        <v>4.3299681715927356</v>
      </c>
      <c r="C33" s="148">
        <f t="shared" si="0"/>
        <v>5.5348586857732789</v>
      </c>
      <c r="D33" s="148">
        <f t="shared" si="0"/>
        <v>7.426810477657936</v>
      </c>
      <c r="E33" s="148">
        <f t="shared" si="0"/>
        <v>7.0441592521218581</v>
      </c>
      <c r="F33" s="148">
        <f t="shared" si="0"/>
        <v>6.0997888840116223</v>
      </c>
      <c r="G33" s="148">
        <f t="shared" si="0"/>
        <v>5.7159964156076315</v>
      </c>
      <c r="H33" s="148">
        <f t="shared" si="0"/>
        <v>5.7625098408238786</v>
      </c>
      <c r="I33" s="148">
        <f t="shared" si="0"/>
        <v>5.9748142771354358</v>
      </c>
      <c r="J33" s="148">
        <f t="shared" si="0"/>
        <v>6.0719785410047935</v>
      </c>
      <c r="K33" s="148">
        <f t="shared" si="0"/>
        <v>6.5186638507439607</v>
      </c>
      <c r="L33" s="148">
        <f t="shared" ref="L33" si="10">L12/L$21*100</f>
        <v>5.9148813301795684</v>
      </c>
    </row>
    <row r="34" spans="1:12">
      <c r="A34" s="143" t="s">
        <v>23</v>
      </c>
      <c r="B34" s="148">
        <f t="shared" si="0"/>
        <v>4.6904340371481172</v>
      </c>
      <c r="C34" s="148">
        <f t="shared" si="0"/>
        <v>4.0970978302111547</v>
      </c>
      <c r="D34" s="148">
        <f t="shared" si="0"/>
        <v>6.7126184309740031</v>
      </c>
      <c r="E34" s="148">
        <f t="shared" si="0"/>
        <v>7.1759516878217937</v>
      </c>
      <c r="F34" s="148">
        <f t="shared" si="0"/>
        <v>6.3148066860363841</v>
      </c>
      <c r="G34" s="148">
        <f t="shared" si="0"/>
        <v>5.778602606158314</v>
      </c>
      <c r="H34" s="148">
        <f t="shared" si="0"/>
        <v>5.4023922220984577</v>
      </c>
      <c r="I34" s="148">
        <f t="shared" si="0"/>
        <v>5.4825044224860546</v>
      </c>
      <c r="J34" s="148">
        <f t="shared" si="0"/>
        <v>5.719748760262525</v>
      </c>
      <c r="K34" s="148">
        <f t="shared" si="0"/>
        <v>5.8441872717611449</v>
      </c>
      <c r="L34" s="148">
        <f t="shared" ref="L34" si="11">L13/L$21*100</f>
        <v>6.293713724890047</v>
      </c>
    </row>
    <row r="35" spans="1:12">
      <c r="A35" s="143" t="s">
        <v>24</v>
      </c>
      <c r="B35" s="148">
        <f t="shared" si="0"/>
        <v>4.7484330425774868</v>
      </c>
      <c r="C35" s="148">
        <f t="shared" si="0"/>
        <v>3.7192598540532433</v>
      </c>
      <c r="D35" s="148">
        <f t="shared" si="0"/>
        <v>4.9316460675999085</v>
      </c>
      <c r="E35" s="148">
        <f t="shared" si="0"/>
        <v>6.7802815086426547</v>
      </c>
      <c r="F35" s="148">
        <f t="shared" si="0"/>
        <v>6.4562474307253881</v>
      </c>
      <c r="G35" s="148">
        <f t="shared" si="0"/>
        <v>6.1218963812669607</v>
      </c>
      <c r="H35" s="148">
        <f t="shared" si="0"/>
        <v>5.4992993530399614</v>
      </c>
      <c r="I35" s="148">
        <f t="shared" si="0"/>
        <v>5.1793269807884847</v>
      </c>
      <c r="J35" s="148">
        <f t="shared" si="0"/>
        <v>5.2893881677025556</v>
      </c>
      <c r="K35" s="148">
        <f t="shared" si="0"/>
        <v>5.545251882225978</v>
      </c>
      <c r="L35" s="148">
        <f t="shared" ref="L35" si="12">L14/L$21*100</f>
        <v>5.6833827449539562</v>
      </c>
    </row>
    <row r="36" spans="1:12">
      <c r="A36" s="143" t="s">
        <v>25</v>
      </c>
      <c r="B36" s="148">
        <f t="shared" si="0"/>
        <v>3.8464963701110308</v>
      </c>
      <c r="C36" s="148">
        <f t="shared" si="0"/>
        <v>4.0397426960442608</v>
      </c>
      <c r="D36" s="148">
        <f t="shared" si="0"/>
        <v>3.6929154509392519</v>
      </c>
      <c r="E36" s="148">
        <f t="shared" si="0"/>
        <v>6.0500049788253483</v>
      </c>
      <c r="F36" s="148">
        <f t="shared" si="0"/>
        <v>6.1436842875357955</v>
      </c>
      <c r="G36" s="148">
        <f t="shared" si="0"/>
        <v>6.0375234607523796</v>
      </c>
      <c r="H36" s="148">
        <f t="shared" si="0"/>
        <v>5.673237018095131</v>
      </c>
      <c r="I36" s="148">
        <f t="shared" si="0"/>
        <v>5.1382637468202157</v>
      </c>
      <c r="J36" s="148">
        <f t="shared" si="0"/>
        <v>4.8756647257356196</v>
      </c>
      <c r="K36" s="148">
        <f t="shared" si="0"/>
        <v>5.0137708204433178</v>
      </c>
      <c r="L36" s="148">
        <f t="shared" ref="L36" si="13">L15/L$21*100</f>
        <v>5.2782408420756397</v>
      </c>
    </row>
    <row r="37" spans="1:12">
      <c r="A37" s="143" t="s">
        <v>26</v>
      </c>
      <c r="B37" s="148">
        <f t="shared" si="0"/>
        <v>3.1244236522521214</v>
      </c>
      <c r="C37" s="148">
        <f t="shared" si="0"/>
        <v>3.8406762611511618</v>
      </c>
      <c r="D37" s="148">
        <f t="shared" si="0"/>
        <v>3.2080451103170176</v>
      </c>
      <c r="E37" s="148">
        <f t="shared" si="0"/>
        <v>4.2592386497425654</v>
      </c>
      <c r="F37" s="148">
        <f t="shared" si="0"/>
        <v>5.5238533196769861</v>
      </c>
      <c r="G37" s="148">
        <f t="shared" si="0"/>
        <v>5.5311030150566198</v>
      </c>
      <c r="H37" s="148">
        <f t="shared" si="0"/>
        <v>5.478789684756272</v>
      </c>
      <c r="I37" s="148">
        <f t="shared" si="0"/>
        <v>5.1930709277052429</v>
      </c>
      <c r="J37" s="148">
        <f t="shared" si="0"/>
        <v>4.743560769165148</v>
      </c>
      <c r="K37" s="148">
        <f t="shared" si="0"/>
        <v>4.5338276725367752</v>
      </c>
      <c r="L37" s="148">
        <f t="shared" ref="L37" si="14">L16/L$21*100</f>
        <v>4.6885485656523871</v>
      </c>
    </row>
    <row r="38" spans="1:12">
      <c r="A38" s="143" t="s">
        <v>27</v>
      </c>
      <c r="B38" s="148">
        <f t="shared" si="0"/>
        <v>2.250549801988492</v>
      </c>
      <c r="C38" s="148">
        <f t="shared" si="0"/>
        <v>2.7784591763802733</v>
      </c>
      <c r="D38" s="148">
        <f t="shared" si="0"/>
        <v>3.1054322525653215</v>
      </c>
      <c r="E38" s="148">
        <f t="shared" si="0"/>
        <v>2.8342695477469348</v>
      </c>
      <c r="F38" s="148">
        <f t="shared" si="0"/>
        <v>3.8326958048535773</v>
      </c>
      <c r="G38" s="148">
        <f t="shared" si="0"/>
        <v>4.7779067155353871</v>
      </c>
      <c r="H38" s="148">
        <f t="shared" si="0"/>
        <v>4.9664840479536956</v>
      </c>
      <c r="I38" s="148">
        <f t="shared" si="0"/>
        <v>4.9668649761771588</v>
      </c>
      <c r="J38" s="148">
        <f t="shared" si="0"/>
        <v>4.7532183775124404</v>
      </c>
      <c r="K38" s="148">
        <f t="shared" si="0"/>
        <v>4.382293575469439</v>
      </c>
      <c r="L38" s="148">
        <f t="shared" ref="L38" si="15">L17/L$21*100</f>
        <v>4.2133824901412282</v>
      </c>
    </row>
    <row r="39" spans="1:12">
      <c r="A39" s="143" t="s">
        <v>52</v>
      </c>
      <c r="B39" s="148">
        <f t="shared" si="0"/>
        <v>1.3933873240190398</v>
      </c>
      <c r="C39" s="148">
        <f t="shared" si="0"/>
        <v>1.9922526449540716</v>
      </c>
      <c r="D39" s="148">
        <f t="shared" si="0"/>
        <v>2.6436743926826871</v>
      </c>
      <c r="E39" s="148">
        <f t="shared" si="0"/>
        <v>2.2174809486712395</v>
      </c>
      <c r="F39" s="148">
        <f t="shared" si="0"/>
        <v>2.3827539836820582</v>
      </c>
      <c r="G39" s="148">
        <f t="shared" si="0"/>
        <v>3.0744441676510199</v>
      </c>
      <c r="H39" s="148">
        <f t="shared" si="0"/>
        <v>4.0589727813338774</v>
      </c>
      <c r="I39" s="148">
        <f t="shared" si="0"/>
        <v>4.2698689823541125</v>
      </c>
      <c r="J39" s="148">
        <f t="shared" si="0"/>
        <v>4.3217236885342158</v>
      </c>
      <c r="K39" s="148">
        <f t="shared" si="0"/>
        <v>4.1798363461008767</v>
      </c>
      <c r="L39" s="148">
        <f t="shared" ref="L39" si="16">L18/L$21*100</f>
        <v>3.886771671559472</v>
      </c>
    </row>
    <row r="40" spans="1:12">
      <c r="A40" s="143" t="s">
        <v>28</v>
      </c>
      <c r="B40" s="148">
        <f t="shared" ref="B40:K42" si="17">B19/B$21*100</f>
        <v>0.65631700683487082</v>
      </c>
      <c r="C40" s="148">
        <f t="shared" si="17"/>
        <v>1.1592796195148638</v>
      </c>
      <c r="D40" s="148">
        <f t="shared" si="17"/>
        <v>1.6039405960069502</v>
      </c>
      <c r="E40" s="148">
        <f t="shared" si="17"/>
        <v>1.8071671655254418</v>
      </c>
      <c r="F40" s="148">
        <f t="shared" si="17"/>
        <v>1.6255234352682149</v>
      </c>
      <c r="G40" s="148">
        <f t="shared" si="17"/>
        <v>1.7730938944611414</v>
      </c>
      <c r="H40" s="148">
        <f t="shared" si="17"/>
        <v>2.4248032184080519</v>
      </c>
      <c r="I40" s="148">
        <f t="shared" si="17"/>
        <v>3.2571301014625726</v>
      </c>
      <c r="J40" s="148">
        <f t="shared" si="17"/>
        <v>3.4786933353378942</v>
      </c>
      <c r="K40" s="148">
        <f t="shared" si="17"/>
        <v>3.5729506031513987</v>
      </c>
      <c r="L40" s="148">
        <f t="shared" ref="L40" si="18">L19/L$21*100</f>
        <v>3.496242977992599</v>
      </c>
    </row>
    <row r="41" spans="1:12">
      <c r="A41" s="143" t="s">
        <v>29</v>
      </c>
      <c r="B41" s="148">
        <f t="shared" si="17"/>
        <v>0.41184501472868235</v>
      </c>
      <c r="C41" s="148">
        <f t="shared" si="17"/>
        <v>0.68790865533093903</v>
      </c>
      <c r="D41" s="148">
        <f t="shared" si="17"/>
        <v>1.204799527915287</v>
      </c>
      <c r="E41" s="148">
        <f t="shared" si="17"/>
        <v>1.7033440134018263</v>
      </c>
      <c r="F41" s="148">
        <f t="shared" si="17"/>
        <v>1.935020867735485</v>
      </c>
      <c r="G41" s="148">
        <f t="shared" si="17"/>
        <v>2.0494350787833358</v>
      </c>
      <c r="H41" s="148">
        <f t="shared" si="17"/>
        <v>2.2063184081419269</v>
      </c>
      <c r="I41" s="148">
        <f t="shared" si="17"/>
        <v>2.8147802321338267</v>
      </c>
      <c r="J41" s="148">
        <f t="shared" si="17"/>
        <v>3.8669970807276242</v>
      </c>
      <c r="K41" s="148">
        <f t="shared" si="17"/>
        <v>4.7050653756623291</v>
      </c>
      <c r="L41" s="148">
        <f t="shared" ref="L41" si="19">L20/L$21*100</f>
        <v>5.2571342302340485</v>
      </c>
    </row>
    <row r="42" spans="1:12" ht="16.5" thickBot="1">
      <c r="A42" s="144" t="s">
        <v>3</v>
      </c>
      <c r="B42" s="149">
        <f t="shared" si="17"/>
        <v>100</v>
      </c>
      <c r="C42" s="149">
        <f t="shared" si="17"/>
        <v>100</v>
      </c>
      <c r="D42" s="149">
        <f t="shared" si="17"/>
        <v>100</v>
      </c>
      <c r="E42" s="149">
        <f t="shared" si="17"/>
        <v>100</v>
      </c>
      <c r="F42" s="149">
        <f t="shared" si="17"/>
        <v>100</v>
      </c>
      <c r="G42" s="149">
        <f t="shared" si="17"/>
        <v>100</v>
      </c>
      <c r="H42" s="149">
        <f t="shared" si="17"/>
        <v>100</v>
      </c>
      <c r="I42" s="149">
        <f t="shared" si="17"/>
        <v>100</v>
      </c>
      <c r="J42" s="149">
        <f>J21/J$21*100</f>
        <v>100</v>
      </c>
      <c r="K42" s="149">
        <f>K21/K$21*100</f>
        <v>100</v>
      </c>
      <c r="L42" s="149">
        <f>L21/L$21*100</f>
        <v>100</v>
      </c>
    </row>
    <row r="43" spans="1:12" ht="20.25" customHeight="1">
      <c r="A43" s="282" t="s">
        <v>372</v>
      </c>
      <c r="B43" s="282"/>
      <c r="C43" s="282"/>
      <c r="D43" s="282"/>
      <c r="E43" s="282"/>
      <c r="F43" s="282"/>
      <c r="G43" s="282"/>
      <c r="H43" s="282"/>
      <c r="I43" s="282"/>
      <c r="J43" s="282"/>
      <c r="K43" s="282"/>
    </row>
  </sheetData>
  <mergeCells count="2">
    <mergeCell ref="A1:K1"/>
    <mergeCell ref="A43:K43"/>
  </mergeCells>
  <pageMargins left="0.75" right="0.75" top="1" bottom="1" header="0.5" footer="0.5"/>
  <pageSetup scale="7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6</vt:i4>
      </vt:variant>
    </vt:vector>
  </HeadingPairs>
  <TitlesOfParts>
    <vt:vector size="68" baseType="lpstr">
      <vt:lpstr>List of Appendix Tables</vt:lpstr>
      <vt:lpstr>Table A-1</vt:lpstr>
      <vt:lpstr>Table A-2</vt:lpstr>
      <vt:lpstr>Table A-3</vt:lpstr>
      <vt:lpstr>Table A-4</vt:lpstr>
      <vt:lpstr>Table A-5</vt:lpstr>
      <vt:lpstr>Table A-6</vt:lpstr>
      <vt:lpstr>Table A-7</vt:lpstr>
      <vt:lpstr>Table A-8</vt:lpstr>
      <vt:lpstr>Table A-9</vt:lpstr>
      <vt:lpstr>Table A-10</vt:lpstr>
      <vt:lpstr>Table A-11</vt:lpstr>
      <vt:lpstr>Table A-12</vt:lpstr>
      <vt:lpstr>Table A-13</vt:lpstr>
      <vt:lpstr>Table A-14</vt:lpstr>
      <vt:lpstr>Table A-15</vt:lpstr>
      <vt:lpstr>Table A-16</vt:lpstr>
      <vt:lpstr>Table A-17</vt:lpstr>
      <vt:lpstr>Table A-18</vt:lpstr>
      <vt:lpstr>Table A-19</vt:lpstr>
      <vt:lpstr>Table A-20</vt:lpstr>
      <vt:lpstr>Table A-21</vt:lpstr>
      <vt:lpstr>Table A-22</vt:lpstr>
      <vt:lpstr>Table A-23</vt:lpstr>
      <vt:lpstr>Table A-24</vt:lpstr>
      <vt:lpstr>Table A-25</vt:lpstr>
      <vt:lpstr>Table A-26</vt:lpstr>
      <vt:lpstr>Table A-27</vt:lpstr>
      <vt:lpstr>Table A-28</vt:lpstr>
      <vt:lpstr>Table A-29</vt:lpstr>
      <vt:lpstr>Table A-30</vt:lpstr>
      <vt:lpstr>Table A-31</vt:lpstr>
      <vt:lpstr>Table A-32</vt:lpstr>
      <vt:lpstr>Table A-33</vt:lpstr>
      <vt:lpstr>Table A-34</vt:lpstr>
      <vt:lpstr>Table A-35</vt:lpstr>
      <vt:lpstr>Table A-36</vt:lpstr>
      <vt:lpstr>Table A-37</vt:lpstr>
      <vt:lpstr>Table A-38</vt:lpstr>
      <vt:lpstr>Table A-39</vt:lpstr>
      <vt:lpstr>Table A-40</vt:lpstr>
      <vt:lpstr>Table A-41</vt:lpstr>
      <vt:lpstr>Table A-42</vt:lpstr>
      <vt:lpstr>Table A-43</vt:lpstr>
      <vt:lpstr>Table A-44</vt:lpstr>
      <vt:lpstr>Table A-45</vt:lpstr>
      <vt:lpstr>Table A-46</vt:lpstr>
      <vt:lpstr>Table A-47</vt:lpstr>
      <vt:lpstr>Table A-48</vt:lpstr>
      <vt:lpstr>Table A-49</vt:lpstr>
      <vt:lpstr>Table A-50</vt:lpstr>
      <vt:lpstr>Table A-51</vt:lpstr>
      <vt:lpstr>Table A-52</vt:lpstr>
      <vt:lpstr>Table A-53</vt:lpstr>
      <vt:lpstr>Table A-54</vt:lpstr>
      <vt:lpstr>Table A-55</vt:lpstr>
      <vt:lpstr>Table A-56</vt:lpstr>
      <vt:lpstr>Table A-57</vt:lpstr>
      <vt:lpstr>Table A-58</vt:lpstr>
      <vt:lpstr>Table A-59</vt:lpstr>
      <vt:lpstr>Table A-60</vt:lpstr>
      <vt:lpstr>Table A-61</vt:lpstr>
      <vt:lpstr>'List of Appendix Tables'!Print_Area</vt:lpstr>
      <vt:lpstr>'Table A-1'!Print_Area</vt:lpstr>
      <vt:lpstr>'Table A-27'!Print_Area</vt:lpstr>
      <vt:lpstr>'Table A-28'!Print_Area</vt:lpstr>
      <vt:lpstr>'Table A-60'!Print_Area</vt:lpstr>
      <vt:lpstr>'Table A-61'!Print_Area</vt:lpstr>
    </vt:vector>
  </TitlesOfParts>
  <Company>State of Hawaii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Yang-Seon Kim</dc:creator>
  <cp:lastModifiedBy>Yang-Seon Kim</cp:lastModifiedBy>
  <cp:lastPrinted>2018-05-18T23:43:06Z</cp:lastPrinted>
  <dcterms:created xsi:type="dcterms:W3CDTF">2004-03-25T18:41:43Z</dcterms:created>
  <dcterms:modified xsi:type="dcterms:W3CDTF">2018-10-05T03:24:32Z</dcterms:modified>
</cp:coreProperties>
</file>