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David\StockAnalysis\BNGI\"/>
    </mc:Choice>
  </mc:AlternateContent>
  <xr:revisionPtr revIDLastSave="0" documentId="13_ncr:1_{76E26DBC-FB10-4317-95B5-2A88BEEECA02}" xr6:coauthVersionLast="45" xr6:coauthVersionMax="45" xr10:uidLastSave="{00000000-0000-0000-0000-000000000000}"/>
  <bookViews>
    <workbookView xWindow="975" yWindow="1950" windowWidth="26355" windowHeight="14355" tabRatio="371" xr2:uid="{00000000-000D-0000-FFFF-FFFF00000000}"/>
  </bookViews>
  <sheets>
    <sheet name="Sheet1" sheetId="1" r:id="rId1"/>
    <sheet name="Sheet2" sheetId="2" r:id="rId2"/>
  </sheets>
  <definedNames>
    <definedName name="ExternalData_1" localSheetId="0" hidden="1">Sheet1!$A$1:$Q$6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C7" i="1" s="1"/>
  <c r="I7" i="1"/>
  <c r="J7" i="1"/>
  <c r="K7" i="1"/>
  <c r="L7" i="1"/>
  <c r="M7" i="1"/>
  <c r="N7" i="1"/>
  <c r="O7" i="1"/>
  <c r="P7" i="1"/>
  <c r="Q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D0FFF-D142-4F8B-8900-F2BB62725BF9}" keepAlive="1" name="Query - 20191010" description="Connection to the '20191010' query in the workbook." type="5" refreshedVersion="6" background="1" saveData="1">
    <dbPr connection="Provider=Microsoft.Mashup.OleDb.1;Data Source=$Workbook$;Location=20191010;Extended Properties=&quot;&quot;" command="SELECT * FROM [20191010]"/>
  </connection>
  <connection id="2" xr16:uid="{94D28CB3-F05E-4FD2-A6BD-598DB80C5BC8}" keepAlive="1" name="Query - BNGI" description="Connection to the 'BNGI' query in the workbook." type="5" refreshedVersion="6" background="1" saveData="1">
    <dbPr connection="Provider=Microsoft.Mashup.OleDb.1;Data Source=$Workbook$;Location=BNGI;Extended Properties=&quot;&quot;" command="SELECT * FROM [BNGI]"/>
  </connection>
  <connection id="3" xr16:uid="{2F2D1781-81EB-4A90-AEE7-ED5BD221236C}" keepAlive="1" name="Query - BNGI (2)" description="Connection to the 'BNGI (2)' query in the workbook." type="5" refreshedVersion="6" background="1" saveData="1">
    <dbPr connection="Provider=Microsoft.Mashup.OleDb.1;Data Source=$Workbook$;Location=&quot;BNGI (2)&quot;;Extended Properties=&quot;&quot;" command="SELECT * FROM [BNGI (2)]"/>
  </connection>
  <connection id="4" xr16:uid="{93306C52-FE41-458F-B1D4-995EC17B568C}" keepAlive="1" name="Query - BNGI (3)" description="Connection to the 'BNGI (3)' query in the workbook." type="5" refreshedVersion="6" background="1" saveData="1">
    <dbPr connection="Provider=Microsoft.Mashup.OleDb.1;Data Source=$Workbook$;Location=&quot;BNGI (3)&quot;;Extended Properties=&quot;&quot;" command="SELECT * FROM [BNGI (3)]"/>
  </connection>
</connections>
</file>

<file path=xl/sharedStrings.xml><?xml version="1.0" encoding="utf-8"?>
<sst xmlns="http://schemas.openxmlformats.org/spreadsheetml/2006/main" count="17" uniqueCount="17">
  <si>
    <t>Count</t>
  </si>
  <si>
    <t>Date</t>
  </si>
  <si>
    <t>Avg Price</t>
  </si>
  <si>
    <t>Volume</t>
  </si>
  <si>
    <t>Buy</t>
  </si>
  <si>
    <t>Sell</t>
  </si>
  <si>
    <t>???</t>
  </si>
  <si>
    <t>Volume ($)</t>
  </si>
  <si>
    <t>Buy ($)</t>
  </si>
  <si>
    <t>Sell ($)</t>
  </si>
  <si>
    <t>??? ($)</t>
  </si>
  <si>
    <t>Buy (%)</t>
  </si>
  <si>
    <t>Sell (%)</t>
  </si>
  <si>
    <t>??? (%)</t>
  </si>
  <si>
    <t>Dollar-Buy (%)</t>
  </si>
  <si>
    <t>Dollar-Sell (%)</t>
  </si>
  <si>
    <t>Dollar-???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</si>
</sst>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&quot;$&quot;* #,##0.0000000_);_(&quot;$&quot;* \(#,##0.00000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3" applyFont="1"/>
    <xf numFmtId="44" fontId="0" fillId="0" borderId="0" xfId="2" applyFont="1"/>
    <xf numFmtId="164" fontId="0" fillId="0" borderId="0" xfId="1" applyNumberFormat="1" applyFont="1"/>
    <xf numFmtId="165" fontId="0" fillId="0" borderId="0" xfId="2" applyNumberFormat="1" applyFont="1"/>
    <xf numFmtId="0" fontId="0" fillId="0" borderId="0" xfId="0" applyAlignment="1">
      <alignment wrapText="1"/>
    </xf>
    <xf numFmtId="44" fontId="0" fillId="0" borderId="0" xfId="0" applyNumberFormat="1"/>
    <xf numFmtId="14" fontId="0" fillId="0" borderId="0" xfId="0" applyNumberFormat="1"/>
    <xf numFmtId="44" fontId="0" fillId="0" borderId="0" xfId="2" applyNumberFormat="1" applyFont="1"/>
    <xf numFmtId="166" fontId="0" fillId="0" borderId="0" xfId="2" applyNumberFormat="1" applyFont="1"/>
    <xf numFmtId="166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44" fontId="0" fillId="0" borderId="0" xfId="0" applyNumberFormat="1" applyFont="1"/>
    <xf numFmtId="9" fontId="0" fillId="0" borderId="0" xfId="0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(&quot;$&quot;* #,##0.00_);_(&quot;$&quot;* \(#,##0.0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6" formatCode="_(&quot;$&quot;* #,##0.0000000_);_(&quot;$&quot;* \(#,##0.0000000\);_(&quot;$&quot;* &quot;-&quot;??_);_(@_)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000_);_(&quot;$&quot;* \(#,##0.000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BNGI PPS Daily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Sheet1!$B$2:$B$6</c:f>
              <c:numCache>
                <c:formatCode>m/d/yyyy</c:formatCode>
                <c:ptCount val="5"/>
                <c:pt idx="0">
                  <c:v>43801</c:v>
                </c:pt>
                <c:pt idx="1">
                  <c:v>43802</c:v>
                </c:pt>
                <c:pt idx="2">
                  <c:v>43803</c:v>
                </c:pt>
                <c:pt idx="3">
                  <c:v>43804</c:v>
                </c:pt>
                <c:pt idx="4">
                  <c:v>43805</c:v>
                </c:pt>
              </c:numCache>
            </c:numRef>
          </c:cat>
          <c:val>
            <c:numRef>
              <c:f>Sheet1!$C$2:$C$6</c:f>
              <c:numCache>
                <c:formatCode>_("$"* #,##0.0000000_);_("$"* \(#,##0.0000000\);_("$"* "-"??_);_(@_)</c:formatCode>
                <c:ptCount val="5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1E-4</c:v>
                </c:pt>
                <c:pt idx="4">
                  <c:v>1.0090999999999999E-4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F0-4429-B98D-7F3F8058B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268360"/>
        <c:axId val="536269016"/>
      </c:lineChart>
      <c:dateAx>
        <c:axId val="5362683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69016"/>
        <c:crosses val="autoZero"/>
        <c:auto val="1"/>
        <c:lblOffset val="100"/>
        <c:baseTimeUnit val="days"/>
      </c:dateAx>
      <c:valAx>
        <c:axId val="5362690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00000_);_(&quot;$&quot;* \(#,##0.00000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68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76200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3966AF-1881-4664-984C-B347D1B9E3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66A4ACF-58C8-47AB-8961-869B1D524863}" autoFormatId="16" applyNumberFormats="0" applyBorderFormats="0" applyFontFormats="0" applyPatternFormats="0" applyAlignmentFormats="0" applyWidthHeightFormats="0">
  <queryTableRefresh nextId="18">
    <queryTableFields count="17">
      <queryTableField id="1" name="Count" tableColumnId="1"/>
      <queryTableField id="2" name="Date" tableColumnId="2"/>
      <queryTableField id="3" name="Avg Price" tableColumnId="3"/>
      <queryTableField id="4" name="Volume" tableColumnId="4"/>
      <queryTableField id="5" name="Buy" tableColumnId="5"/>
      <queryTableField id="6" name="Sell" tableColumnId="6"/>
      <queryTableField id="7" name="???" tableColumnId="7"/>
      <queryTableField id="8" name="Volume ($)" tableColumnId="8"/>
      <queryTableField id="9" name="Buy ($)" tableColumnId="9"/>
      <queryTableField id="10" name="Sell ($)" tableColumnId="10"/>
      <queryTableField id="11" name="??? ($)" tableColumnId="11"/>
      <queryTableField id="12" name="Buy (%)" tableColumnId="12"/>
      <queryTableField id="13" name="Sell (%)" tableColumnId="13"/>
      <queryTableField id="14" name="??? (%)" tableColumnId="14"/>
      <queryTableField id="15" name="Dollar-Buy (%)" tableColumnId="15"/>
      <queryTableField id="16" name="Dollar-Sell (%)" tableColumnId="16"/>
      <queryTableField id="17" name="Dollar-??? (%)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EC2098-F049-4C1F-A819-D5707BEEEC26}" name="BNGI__3" displayName="BNGI__3" ref="A1:Q7" tableType="queryTable" totalsRowCount="1" headerRowDxfId="35">
  <autoFilter ref="A1:Q6" xr:uid="{419911D7-547E-429D-A0AC-DA67C088532F}"/>
  <tableColumns count="17">
    <tableColumn id="1" xr3:uid="{00A4947F-3B37-42E6-BB26-762D5128C78B}" uniqueName="1" name="Count" queryTableFieldId="1"/>
    <tableColumn id="2" xr3:uid="{58665E29-FD36-4222-8325-AADB7623EC23}" uniqueName="2" name="Date" queryTableFieldId="2" dataDxfId="15" totalsRowDxfId="19"/>
    <tableColumn id="3" xr3:uid="{C84C9962-9AED-43E6-9BA4-4BEE891001FC}" uniqueName="3" name="Avg Price" totalsRowFunction="custom" queryTableFieldId="3" dataDxfId="14" totalsRowDxfId="20" dataCellStyle="Currency">
      <totalsRowFormula>H7/D7</totalsRowFormula>
    </tableColumn>
    <tableColumn id="4" xr3:uid="{7C60CF65-45EB-4FAA-8916-C9BFBA19009B}" uniqueName="4" name="Volume" totalsRowFunction="custom" queryTableFieldId="4" dataDxfId="13" totalsRowDxfId="21" dataCellStyle="Comma">
      <totalsRowFormula>SUM(D2:D6)</totalsRowFormula>
    </tableColumn>
    <tableColumn id="5" xr3:uid="{148B6813-8F31-4432-8C67-A0DF5E079AA7}" uniqueName="5" name="Buy" totalsRowFunction="custom" queryTableFieldId="5" dataDxfId="12" totalsRowDxfId="22" dataCellStyle="Comma">
      <totalsRowFormula>SUM(E2:E6)</totalsRowFormula>
    </tableColumn>
    <tableColumn id="6" xr3:uid="{3D4BF3EE-B66C-4A89-A541-0E646381720F}" uniqueName="6" name="Sell" totalsRowFunction="custom" queryTableFieldId="6" dataDxfId="11" totalsRowDxfId="23" dataCellStyle="Comma">
      <totalsRowFormula>SUM(F2:F6)</totalsRowFormula>
    </tableColumn>
    <tableColumn id="7" xr3:uid="{08D82D44-2A58-45AB-93B0-C65CC304204C}" uniqueName="7" name="???" totalsRowFunction="custom" queryTableFieldId="7" dataDxfId="10" totalsRowDxfId="24" dataCellStyle="Comma">
      <totalsRowFormula>SUM(G2:G6)</totalsRowFormula>
    </tableColumn>
    <tableColumn id="8" xr3:uid="{447D3D74-935A-40C2-9E57-7F12A43B4760}" uniqueName="8" name="Volume ($)" totalsRowFunction="custom" queryTableFieldId="8" dataDxfId="9" totalsRowDxfId="25" dataCellStyle="Currency">
      <totalsRowFormula>SUM(H2:H6)</totalsRowFormula>
    </tableColumn>
    <tableColumn id="9" xr3:uid="{19372AED-7B3E-4EAB-8C10-E5E79FE31018}" uniqueName="9" name="Buy ($)" totalsRowFunction="custom" queryTableFieldId="9" dataDxfId="8" totalsRowDxfId="26" dataCellStyle="Currency">
      <totalsRowFormula>SUM(I2:I6)</totalsRowFormula>
    </tableColumn>
    <tableColumn id="10" xr3:uid="{2EF5943B-7AF0-4716-8A8C-9C8BE13AFCA5}" uniqueName="10" name="Sell ($)" totalsRowFunction="custom" queryTableFieldId="10" dataDxfId="7" totalsRowDxfId="27" dataCellStyle="Currency">
      <totalsRowFormula>SUM(J2:J6)</totalsRowFormula>
    </tableColumn>
    <tableColumn id="11" xr3:uid="{5DC898B9-188A-4682-8B73-91C02EF71521}" uniqueName="11" name="??? ($)" totalsRowFunction="custom" queryTableFieldId="11" dataDxfId="6" totalsRowDxfId="28" dataCellStyle="Currency">
      <totalsRowFormula>SUM(K2:K6)</totalsRowFormula>
    </tableColumn>
    <tableColumn id="12" xr3:uid="{FE6A3B71-499B-428A-B291-F85A37E49AF1}" uniqueName="12" name="Buy (%)" totalsRowFunction="custom" queryTableFieldId="12" dataDxfId="5" totalsRowDxfId="29" dataCellStyle="Percent">
      <totalsRowFormula>AVERAGE(L2:L6)</totalsRowFormula>
    </tableColumn>
    <tableColumn id="13" xr3:uid="{2DC31A2E-385B-4763-9C9E-C9B6E5B35584}" uniqueName="13" name="Sell (%)" totalsRowFunction="custom" queryTableFieldId="13" dataDxfId="4" totalsRowDxfId="30" dataCellStyle="Percent">
      <totalsRowFormula>AVERAGE(M2:M6)</totalsRowFormula>
    </tableColumn>
    <tableColumn id="14" xr3:uid="{CF765732-A9DC-4319-8208-9A0359BE1EE5}" uniqueName="14" name="??? (%)" totalsRowFunction="custom" queryTableFieldId="14" dataDxfId="3" totalsRowDxfId="31" dataCellStyle="Percent">
      <totalsRowFormula>AVERAGE(N2:N6)</totalsRowFormula>
    </tableColumn>
    <tableColumn id="15" xr3:uid="{116EB9F8-BC8C-47D4-A6A9-F525CDC27A44}" uniqueName="15" name="Dollar-Buy (%)" totalsRowFunction="custom" queryTableFieldId="15" dataDxfId="2" totalsRowDxfId="32" dataCellStyle="Percent">
      <totalsRowFormula>AVERAGE(O2:O6)</totalsRowFormula>
    </tableColumn>
    <tableColumn id="16" xr3:uid="{C74D8A66-0541-4755-BD57-3FF08897653E}" uniqueName="16" name="Dollar-Sell (%)" totalsRowFunction="custom" queryTableFieldId="16" dataDxfId="1" totalsRowDxfId="33" dataCellStyle="Percent">
      <totalsRowFormula>AVERAGE(P2:P6)</totalsRowFormula>
    </tableColumn>
    <tableColumn id="17" xr3:uid="{CCFF4289-D8A5-4E56-96BF-F5387FA08925}" uniqueName="17" name="Dollar-??? (%)" totalsRowFunction="custom" queryTableFieldId="17" dataDxfId="0" totalsRowDxfId="34" dataCellStyle="Percent">
      <totalsRowFormula>AVERAGE(Q2:Q6)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pane xSplit="7" topLeftCell="H1" activePane="topRight" state="frozen"/>
      <selection pane="topRight" activeCell="B2" sqref="B2:F7"/>
    </sheetView>
  </sheetViews>
  <sheetFormatPr defaultRowHeight="15" x14ac:dyDescent="0.25"/>
  <cols>
    <col min="1" max="1" width="8.5703125" bestFit="1" customWidth="1"/>
    <col min="2" max="2" width="9.7109375" bestFit="1" customWidth="1"/>
    <col min="3" max="3" width="12" bestFit="1" customWidth="1"/>
    <col min="4" max="4" width="12.5703125" bestFit="1" customWidth="1"/>
    <col min="5" max="5" width="11.5703125" bestFit="1" customWidth="1"/>
    <col min="6" max="6" width="12.5703125" bestFit="1" customWidth="1"/>
    <col min="7" max="7" width="6.28515625" bestFit="1" customWidth="1"/>
    <col min="8" max="8" width="13.140625" bestFit="1" customWidth="1"/>
    <col min="9" max="10" width="9.42578125" bestFit="1" customWidth="1"/>
    <col min="11" max="11" width="9.140625" bestFit="1" customWidth="1"/>
    <col min="12" max="13" width="10" bestFit="1" customWidth="1"/>
    <col min="14" max="14" width="9.7109375" bestFit="1" customWidth="1"/>
    <col min="15" max="16" width="16.140625" bestFit="1" customWidth="1"/>
    <col min="17" max="17" width="15.85546875" bestFit="1" customWidth="1"/>
    <col min="18" max="18" width="11.5703125" bestFit="1" customWidth="1"/>
    <col min="19" max="19" width="12.5703125" bestFit="1" customWidth="1"/>
    <col min="20" max="20" width="11.5703125" bestFit="1" customWidth="1"/>
    <col min="21" max="21" width="10.5703125" bestFit="1" customWidth="1"/>
    <col min="22" max="23" width="8.85546875" bestFit="1" customWidth="1"/>
  </cols>
  <sheetData>
    <row r="1" spans="1:23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23" x14ac:dyDescent="0.25">
      <c r="A2">
        <v>1</v>
      </c>
      <c r="B2" s="7">
        <v>43801</v>
      </c>
      <c r="C2" s="9">
        <v>1E-4</v>
      </c>
      <c r="D2" s="3">
        <v>124138100</v>
      </c>
      <c r="E2" s="3">
        <v>3000</v>
      </c>
      <c r="F2" s="3">
        <v>124135100</v>
      </c>
      <c r="G2" s="3">
        <v>0</v>
      </c>
      <c r="H2" s="4">
        <v>12414.11</v>
      </c>
      <c r="I2" s="4">
        <v>0.6</v>
      </c>
      <c r="J2" s="4">
        <v>12413.51</v>
      </c>
      <c r="K2" s="8">
        <v>0</v>
      </c>
      <c r="L2" s="1">
        <v>2.0000000000000002E-5</v>
      </c>
      <c r="M2" s="1">
        <v>0.99997999999999998</v>
      </c>
      <c r="N2" s="1">
        <v>0</v>
      </c>
      <c r="O2" s="1">
        <v>5.0000000000000002E-5</v>
      </c>
      <c r="P2" s="1">
        <v>0.99995000000000001</v>
      </c>
      <c r="Q2" s="1">
        <v>0</v>
      </c>
      <c r="R2" s="2"/>
      <c r="S2" s="2"/>
      <c r="T2" s="2"/>
      <c r="U2" s="2"/>
      <c r="V2" s="2"/>
      <c r="W2" s="2"/>
    </row>
    <row r="3" spans="1:23" x14ac:dyDescent="0.25">
      <c r="A3">
        <v>2</v>
      </c>
      <c r="B3" s="7">
        <v>43802</v>
      </c>
      <c r="C3" s="9">
        <v>1E-4</v>
      </c>
      <c r="D3" s="3">
        <v>26434530</v>
      </c>
      <c r="E3" s="3">
        <v>0</v>
      </c>
      <c r="F3" s="3">
        <v>26434530</v>
      </c>
      <c r="G3" s="3">
        <v>0</v>
      </c>
      <c r="H3" s="4">
        <v>2643.453</v>
      </c>
      <c r="I3" s="4">
        <v>0</v>
      </c>
      <c r="J3" s="4">
        <v>2643.453</v>
      </c>
      <c r="K3" s="8">
        <v>0</v>
      </c>
      <c r="L3" s="1">
        <v>0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2"/>
      <c r="S3" s="2"/>
      <c r="T3" s="2"/>
      <c r="U3" s="2"/>
      <c r="V3" s="2"/>
      <c r="W3" s="2"/>
    </row>
    <row r="4" spans="1:23" x14ac:dyDescent="0.25">
      <c r="A4">
        <v>3</v>
      </c>
      <c r="B4" s="7">
        <v>43803</v>
      </c>
      <c r="C4" s="9">
        <v>1E-4</v>
      </c>
      <c r="D4" s="3">
        <v>52289495</v>
      </c>
      <c r="E4" s="3">
        <v>20697000</v>
      </c>
      <c r="F4" s="3">
        <v>31592495</v>
      </c>
      <c r="G4" s="3">
        <v>0</v>
      </c>
      <c r="H4" s="4">
        <v>5228.9494999999997</v>
      </c>
      <c r="I4" s="4">
        <v>2069.6999999999998</v>
      </c>
      <c r="J4" s="4">
        <v>3159.2494999999999</v>
      </c>
      <c r="K4" s="8">
        <v>0</v>
      </c>
      <c r="L4" s="1">
        <v>0.39582000000000001</v>
      </c>
      <c r="M4" s="1">
        <v>0.60418000000000005</v>
      </c>
      <c r="N4" s="1">
        <v>0</v>
      </c>
      <c r="O4" s="1">
        <v>0.39582000000000001</v>
      </c>
      <c r="P4" s="1">
        <v>0.60418000000000005</v>
      </c>
      <c r="Q4" s="1">
        <v>0</v>
      </c>
      <c r="R4" s="2"/>
      <c r="S4" s="2"/>
      <c r="T4" s="2"/>
      <c r="U4" s="2"/>
      <c r="V4" s="2"/>
      <c r="W4" s="2"/>
    </row>
    <row r="5" spans="1:23" x14ac:dyDescent="0.25">
      <c r="A5">
        <v>4</v>
      </c>
      <c r="B5" s="7">
        <v>43804</v>
      </c>
      <c r="C5" s="9">
        <v>1E-4</v>
      </c>
      <c r="D5" s="3">
        <v>42151900</v>
      </c>
      <c r="E5" s="3">
        <v>0</v>
      </c>
      <c r="F5" s="3">
        <v>42151900</v>
      </c>
      <c r="G5" s="3">
        <v>0</v>
      </c>
      <c r="H5" s="4">
        <v>4215.1899999999996</v>
      </c>
      <c r="I5" s="4">
        <v>0</v>
      </c>
      <c r="J5" s="4">
        <v>4215.1899999999996</v>
      </c>
      <c r="K5" s="8">
        <v>0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2"/>
      <c r="S5" s="2"/>
      <c r="T5" s="2"/>
      <c r="U5" s="2"/>
      <c r="V5" s="2"/>
      <c r="W5" s="2"/>
    </row>
    <row r="6" spans="1:23" x14ac:dyDescent="0.25">
      <c r="A6">
        <v>5</v>
      </c>
      <c r="B6" s="7">
        <v>43805</v>
      </c>
      <c r="C6" s="9">
        <v>1.0090999999999999E-4</v>
      </c>
      <c r="D6" s="3">
        <v>54967995</v>
      </c>
      <c r="E6" s="3">
        <v>28573044</v>
      </c>
      <c r="F6" s="3">
        <v>26394951</v>
      </c>
      <c r="G6" s="3">
        <v>0</v>
      </c>
      <c r="H6" s="4">
        <v>5546.6495000000004</v>
      </c>
      <c r="I6" s="4">
        <v>2907.1543999999999</v>
      </c>
      <c r="J6" s="4">
        <v>2639.4951000000001</v>
      </c>
      <c r="K6" s="8">
        <v>0</v>
      </c>
      <c r="L6" s="1">
        <v>0.51980999999999999</v>
      </c>
      <c r="M6" s="1">
        <v>0.48019000000000001</v>
      </c>
      <c r="N6" s="1">
        <v>0</v>
      </c>
      <c r="O6" s="1">
        <v>0.52412999999999998</v>
      </c>
      <c r="P6" s="1">
        <v>0.47587000000000002</v>
      </c>
      <c r="Q6" s="1">
        <v>0</v>
      </c>
      <c r="R6" s="2"/>
      <c r="S6" s="2"/>
      <c r="T6" s="2"/>
      <c r="U6" s="2"/>
      <c r="V6" s="2"/>
      <c r="W6" s="2"/>
    </row>
    <row r="7" spans="1:23" x14ac:dyDescent="0.25">
      <c r="B7" s="7"/>
      <c r="C7" s="10">
        <f>H7/D7</f>
        <v>1.0016717668612271E-4</v>
      </c>
      <c r="D7" s="11">
        <f>SUM(D2:D6)</f>
        <v>299982020</v>
      </c>
      <c r="E7" s="11">
        <f>SUM(E2:E6)</f>
        <v>49273044</v>
      </c>
      <c r="F7" s="11">
        <f>SUM(F2:F6)</f>
        <v>250708976</v>
      </c>
      <c r="G7" s="11">
        <f>SUM(G2:G6)</f>
        <v>0</v>
      </c>
      <c r="H7" s="12">
        <f>SUM(H2:H6)</f>
        <v>30048.351999999999</v>
      </c>
      <c r="I7" s="12">
        <f>SUM(I2:I6)</f>
        <v>4977.4543999999996</v>
      </c>
      <c r="J7" s="12">
        <f>SUM(J2:J6)</f>
        <v>25070.8976</v>
      </c>
      <c r="K7" s="13">
        <f>SUM(K2:K6)</f>
        <v>0</v>
      </c>
      <c r="L7" s="14">
        <f>AVERAGE(L2:L6)</f>
        <v>0.18313000000000001</v>
      </c>
      <c r="M7" s="14">
        <f>AVERAGE(M2:M6)</f>
        <v>0.81686999999999999</v>
      </c>
      <c r="N7" s="14">
        <f>AVERAGE(N2:N6)</f>
        <v>0</v>
      </c>
      <c r="O7" s="14">
        <f>AVERAGE(O2:O6)</f>
        <v>0.184</v>
      </c>
      <c r="P7" s="14">
        <f>AVERAGE(P2:P6)</f>
        <v>0.81600000000000006</v>
      </c>
      <c r="Q7" s="14">
        <f>AVERAGE(Q2:Q6)</f>
        <v>0</v>
      </c>
      <c r="R7" s="2"/>
      <c r="S7" s="2"/>
      <c r="T7" s="2"/>
      <c r="U7" s="2"/>
      <c r="V7" s="2"/>
      <c r="W7" s="2"/>
    </row>
    <row r="8" spans="1:23" x14ac:dyDescent="0.25">
      <c r="R8" s="2"/>
      <c r="S8" s="2"/>
      <c r="T8" s="2"/>
      <c r="U8" s="2"/>
      <c r="V8" s="2"/>
      <c r="W8" s="2"/>
    </row>
    <row r="9" spans="1:23" x14ac:dyDescent="0.25">
      <c r="R9" s="2"/>
      <c r="S9" s="2"/>
      <c r="T9" s="2"/>
      <c r="U9" s="2"/>
      <c r="V9" s="2"/>
      <c r="W9" s="2"/>
    </row>
    <row r="10" spans="1:23" x14ac:dyDescent="0.25">
      <c r="R10" s="2"/>
      <c r="S10" s="2"/>
      <c r="T10" s="2"/>
      <c r="U10" s="2"/>
      <c r="V10" s="2"/>
      <c r="W10" s="2"/>
    </row>
    <row r="11" spans="1:23" x14ac:dyDescent="0.25">
      <c r="R11" s="2"/>
      <c r="S11" s="2"/>
      <c r="T11" s="2"/>
      <c r="U11" s="2"/>
      <c r="V11" s="2"/>
      <c r="W11" s="2"/>
    </row>
    <row r="12" spans="1:23" x14ac:dyDescent="0.25">
      <c r="R12" s="2"/>
      <c r="S12" s="2"/>
      <c r="T12" s="2"/>
      <c r="U12" s="2"/>
      <c r="V12" s="2"/>
      <c r="W12" s="2"/>
    </row>
    <row r="13" spans="1:23" x14ac:dyDescent="0.25">
      <c r="R13" s="2"/>
      <c r="S13" s="2"/>
      <c r="T13" s="2"/>
      <c r="U13" s="2"/>
      <c r="V13" s="2"/>
      <c r="W13" s="2"/>
    </row>
    <row r="14" spans="1:23" x14ac:dyDescent="0.25">
      <c r="R14" s="2"/>
      <c r="S14" s="2"/>
      <c r="T14" s="2"/>
      <c r="U14" s="2"/>
      <c r="V14" s="2"/>
      <c r="W14" s="2"/>
    </row>
    <row r="15" spans="1:23" x14ac:dyDescent="0.25">
      <c r="R15" s="6"/>
      <c r="S15" s="6"/>
      <c r="T15" s="6"/>
      <c r="U15" s="6"/>
      <c r="V15" s="6"/>
      <c r="W15" s="6"/>
    </row>
  </sheetData>
  <conditionalFormatting sqref="D2:D6">
    <cfRule type="cellIs" dxfId="18" priority="6" operator="greaterThan">
      <formula>100000000</formula>
    </cfRule>
  </conditionalFormatting>
  <conditionalFormatting sqref="O2:O6 L2:L6">
    <cfRule type="cellIs" dxfId="17" priority="5" operator="greaterThan">
      <formula>0.5</formula>
    </cfRule>
  </conditionalFormatting>
  <conditionalFormatting sqref="P2:P6 M2:M6">
    <cfRule type="cellIs" dxfId="16" priority="4" operator="greaterThan">
      <formula>0.5</formula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8F99-9F66-4C5C-BECF-1897D011A64D}">
  <dimension ref="A1"/>
  <sheetViews>
    <sheetView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A5143-5C88-4902-82F0-BBBF0E2A5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McReynolds</dc:creator>
  <cp:lastModifiedBy>David McReynolds</cp:lastModifiedBy>
  <dcterms:created xsi:type="dcterms:W3CDTF">2015-06-05T18:17:20Z</dcterms:created>
  <dcterms:modified xsi:type="dcterms:W3CDTF">2019-12-06T20:08:44Z</dcterms:modified>
</cp:coreProperties>
</file>