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Z:\David\StockAnalysis\NIHK\"/>
    </mc:Choice>
  </mc:AlternateContent>
  <xr:revisionPtr revIDLastSave="0" documentId="13_ncr:1_{24AC06E0-BBC9-4AE6-B1EB-2846A5AF8D13}" xr6:coauthVersionLast="45" xr6:coauthVersionMax="45" xr10:uidLastSave="{00000000-0000-0000-0000-000000000000}"/>
  <bookViews>
    <workbookView xWindow="3330" yWindow="1335" windowWidth="23265" windowHeight="15210" xr2:uid="{00000000-000D-0000-FFFF-FFFF00000000}"/>
  </bookViews>
  <sheets>
    <sheet name="NIHK" sheetId="2" r:id="rId1"/>
  </sheets>
  <definedNames>
    <definedName name="ExternalData_1" localSheetId="0" hidden="1">NIHK!$A$1:$V$17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2" l="1"/>
  <c r="J18" i="2"/>
  <c r="I18" i="2"/>
  <c r="H18" i="2"/>
  <c r="G18" i="2"/>
  <c r="F18" i="2"/>
  <c r="E18" i="2"/>
  <c r="D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6C4929-FA30-44FA-9883-7129BC39B67B}" keepAlive="1" name="Query - BNGI" description="Connection to the 'BNGI' query in the workbook." type="5" refreshedVersion="6" background="1">
    <dbPr connection="Provider=Microsoft.Mashup.OleDb.1;Data Source=$Workbook$;Location=BNGI;Extended Properties=&quot;&quot;" command="SELECT * FROM [BNGI]"/>
  </connection>
  <connection id="2" xr16:uid="{6629AF0C-E267-41D6-8D65-00092780F69C}" keepAlive="1" name="Query - NIHK" description="Connection to the 'NIHK' query in the workbook." type="5" refreshedVersion="6" background="1" saveData="1">
    <dbPr connection="Provider=Microsoft.Mashup.OleDb.1;Data Source=$Workbook$;Location=NIHK;Extended Properties=&quot;&quot;" command="SELECT * FROM [NIHK]"/>
  </connection>
</connections>
</file>

<file path=xl/sharedStrings.xml><?xml version="1.0" encoding="utf-8"?>
<sst xmlns="http://schemas.openxmlformats.org/spreadsheetml/2006/main" count="88" uniqueCount="22">
  <si>
    <t>Count</t>
  </si>
  <si>
    <t>Date</t>
  </si>
  <si>
    <t>Avg Price</t>
  </si>
  <si>
    <t>Volume</t>
  </si>
  <si>
    <t>Buy</t>
  </si>
  <si>
    <t>Sell</t>
  </si>
  <si>
    <t>???</t>
  </si>
  <si>
    <t>Volume ($)</t>
  </si>
  <si>
    <t>Buy ($)</t>
  </si>
  <si>
    <t>Sell ($)</t>
  </si>
  <si>
    <t>??? ($)</t>
  </si>
  <si>
    <t>Buy (%)</t>
  </si>
  <si>
    <t>Sell (%)</t>
  </si>
  <si>
    <t>??? (%)</t>
  </si>
  <si>
    <t>Dollar-Buy (%)</t>
  </si>
  <si>
    <t>Dollar-Sell (%)</t>
  </si>
  <si>
    <t>Dollar-??? (%)</t>
  </si>
  <si>
    <t>0.006</t>
  </si>
  <si>
    <t>0.0065</t>
  </si>
  <si>
    <t>0.007</t>
  </si>
  <si>
    <t>0.0075</t>
  </si>
  <si>
    <t>0.008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</si>
</sst>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_);_(&quot;$&quot;* \(#,##0\);_(&quot;$&quot;* &quot;-&quot;??_);_(@_)"/>
    <numFmt numFmtId="169" formatCode="_(&quot;$&quot;* #,##0.000000_);_(&quot;$&quot;* \(#,##0.0000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3" applyFont="1"/>
    <xf numFmtId="44" fontId="0" fillId="0" borderId="0" xfId="2" applyFont="1"/>
    <xf numFmtId="165" fontId="0" fillId="0" borderId="0" xfId="1" applyNumberFormat="1" applyFont="1"/>
    <xf numFmtId="166" fontId="0" fillId="0" borderId="0" xfId="2" applyNumberFormat="1" applyFont="1"/>
    <xf numFmtId="14" fontId="0" fillId="0" borderId="0" xfId="0" applyNumberFormat="1"/>
    <xf numFmtId="169" fontId="0" fillId="0" borderId="0" xfId="2" applyNumberFormat="1" applyFont="1"/>
    <xf numFmtId="165" fontId="1" fillId="0" borderId="0" xfId="1" applyNumberFormat="1" applyFont="1"/>
    <xf numFmtId="44" fontId="1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71">
    <dxf>
      <font>
        <color auto="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color theme="0"/>
      </font>
      <fill>
        <patternFill>
          <bgColor theme="3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&quot;$&quot;* #,##0.000000_);_(&quot;$&quot;* \(#,##0.000000\);_(&quot;$&quot;* &quot;-&quot;??_);_(@_)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(* #,##0_);_(* \(#,##0\);_(* &quot;-&quot;??_);_(@_)"/>
    </dxf>
    <dxf>
      <numFmt numFmtId="169" formatCode="_(&quot;$&quot;* #,##0.000000_);_(&quot;$&quot;* \(#,##0.000000\);_(&quot;$&quot;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E4E41DF-1839-4AFE-859C-EA93FB1F6A8A}" autoFormatId="16" applyNumberFormats="0" applyBorderFormats="0" applyFontFormats="0" applyPatternFormats="0" applyAlignmentFormats="0" applyWidthHeightFormats="0">
  <queryTableRefresh nextId="23">
    <queryTableFields count="22">
      <queryTableField id="1" name="Count" tableColumnId="1"/>
      <queryTableField id="2" name="Date" tableColumnId="2"/>
      <queryTableField id="3" name="Avg Price" tableColumnId="3"/>
      <queryTableField id="4" name="Volume" tableColumnId="4"/>
      <queryTableField id="5" name="Buy" tableColumnId="5"/>
      <queryTableField id="6" name="Sell" tableColumnId="6"/>
      <queryTableField id="7" name="???" tableColumnId="7"/>
      <queryTableField id="8" name="Volume ($)" tableColumnId="8"/>
      <queryTableField id="9" name="Buy ($)" tableColumnId="9"/>
      <queryTableField id="10" name="Sell ($)" tableColumnId="10"/>
      <queryTableField id="11" name="??? ($)" tableColumnId="11"/>
      <queryTableField id="12" name="Buy (%)" tableColumnId="12"/>
      <queryTableField id="13" name="Sell (%)" tableColumnId="13"/>
      <queryTableField id="14" name="??? (%)" tableColumnId="14"/>
      <queryTableField id="15" name="Dollar-Buy (%)" tableColumnId="15"/>
      <queryTableField id="16" name="Dollar-Sell (%)" tableColumnId="16"/>
      <queryTableField id="17" name="Dollar-??? (%)" tableColumnId="17"/>
      <queryTableField id="18" name="0.006" tableColumnId="18"/>
      <queryTableField id="19" name="0.0065" tableColumnId="19"/>
      <queryTableField id="20" name="0.007" tableColumnId="20"/>
      <queryTableField id="21" name="0.0075" tableColumnId="21"/>
      <queryTableField id="22" name="0.008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A6919-2E14-4A4F-8141-82527DB0FB6C}" name="NIHK" displayName="NIHK" ref="A1:V18" tableType="queryTable" totalsRowCount="1">
  <autoFilter ref="A1:V17" xr:uid="{523DCDAC-A1FD-4B0B-BF4D-74DF0827FBDC}"/>
  <tableColumns count="22">
    <tableColumn id="1" xr3:uid="{973AF445-074B-4EC3-A7C8-6D3721B45572}" uniqueName="1" name="Count" queryTableFieldId="1"/>
    <tableColumn id="2" xr3:uid="{4DBC5456-FFD9-4771-B161-89D0B42EB1EA}" uniqueName="2" name="Date" queryTableFieldId="2" dataDxfId="70" totalsRowDxfId="49"/>
    <tableColumn id="3" xr3:uid="{C590B34D-5FF2-4298-A125-FE65152B4D69}" uniqueName="3" name="Avg Price" queryTableFieldId="3" dataDxfId="69" totalsRowDxfId="48" dataCellStyle="Currency" totalsRowCellStyle="Currency"/>
    <tableColumn id="4" xr3:uid="{E71EF8EA-E116-4089-B11A-1024405FCB2B}" uniqueName="4" name="Volume" totalsRowFunction="sum" queryTableFieldId="4" dataDxfId="68" totalsRowDxfId="35" dataCellStyle="Comma" totalsRowCellStyle="Comma"/>
    <tableColumn id="5" xr3:uid="{4BB6476D-DD00-40E6-A1E7-2368AB773D9F}" uniqueName="5" name="Buy" totalsRowFunction="sum" queryTableFieldId="5" dataDxfId="66" totalsRowDxfId="34" dataCellStyle="Comma" totalsRowCellStyle="Comma"/>
    <tableColumn id="6" xr3:uid="{D4E7D32E-F063-4AB9-9BE5-6417E76C4CF0}" uniqueName="6" name="Sell" totalsRowFunction="sum" queryTableFieldId="6" dataDxfId="65" totalsRowDxfId="33" dataCellStyle="Comma" totalsRowCellStyle="Comma"/>
    <tableColumn id="7" xr3:uid="{33DDC22E-1D2F-4896-AE64-B6B406ADC6D4}" uniqueName="7" name="???" totalsRowFunction="sum" queryTableFieldId="7" dataDxfId="64" totalsRowDxfId="32" dataCellStyle="Comma" totalsRowCellStyle="Comma"/>
    <tableColumn id="8" xr3:uid="{62097C34-A10D-4F4C-9FAA-81FA1161444E}" uniqueName="8" name="Volume ($)" totalsRowFunction="sum" queryTableFieldId="8" dataDxfId="63" totalsRowDxfId="31" dataCellStyle="Currency" totalsRowCellStyle="Currency"/>
    <tableColumn id="9" xr3:uid="{62611966-296E-45F0-B668-5839B8708F63}" uniqueName="9" name="Buy ($)" totalsRowFunction="sum" queryTableFieldId="9" dataDxfId="62" totalsRowDxfId="30" dataCellStyle="Currency" totalsRowCellStyle="Currency"/>
    <tableColumn id="10" xr3:uid="{5B95A711-5083-4BCC-AE92-06B37AFF0FF5}" uniqueName="10" name="Sell ($)" totalsRowFunction="sum" queryTableFieldId="10" dataDxfId="61" totalsRowDxfId="29" dataCellStyle="Currency" totalsRowCellStyle="Currency"/>
    <tableColumn id="11" xr3:uid="{9D152FE0-4F85-48BC-AD0D-C389C9D8EA86}" uniqueName="11" name="??? ($)" totalsRowFunction="sum" queryTableFieldId="11" dataDxfId="60" totalsRowDxfId="28" dataCellStyle="Currency" totalsRowCellStyle="Currency"/>
    <tableColumn id="12" xr3:uid="{38D5CB33-CB5B-423B-9B23-0BB20568B2ED}" uniqueName="12" name="Buy (%)" queryTableFieldId="12" dataDxfId="67" totalsRowDxfId="47" dataCellStyle="Percent" totalsRowCellStyle="Percent"/>
    <tableColumn id="13" xr3:uid="{6406E7E9-3518-4328-9D53-200C880792DD}" uniqueName="13" name="Sell (%)" queryTableFieldId="13" dataDxfId="54" totalsRowDxfId="46" dataCellStyle="Percent" totalsRowCellStyle="Percent"/>
    <tableColumn id="14" xr3:uid="{D33B8142-4364-49BE-A574-38C342DEF463}" uniqueName="14" name="??? (%)" queryTableFieldId="14" dataDxfId="53" totalsRowDxfId="45" dataCellStyle="Percent" totalsRowCellStyle="Percent"/>
    <tableColumn id="15" xr3:uid="{C2E391C9-C6CC-468B-8B72-D3D1F2937792}" uniqueName="15" name="Dollar-Buy (%)" queryTableFieldId="15" dataDxfId="52" totalsRowDxfId="44" dataCellStyle="Percent" totalsRowCellStyle="Percent"/>
    <tableColumn id="16" xr3:uid="{286D8D1C-DB9E-40D1-9F94-8064B5AAAA4F}" uniqueName="16" name="Dollar-Sell (%)" queryTableFieldId="16" dataDxfId="51" totalsRowDxfId="43" dataCellStyle="Percent" totalsRowCellStyle="Percent"/>
    <tableColumn id="17" xr3:uid="{080010EC-49D5-440F-A10A-885227C18682}" uniqueName="17" name="Dollar-??? (%)" queryTableFieldId="17" dataDxfId="50" totalsRowDxfId="42" dataCellStyle="Percent" totalsRowCellStyle="Percent"/>
    <tableColumn id="18" xr3:uid="{72C3B4DC-26BB-48A4-B907-1354FD69ACFE}" uniqueName="18" name="0.006" queryTableFieldId="18" dataDxfId="59" totalsRowDxfId="41" dataCellStyle="Currency" totalsRowCellStyle="Currency"/>
    <tableColumn id="19" xr3:uid="{F6FFAA3A-6425-44F5-82B3-17A8BA489DB0}" uniqueName="19" name="0.0065" queryTableFieldId="19" dataDxfId="58" totalsRowDxfId="40" dataCellStyle="Currency" totalsRowCellStyle="Currency"/>
    <tableColumn id="20" xr3:uid="{920F98CB-073D-467C-B0E5-89DE889BB63F}" uniqueName="20" name="0.007" queryTableFieldId="20" dataDxfId="57" totalsRowDxfId="39" dataCellStyle="Currency" totalsRowCellStyle="Currency"/>
    <tableColumn id="21" xr3:uid="{CE393A01-AAAE-4CDF-AF28-CFC1736AFF26}" uniqueName="21" name="0.0075" queryTableFieldId="21" dataDxfId="56" totalsRowDxfId="38" dataCellStyle="Currency" totalsRowCellStyle="Currency"/>
    <tableColumn id="22" xr3:uid="{4A425A5C-E272-4250-9282-2F8BC55C2F90}" uniqueName="22" name="0.008" queryTableFieldId="22" dataDxfId="55" totalsRowDxfId="37" dataCellStyle="Currency" totalsRow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3C210-5630-4279-BD3A-A956D5C5C19B}">
  <dimension ref="A1:V18"/>
  <sheetViews>
    <sheetView tabSelected="1" workbookViewId="0">
      <selection activeCell="F24" sqref="F24"/>
    </sheetView>
  </sheetViews>
  <sheetFormatPr defaultRowHeight="15" x14ac:dyDescent="0.25"/>
  <cols>
    <col min="1" max="1" width="8.5703125" bestFit="1" customWidth="1"/>
    <col min="2" max="2" width="10.7109375" bestFit="1" customWidth="1"/>
    <col min="3" max="3" width="11.42578125" bestFit="1" customWidth="1"/>
    <col min="4" max="4" width="16.85546875" customWidth="1"/>
    <col min="5" max="5" width="12.42578125" customWidth="1"/>
    <col min="6" max="6" width="12.28515625" customWidth="1"/>
    <col min="7" max="7" width="10.5703125" bestFit="1" customWidth="1"/>
    <col min="8" max="8" width="13.28515625" bestFit="1" customWidth="1"/>
    <col min="9" max="10" width="12.5703125" bestFit="1" customWidth="1"/>
    <col min="11" max="11" width="11.5703125" bestFit="1" customWidth="1"/>
    <col min="12" max="17" width="6.5703125" customWidth="1"/>
    <col min="18" max="22" width="11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68</v>
      </c>
      <c r="B2" s="5">
        <v>43717</v>
      </c>
      <c r="C2" s="6">
        <v>3.2564099999999999E-3</v>
      </c>
      <c r="D2" s="3">
        <v>3782900</v>
      </c>
      <c r="E2" s="3">
        <v>440900</v>
      </c>
      <c r="F2" s="3">
        <v>3300000</v>
      </c>
      <c r="G2" s="3">
        <v>42000</v>
      </c>
      <c r="H2" s="2">
        <v>12318.66</v>
      </c>
      <c r="I2" s="2">
        <v>1373.06</v>
      </c>
      <c r="J2" s="2">
        <v>10802</v>
      </c>
      <c r="K2" s="2">
        <v>143.6</v>
      </c>
      <c r="L2" s="1">
        <v>0.11655</v>
      </c>
      <c r="M2" s="1">
        <v>0.87234999999999996</v>
      </c>
      <c r="N2" s="1">
        <v>1.11E-2</v>
      </c>
      <c r="O2" s="1">
        <v>0.11146</v>
      </c>
      <c r="P2" s="1">
        <v>0.87687999999999999</v>
      </c>
      <c r="Q2" s="1">
        <v>1.166E-2</v>
      </c>
      <c r="R2" s="4">
        <v>0</v>
      </c>
      <c r="S2" s="4">
        <v>0</v>
      </c>
      <c r="T2" s="4">
        <v>0</v>
      </c>
      <c r="U2" s="4">
        <v>0</v>
      </c>
      <c r="V2" s="4">
        <v>0</v>
      </c>
    </row>
    <row r="3" spans="1:22" x14ac:dyDescent="0.25">
      <c r="A3">
        <v>69</v>
      </c>
      <c r="B3" s="5">
        <v>43718</v>
      </c>
      <c r="C3" s="6">
        <v>3.5393999999999998E-3</v>
      </c>
      <c r="D3" s="3">
        <v>2882200</v>
      </c>
      <c r="E3" s="3">
        <v>1180000</v>
      </c>
      <c r="F3" s="3">
        <v>702200</v>
      </c>
      <c r="G3" s="3">
        <v>1000000</v>
      </c>
      <c r="H3" s="2">
        <v>10201.26</v>
      </c>
      <c r="I3" s="2">
        <v>4484</v>
      </c>
      <c r="J3" s="2">
        <v>2317.2600000000002</v>
      </c>
      <c r="K3" s="2">
        <v>3400</v>
      </c>
      <c r="L3" s="1">
        <v>0.40941</v>
      </c>
      <c r="M3" s="1">
        <v>0.24363000000000001</v>
      </c>
      <c r="N3" s="1">
        <v>0.34695999999999999</v>
      </c>
      <c r="O3" s="1">
        <v>0.43955</v>
      </c>
      <c r="P3" s="1">
        <v>0.22714999999999999</v>
      </c>
      <c r="Q3" s="1">
        <v>0.33328999999999998</v>
      </c>
      <c r="R3" s="4">
        <v>0</v>
      </c>
      <c r="S3" s="4">
        <v>0</v>
      </c>
      <c r="T3" s="4">
        <v>0</v>
      </c>
      <c r="U3" s="4">
        <v>0</v>
      </c>
      <c r="V3" s="4">
        <v>0</v>
      </c>
    </row>
    <row r="4" spans="1:22" x14ac:dyDescent="0.25">
      <c r="A4">
        <v>70</v>
      </c>
      <c r="B4" s="5">
        <v>43719</v>
      </c>
      <c r="C4" s="6">
        <v>5.6497500000000003E-3</v>
      </c>
      <c r="D4" s="3">
        <v>8485711</v>
      </c>
      <c r="E4" s="3">
        <v>3661200</v>
      </c>
      <c r="F4" s="3">
        <v>3845437</v>
      </c>
      <c r="G4" s="3">
        <v>979074</v>
      </c>
      <c r="H4" s="2">
        <v>47942.139499999997</v>
      </c>
      <c r="I4" s="2">
        <v>21219.31</v>
      </c>
      <c r="J4" s="2">
        <v>21672.392899999999</v>
      </c>
      <c r="K4" s="2">
        <v>5050.4366</v>
      </c>
      <c r="L4" s="1">
        <v>0.43145</v>
      </c>
      <c r="M4" s="1">
        <v>0.45317000000000002</v>
      </c>
      <c r="N4" s="1">
        <v>0.11538</v>
      </c>
      <c r="O4" s="1">
        <v>0.44259999999999999</v>
      </c>
      <c r="P4" s="1">
        <v>0.45205000000000001</v>
      </c>
      <c r="Q4" s="1">
        <v>0.10534</v>
      </c>
      <c r="R4" s="4">
        <v>2046.8</v>
      </c>
      <c r="S4" s="4">
        <v>9318.7189999999991</v>
      </c>
      <c r="T4" s="4">
        <v>213</v>
      </c>
      <c r="U4" s="4">
        <v>711</v>
      </c>
      <c r="V4" s="4">
        <v>5598.4</v>
      </c>
    </row>
    <row r="5" spans="1:22" x14ac:dyDescent="0.25">
      <c r="A5">
        <v>71</v>
      </c>
      <c r="B5" s="5">
        <v>43720</v>
      </c>
      <c r="C5" s="6">
        <v>5.6870200000000001E-3</v>
      </c>
      <c r="D5" s="3">
        <v>4478129</v>
      </c>
      <c r="E5" s="3">
        <v>1921408</v>
      </c>
      <c r="F5" s="3">
        <v>1926353</v>
      </c>
      <c r="G5" s="3">
        <v>630368</v>
      </c>
      <c r="H5" s="2">
        <v>25467.187000000002</v>
      </c>
      <c r="I5" s="2">
        <v>11015.904500000001</v>
      </c>
      <c r="J5" s="2">
        <v>10810.891600000001</v>
      </c>
      <c r="K5" s="2">
        <v>3640.3908999999999</v>
      </c>
      <c r="L5" s="1">
        <v>0.42906</v>
      </c>
      <c r="M5" s="1">
        <v>0.43017</v>
      </c>
      <c r="N5" s="1">
        <v>0.14077000000000001</v>
      </c>
      <c r="O5" s="1">
        <v>0.43254999999999999</v>
      </c>
      <c r="P5" s="1">
        <v>0.42449999999999999</v>
      </c>
      <c r="Q5" s="1">
        <v>0.14294000000000001</v>
      </c>
      <c r="R5" s="4">
        <v>4849.7060000000001</v>
      </c>
      <c r="S5" s="4">
        <v>1499.8154999999999</v>
      </c>
      <c r="T5" s="4">
        <v>1821</v>
      </c>
      <c r="U5" s="4">
        <v>0</v>
      </c>
      <c r="V5" s="4">
        <v>0</v>
      </c>
    </row>
    <row r="6" spans="1:22" x14ac:dyDescent="0.25">
      <c r="A6">
        <v>72</v>
      </c>
      <c r="B6" s="5">
        <v>43721</v>
      </c>
      <c r="C6" s="6">
        <v>7.7532499999999997E-3</v>
      </c>
      <c r="D6" s="3">
        <v>11339237</v>
      </c>
      <c r="E6" s="3">
        <v>5544063</v>
      </c>
      <c r="F6" s="3">
        <v>5024450</v>
      </c>
      <c r="G6" s="3">
        <v>770724</v>
      </c>
      <c r="H6" s="2">
        <v>87915.912899999996</v>
      </c>
      <c r="I6" s="2">
        <v>44654.500200000002</v>
      </c>
      <c r="J6" s="2">
        <v>37037.404699999999</v>
      </c>
      <c r="K6" s="2">
        <v>6224.0079999999998</v>
      </c>
      <c r="L6" s="1">
        <v>0.48892999999999998</v>
      </c>
      <c r="M6" s="1">
        <v>0.44309999999999999</v>
      </c>
      <c r="N6" s="1">
        <v>6.7970000000000003E-2</v>
      </c>
      <c r="O6" s="1">
        <v>0.50792000000000004</v>
      </c>
      <c r="P6" s="1">
        <v>0.42127999999999999</v>
      </c>
      <c r="Q6" s="1">
        <v>7.0800000000000002E-2</v>
      </c>
      <c r="R6" s="4">
        <v>4065.6</v>
      </c>
      <c r="S6" s="4">
        <v>1300.8</v>
      </c>
      <c r="T6" s="4">
        <v>20628.448799999998</v>
      </c>
      <c r="U6" s="4">
        <v>13854.7919</v>
      </c>
      <c r="V6" s="4">
        <v>9407.9599999999991</v>
      </c>
    </row>
    <row r="7" spans="1:22" x14ac:dyDescent="0.25">
      <c r="A7">
        <v>73</v>
      </c>
      <c r="B7" s="5">
        <v>43724</v>
      </c>
      <c r="C7" s="6">
        <v>7.7030099999999997E-3</v>
      </c>
      <c r="D7" s="3">
        <v>8131238</v>
      </c>
      <c r="E7" s="3">
        <v>2079932</v>
      </c>
      <c r="F7" s="3">
        <v>5397839</v>
      </c>
      <c r="G7" s="3">
        <v>653467</v>
      </c>
      <c r="H7" s="2">
        <v>62635.034299999999</v>
      </c>
      <c r="I7" s="2">
        <v>16594.4643</v>
      </c>
      <c r="J7" s="2">
        <v>40538.027099999999</v>
      </c>
      <c r="K7" s="2">
        <v>5502.5429000000004</v>
      </c>
      <c r="L7" s="1">
        <v>0.25580000000000003</v>
      </c>
      <c r="M7" s="1">
        <v>0.66383999999999999</v>
      </c>
      <c r="N7" s="1">
        <v>8.0369999999999997E-2</v>
      </c>
      <c r="O7" s="1">
        <v>0.26494000000000001</v>
      </c>
      <c r="P7" s="1">
        <v>0.64720999999999995</v>
      </c>
      <c r="Q7" s="1">
        <v>8.7849999999999998E-2</v>
      </c>
      <c r="R7" s="4">
        <v>0</v>
      </c>
      <c r="S7" s="4">
        <v>2661.9022</v>
      </c>
      <c r="T7" s="4">
        <v>26039.919900000001</v>
      </c>
      <c r="U7" s="4">
        <v>13718.313599999999</v>
      </c>
      <c r="V7" s="4">
        <v>2104.3737000000001</v>
      </c>
    </row>
    <row r="8" spans="1:22" x14ac:dyDescent="0.25">
      <c r="A8">
        <v>74</v>
      </c>
      <c r="B8" s="5">
        <v>43725</v>
      </c>
      <c r="C8" s="6">
        <v>6.2245199999999999E-3</v>
      </c>
      <c r="D8" s="3">
        <v>2708045</v>
      </c>
      <c r="E8" s="3">
        <v>620830</v>
      </c>
      <c r="F8" s="3">
        <v>1987215</v>
      </c>
      <c r="G8" s="3">
        <v>100000</v>
      </c>
      <c r="H8" s="2">
        <v>16856.277600000001</v>
      </c>
      <c r="I8" s="2">
        <v>4066.3676</v>
      </c>
      <c r="J8" s="2">
        <v>12109.91</v>
      </c>
      <c r="K8" s="2">
        <v>680</v>
      </c>
      <c r="L8" s="1">
        <v>0.22925000000000001</v>
      </c>
      <c r="M8" s="1">
        <v>0.73382000000000003</v>
      </c>
      <c r="N8" s="1">
        <v>3.6929999999999998E-2</v>
      </c>
      <c r="O8" s="1">
        <v>0.24124000000000001</v>
      </c>
      <c r="P8" s="1">
        <v>0.71841999999999995</v>
      </c>
      <c r="Q8" s="1">
        <v>4.0340000000000001E-2</v>
      </c>
      <c r="R8" s="4">
        <v>5020.5479999999998</v>
      </c>
      <c r="S8" s="4">
        <v>3278.27</v>
      </c>
      <c r="T8" s="4">
        <v>1029</v>
      </c>
      <c r="U8" s="4">
        <v>641.5</v>
      </c>
      <c r="V8" s="4">
        <v>0</v>
      </c>
    </row>
    <row r="9" spans="1:22" x14ac:dyDescent="0.25">
      <c r="A9">
        <v>75</v>
      </c>
      <c r="B9" s="5">
        <v>43726</v>
      </c>
      <c r="C9" s="6">
        <v>5.9732500000000003E-3</v>
      </c>
      <c r="D9" s="3">
        <v>2338477</v>
      </c>
      <c r="E9" s="3">
        <v>1036754</v>
      </c>
      <c r="F9" s="3">
        <v>1092178</v>
      </c>
      <c r="G9" s="3">
        <v>209545</v>
      </c>
      <c r="H9" s="2">
        <v>13968.3181</v>
      </c>
      <c r="I9" s="2">
        <v>6477.8211000000001</v>
      </c>
      <c r="J9" s="2">
        <v>6171.6724999999997</v>
      </c>
      <c r="K9" s="2">
        <v>1318.8244999999999</v>
      </c>
      <c r="L9" s="1">
        <v>0.44335000000000002</v>
      </c>
      <c r="M9" s="1">
        <v>0.46705000000000002</v>
      </c>
      <c r="N9" s="1">
        <v>8.9609999999999995E-2</v>
      </c>
      <c r="O9" s="1">
        <v>0.46375</v>
      </c>
      <c r="P9" s="1">
        <v>0.44183</v>
      </c>
      <c r="Q9" s="1">
        <v>9.4420000000000004E-2</v>
      </c>
      <c r="R9" s="4">
        <v>6802.6241</v>
      </c>
      <c r="S9" s="4">
        <v>2984.7939999999999</v>
      </c>
      <c r="T9" s="4">
        <v>0</v>
      </c>
      <c r="U9" s="4">
        <v>0</v>
      </c>
      <c r="V9" s="4">
        <v>0</v>
      </c>
    </row>
    <row r="10" spans="1:22" x14ac:dyDescent="0.25">
      <c r="A10">
        <v>76</v>
      </c>
      <c r="B10" s="5">
        <v>43727</v>
      </c>
      <c r="C10" s="6">
        <v>6.4607400000000004E-3</v>
      </c>
      <c r="D10" s="3">
        <v>2779399</v>
      </c>
      <c r="E10" s="3">
        <v>448000</v>
      </c>
      <c r="F10" s="3">
        <v>2291399</v>
      </c>
      <c r="G10" s="3">
        <v>40000</v>
      </c>
      <c r="H10" s="2">
        <v>17956.9735</v>
      </c>
      <c r="I10" s="2">
        <v>2944.6</v>
      </c>
      <c r="J10" s="2">
        <v>14752.3735</v>
      </c>
      <c r="K10" s="2">
        <v>260</v>
      </c>
      <c r="L10" s="1">
        <v>0.16119</v>
      </c>
      <c r="M10" s="1">
        <v>0.82442000000000004</v>
      </c>
      <c r="N10" s="1">
        <v>1.439E-2</v>
      </c>
      <c r="O10" s="1">
        <v>0.16397999999999999</v>
      </c>
      <c r="P10" s="1">
        <v>0.82154000000000005</v>
      </c>
      <c r="Q10" s="1">
        <v>1.448E-2</v>
      </c>
      <c r="R10" s="4">
        <v>3784</v>
      </c>
      <c r="S10" s="4">
        <v>14172.9735</v>
      </c>
      <c r="T10" s="4">
        <v>0</v>
      </c>
      <c r="U10" s="4">
        <v>0</v>
      </c>
      <c r="V10" s="4">
        <v>0</v>
      </c>
    </row>
    <row r="11" spans="1:22" x14ac:dyDescent="0.25">
      <c r="A11">
        <v>77</v>
      </c>
      <c r="B11" s="5">
        <v>43728</v>
      </c>
      <c r="C11" s="6">
        <v>6.48476E-3</v>
      </c>
      <c r="D11" s="3">
        <v>932200</v>
      </c>
      <c r="E11" s="3">
        <v>130000</v>
      </c>
      <c r="F11" s="3">
        <v>802100</v>
      </c>
      <c r="G11" s="3">
        <v>100</v>
      </c>
      <c r="H11" s="2">
        <v>6045.09</v>
      </c>
      <c r="I11" s="2">
        <v>861</v>
      </c>
      <c r="J11" s="2">
        <v>5183.4399999999996</v>
      </c>
      <c r="K11" s="2">
        <v>0.65</v>
      </c>
      <c r="L11" s="1">
        <v>0.13946</v>
      </c>
      <c r="M11" s="1">
        <v>0.86043999999999998</v>
      </c>
      <c r="N11" s="1">
        <v>1.1E-4</v>
      </c>
      <c r="O11" s="1">
        <v>0.14243</v>
      </c>
      <c r="P11" s="1">
        <v>0.85746</v>
      </c>
      <c r="Q11" s="1">
        <v>1.1E-4</v>
      </c>
      <c r="R11" s="4">
        <v>1933.44</v>
      </c>
      <c r="S11" s="4">
        <v>4111.6499999999996</v>
      </c>
      <c r="T11" s="4">
        <v>0</v>
      </c>
      <c r="U11" s="4">
        <v>0</v>
      </c>
      <c r="V11" s="4">
        <v>0</v>
      </c>
    </row>
    <row r="12" spans="1:22" x14ac:dyDescent="0.25">
      <c r="A12">
        <v>78</v>
      </c>
      <c r="B12" s="5">
        <v>43760</v>
      </c>
      <c r="C12" s="6">
        <v>1.0827679999999999E-2</v>
      </c>
      <c r="D12" s="3">
        <v>2832536</v>
      </c>
      <c r="E12" s="3">
        <v>1439164</v>
      </c>
      <c r="F12" s="3">
        <v>1103182</v>
      </c>
      <c r="G12" s="3">
        <v>290190</v>
      </c>
      <c r="H12" s="2">
        <v>30669.786899999999</v>
      </c>
      <c r="I12" s="2">
        <v>16102.5646</v>
      </c>
      <c r="J12" s="2">
        <v>11488.875899999999</v>
      </c>
      <c r="K12" s="2">
        <v>3078.3463999999999</v>
      </c>
      <c r="L12" s="1">
        <v>0.50807999999999998</v>
      </c>
      <c r="M12" s="1">
        <v>0.38946999999999998</v>
      </c>
      <c r="N12" s="1">
        <v>0.10245</v>
      </c>
      <c r="O12" s="1">
        <v>0.52503</v>
      </c>
      <c r="P12" s="1">
        <v>0.37459999999999999</v>
      </c>
      <c r="Q12" s="1">
        <v>0.10037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</row>
    <row r="13" spans="1:22" x14ac:dyDescent="0.25">
      <c r="A13">
        <v>79</v>
      </c>
      <c r="B13" s="5">
        <v>43732</v>
      </c>
      <c r="C13" s="6">
        <v>7.2726099999999997E-3</v>
      </c>
      <c r="D13" s="3">
        <v>388399</v>
      </c>
      <c r="E13" s="3">
        <v>20000</v>
      </c>
      <c r="F13" s="3">
        <v>354000</v>
      </c>
      <c r="G13" s="3">
        <v>14399</v>
      </c>
      <c r="H13" s="2">
        <v>2824.6727999999998</v>
      </c>
      <c r="I13" s="2">
        <v>158</v>
      </c>
      <c r="J13" s="2">
        <v>2558.8000000000002</v>
      </c>
      <c r="K13" s="2">
        <v>107.8728</v>
      </c>
      <c r="L13" s="1">
        <v>5.1490000000000001E-2</v>
      </c>
      <c r="M13" s="1">
        <v>0.91142999999999996</v>
      </c>
      <c r="N13" s="1">
        <v>3.7069999999999999E-2</v>
      </c>
      <c r="O13" s="1">
        <v>5.5939999999999997E-2</v>
      </c>
      <c r="P13" s="1">
        <v>0.90586999999999995</v>
      </c>
      <c r="Q13" s="1">
        <v>3.8190000000000002E-2</v>
      </c>
      <c r="R13" s="4">
        <v>0</v>
      </c>
      <c r="S13" s="4">
        <v>0</v>
      </c>
      <c r="T13" s="4">
        <v>2576.0727999999999</v>
      </c>
      <c r="U13" s="4">
        <v>248.6</v>
      </c>
      <c r="V13" s="4">
        <v>0</v>
      </c>
    </row>
    <row r="14" spans="1:22" x14ac:dyDescent="0.25">
      <c r="A14">
        <v>80</v>
      </c>
      <c r="B14" s="5">
        <v>43733</v>
      </c>
      <c r="C14" s="6">
        <v>7.5294999999999997E-3</v>
      </c>
      <c r="D14" s="3">
        <v>343100</v>
      </c>
      <c r="E14" s="3">
        <v>77000</v>
      </c>
      <c r="F14" s="3">
        <v>127500</v>
      </c>
      <c r="G14" s="3">
        <v>138600</v>
      </c>
      <c r="H14" s="2">
        <v>2583.37</v>
      </c>
      <c r="I14" s="2">
        <v>579</v>
      </c>
      <c r="J14" s="2">
        <v>963.75</v>
      </c>
      <c r="K14" s="2">
        <v>1040.6199999999999</v>
      </c>
      <c r="L14" s="1">
        <v>0.22442000000000001</v>
      </c>
      <c r="M14" s="1">
        <v>0.37161</v>
      </c>
      <c r="N14" s="1">
        <v>0.40395999999999999</v>
      </c>
      <c r="O14" s="1">
        <v>0.22413</v>
      </c>
      <c r="P14" s="1">
        <v>0.37306</v>
      </c>
      <c r="Q14" s="1">
        <v>0.40281</v>
      </c>
      <c r="R14" s="4">
        <v>0</v>
      </c>
      <c r="S14" s="4">
        <v>0</v>
      </c>
      <c r="T14" s="4">
        <v>1181.95</v>
      </c>
      <c r="U14" s="4">
        <v>1345.42</v>
      </c>
      <c r="V14" s="4">
        <v>56</v>
      </c>
    </row>
    <row r="15" spans="1:22" x14ac:dyDescent="0.25">
      <c r="A15">
        <v>81</v>
      </c>
      <c r="B15" s="5">
        <v>43734</v>
      </c>
      <c r="C15" s="6">
        <v>8.1516000000000002E-3</v>
      </c>
      <c r="D15" s="3">
        <v>1669427</v>
      </c>
      <c r="E15" s="3">
        <v>1050273</v>
      </c>
      <c r="F15" s="3">
        <v>560504</v>
      </c>
      <c r="G15" s="3">
        <v>58650</v>
      </c>
      <c r="H15" s="2">
        <v>13608.495800000001</v>
      </c>
      <c r="I15" s="2">
        <v>8686.6740000000009</v>
      </c>
      <c r="J15" s="2">
        <v>4434.8612000000003</v>
      </c>
      <c r="K15" s="2">
        <v>486.9606</v>
      </c>
      <c r="L15" s="1">
        <v>0.62912000000000001</v>
      </c>
      <c r="M15" s="1">
        <v>0.33574999999999999</v>
      </c>
      <c r="N15" s="1">
        <v>3.5130000000000002E-2</v>
      </c>
      <c r="O15" s="1">
        <v>0.63832999999999995</v>
      </c>
      <c r="P15" s="1">
        <v>0.32589000000000001</v>
      </c>
      <c r="Q15" s="1">
        <v>3.5779999999999999E-2</v>
      </c>
      <c r="R15" s="4">
        <v>0</v>
      </c>
      <c r="S15" s="4">
        <v>0</v>
      </c>
      <c r="T15" s="4">
        <v>0</v>
      </c>
      <c r="U15" s="4">
        <v>2018.5218</v>
      </c>
      <c r="V15" s="4">
        <v>8591.4840000000004</v>
      </c>
    </row>
    <row r="16" spans="1:22" x14ac:dyDescent="0.25">
      <c r="A16">
        <v>82</v>
      </c>
      <c r="B16" s="5">
        <v>43735</v>
      </c>
      <c r="C16" s="6">
        <v>8.3070899999999996E-3</v>
      </c>
      <c r="D16" s="3">
        <v>1261066</v>
      </c>
      <c r="E16" s="3">
        <v>416406</v>
      </c>
      <c r="F16" s="3">
        <v>670344</v>
      </c>
      <c r="G16" s="3">
        <v>174316</v>
      </c>
      <c r="H16" s="2">
        <v>10475.788</v>
      </c>
      <c r="I16" s="2">
        <v>3427.18</v>
      </c>
      <c r="J16" s="2">
        <v>5640.08</v>
      </c>
      <c r="K16" s="2">
        <v>1408.528</v>
      </c>
      <c r="L16" s="1">
        <v>0.33019999999999999</v>
      </c>
      <c r="M16" s="1">
        <v>0.53156999999999999</v>
      </c>
      <c r="N16" s="1">
        <v>0.13822999999999999</v>
      </c>
      <c r="O16" s="1">
        <v>0.32715</v>
      </c>
      <c r="P16" s="1">
        <v>0.53839000000000004</v>
      </c>
      <c r="Q16" s="1">
        <v>0.13446</v>
      </c>
      <c r="R16" s="4">
        <v>0</v>
      </c>
      <c r="S16" s="4">
        <v>0</v>
      </c>
      <c r="T16" s="4">
        <v>0</v>
      </c>
      <c r="U16" s="4">
        <v>1330.3409999999999</v>
      </c>
      <c r="V16" s="4">
        <v>4641.3999999999996</v>
      </c>
    </row>
    <row r="17" spans="1:22" x14ac:dyDescent="0.25">
      <c r="A17">
        <v>83</v>
      </c>
      <c r="B17" s="5">
        <v>43738</v>
      </c>
      <c r="C17" s="6">
        <v>7.9887599999999993E-3</v>
      </c>
      <c r="D17" s="3">
        <v>240125</v>
      </c>
      <c r="E17" s="3">
        <v>216625</v>
      </c>
      <c r="F17" s="3">
        <v>3500</v>
      </c>
      <c r="G17" s="3">
        <v>20000</v>
      </c>
      <c r="H17" s="2">
        <v>1918.3</v>
      </c>
      <c r="I17" s="2">
        <v>1733</v>
      </c>
      <c r="J17" s="2">
        <v>27.3</v>
      </c>
      <c r="K17" s="2">
        <v>158</v>
      </c>
      <c r="L17" s="1">
        <v>0.90212999999999999</v>
      </c>
      <c r="M17" s="1">
        <v>1.4579999999999999E-2</v>
      </c>
      <c r="N17" s="1">
        <v>8.3290000000000003E-2</v>
      </c>
      <c r="O17" s="1">
        <v>0.90339999999999998</v>
      </c>
      <c r="P17" s="1">
        <v>1.423E-2</v>
      </c>
      <c r="Q17" s="1">
        <v>8.2360000000000003E-2</v>
      </c>
      <c r="R17" s="4">
        <v>0</v>
      </c>
      <c r="S17" s="4">
        <v>0</v>
      </c>
      <c r="T17" s="4">
        <v>0</v>
      </c>
      <c r="U17" s="4">
        <v>185.3</v>
      </c>
      <c r="V17" s="4">
        <v>1733</v>
      </c>
    </row>
    <row r="18" spans="1:22" x14ac:dyDescent="0.25">
      <c r="B18" s="5"/>
      <c r="C18" s="6"/>
      <c r="D18" s="7">
        <f>SUBTOTAL(109,NIHK[Volume])</f>
        <v>54592189</v>
      </c>
      <c r="E18" s="7">
        <f>SUBTOTAL(109,NIHK[Buy])</f>
        <v>20282555</v>
      </c>
      <c r="F18" s="7">
        <f>SUBTOTAL(109,NIHK[Sell])</f>
        <v>29188201</v>
      </c>
      <c r="G18" s="7">
        <f>SUBTOTAL(109,NIHK[???])</f>
        <v>5121433</v>
      </c>
      <c r="H18" s="8">
        <f>SUBTOTAL(109,NIHK[Volume ($)])</f>
        <v>363387.26639999996</v>
      </c>
      <c r="I18" s="8">
        <f>SUBTOTAL(109,NIHK[Buy ($)])</f>
        <v>144377.44630000001</v>
      </c>
      <c r="J18" s="8">
        <f>SUBTOTAL(109,NIHK[Sell ($)])</f>
        <v>186509.03939999995</v>
      </c>
      <c r="K18" s="8">
        <f>SUBTOTAL(109,NIHK[??? ($)])</f>
        <v>32500.780699999996</v>
      </c>
      <c r="L18" s="1"/>
      <c r="M18" s="1"/>
      <c r="N18" s="1"/>
      <c r="O18" s="1"/>
      <c r="P18" s="1"/>
      <c r="Q18" s="1"/>
      <c r="R18" s="4"/>
      <c r="S18" s="4"/>
      <c r="T18" s="4"/>
      <c r="U18" s="4"/>
      <c r="V18" s="4"/>
    </row>
  </sheetData>
  <conditionalFormatting sqref="L2:Q17">
    <cfRule type="cellIs" dxfId="3" priority="12" operator="greaterThan">
      <formula>0.75</formula>
    </cfRule>
    <cfRule type="cellIs" dxfId="2" priority="11" operator="lessThan">
      <formula>0.25</formula>
    </cfRule>
  </conditionalFormatting>
  <conditionalFormatting sqref="E2:G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{DA5939CD-9B7A-4B1E-8775-C561DF565D43}</x14:id>
        </ext>
      </extLst>
    </cfRule>
  </conditionalFormatting>
  <conditionalFormatting sqref="E3:G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{A7AA2113-C14C-47EC-BA9E-35FFAB998D71}</x14:id>
        </ext>
      </extLst>
    </cfRule>
  </conditionalFormatting>
  <conditionalFormatting sqref="E4:G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{74AAB8A3-2A10-42A4-9CF2-0BED9DFDF293}</x14:id>
        </ext>
      </extLst>
    </cfRule>
  </conditionalFormatting>
  <conditionalFormatting sqref="E5:G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{DA57C94F-B52A-44C6-9B61-AAC167B2BDA2}</x14:id>
        </ext>
      </extLst>
    </cfRule>
  </conditionalFormatting>
  <conditionalFormatting sqref="E10:G1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{8AECAE32-9DBF-46C5-A59A-883D5B00837B}</x14:id>
        </ext>
      </extLst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5939CD-9B7A-4B1E-8775-C561DF565D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E2:G2</xm:sqref>
        </x14:conditionalFormatting>
        <x14:conditionalFormatting xmlns:xm="http://schemas.microsoft.com/office/excel/2006/main">
          <x14:cfRule type="dataBar" id="{A7AA2113-C14C-47EC-BA9E-35FFAB998D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E3:G3</xm:sqref>
        </x14:conditionalFormatting>
        <x14:conditionalFormatting xmlns:xm="http://schemas.microsoft.com/office/excel/2006/main">
          <x14:cfRule type="dataBar" id="{74AAB8A3-2A10-42A4-9CF2-0BED9DFDF2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E4:G4</xm:sqref>
        </x14:conditionalFormatting>
        <x14:conditionalFormatting xmlns:xm="http://schemas.microsoft.com/office/excel/2006/main">
          <x14:cfRule type="dataBar" id="{DA57C94F-B52A-44C6-9B61-AAC167B2BD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E5:G5</xm:sqref>
        </x14:conditionalFormatting>
        <x14:conditionalFormatting xmlns:xm="http://schemas.microsoft.com/office/excel/2006/main">
          <x14:cfRule type="dataBar" id="{8AECAE32-9DBF-46C5-A59A-883D5B0083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E10:G10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3 4 2 6 d d - 6 f 2 a - 4 1 c 3 - 8 5 8 2 - 0 c d 3 a 3 d 6 c 1 d 1 "   x m l n s = " h t t p : / / s c h e m a s . m i c r o s o f t . c o m / D a t a M a s h u p " > A A A A A N A E A A B Q S w M E F A A C A A g A A k d X T 4 / G u a S o A A A A + A A A A B I A H A B D b 2 5 m a W c v U G F j a 2 F n Z S 5 4 b W w g o h g A K K A U A A A A A A A A A A A A A A A A A A A A A A A A A A A A h Y 9 B D o I w F E S v Q r q n L S B K z K c s 3 E p i Q j R u m 1 K h E Y q h x X I 3 F x 7 J K 0 i i q D u X M 3 m T v H n c 7 p C N b e N d Z W 9 U p 1 M U Y I o 8 q U V X K l 2 l a L A n P 0 E Z g x 0 X Z 1 5 J b 4 K 1 W Y 9 G p a i 2 9 r I m x D m H X Y S 7 v i I h p Q E 5 5 t t C 1 L L l v t L G c i 0 k + q z K / y v E 4 P C S Y S F e R T i O k y V e J A G Q u Y Z c 6 S 8 S T s a Y A v k p Y T M 0 d u g l k 9 r f F 0 D m C O T 9 g j 0 B U E s D B B Q A A g A I A A J H V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R 1 d P I i J E h c Y B A A A c B g A A E w A c A E Z v c m 1 1 b G F z L 1 N l Y 3 R p b 2 4 x L m 0 g o h g A K K A U A A A A A A A A A A A A A A A A A A A A A A A A A A A A h Z N f b 5 s w F M X f I + U 7 W H S V i E Q R p k 3 6 T y j K Q q t U k 6 p O R H t Y 0 w c X b l N r x p 5 s E z W q 8 t 1 n A l 2 m h N v x A O Z 3 L u f 6 w M V A b r m S J G u u 9 L r f 6 / f M K 9 N Q k P u 7 2 T e S E A G 2 3 y P u y F S l c 3 B k a l Z h q v K q B G n 9 W y 4 g n C p p 3 Y 3 x v Z 9 X i 5 S t e L H I r M p / T S Q T a 8 P N o v b a n s L c r L x B 8 J i C 4 C W 3 o B M v 8 A I y V a I q p U n i O C A 3 M l c F l 8 u E x k N 3 + 7 1 S F j K 7 F p D s l u G 9 k v A 0 C J q d H X n T V y a X b s / z 9 W / w 3 B b n 7 N k V z T W T 5 k X p s r G v R e M 3 M Y L 3 d 6 + h 1 L W 3 T i E W 3 u w m I B 8 8 R v g p w s 8 Q P k T 4 C O H n C L 9 A + C X C a Y Q J W G K K R a Z Y Z o q F p l h q i s W m W G 7 6 N 7 i s y m f Q / 0 q X q B R H u E R x K d 6 T N r s R e 9 C q d O N X k B m w A r T Z j V m r t N z f m 8 a A P L Y F E y G y n A m m T W J 1 h Y 0 v / c / 8 d u y k G e Z K W t f s T t r R W V i X b n O l z M J H p s K t t 3 C y W p I H z X P o e B E / 6 l Z w a P S 1 W h / C D I Q 4 p O P x + B A 2 v s T / M u h o 6 s w R p e 6 A S K 7 N Z 3 b H u F 2 n t L X r V F I l 3 E c 7 w V 3 b g k / M 2 w q 8 R x R G 0 Q j j Q 0 Q 4 x z j 2 w P 6 v t B n 0 e 1 x 2 T + H 1 H 1 B L A Q I t A B Q A A g A I A A J H V 0 + P x r m k q A A A A P g A A A A S A A A A A A A A A A A A A A A A A A A A A A B D b 2 5 m a W c v U G F j a 2 F n Z S 5 4 b W x Q S w E C L Q A U A A I A C A A C R 1 d P D 8 r p q 6 Q A A A D p A A A A E w A A A A A A A A A A A A A A A A D 0 A A A A W 0 N v b n R l b n R f V H l w Z X N d L n h t b F B L A Q I t A B Q A A g A I A A J H V 0 8 i I k S F x g E A A B w G A A A T A A A A A A A A A A A A A A A A A O U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U A A A A A A A A Q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J S E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T k l I S y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O S U h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z V D E y O j U 2 O j A 0 L j Y z N T M y M T h a I i A v P j x F b n R y e S B U e X B l P S J G a W x s Q 2 9 s d W 1 u V H l w Z X M i I F Z h b H V l P S J z Q X d r R k F 3 T U R B d 1 V G Q l F V R k J R V U Z C U V V G Q l F V R k J R P T 0 i I C 8 + P E V u d H J 5 I F R 5 c G U 9 I k Z p b G x D b 2 x 1 b W 5 O Y W 1 l c y I g V m F s d W U 9 I n N b J n F 1 b 3 Q 7 Q 2 9 1 b n Q m c X V v d D s s J n F 1 b 3 Q 7 R G F 0 Z S Z x d W 9 0 O y w m c X V v d D t B d m c g U H J p Y 2 U m c X V v d D s s J n F 1 b 3 Q 7 V m 9 s d W 1 l J n F 1 b 3 Q 7 L C Z x d W 9 0 O 0 J 1 e S Z x d W 9 0 O y w m c X V v d D t T Z W x s J n F 1 b 3 Q 7 L C Z x d W 9 0 O z 8 / P y Z x d W 9 0 O y w m c X V v d D t W b 2 x 1 b W U g K C Q p J n F 1 b 3 Q 7 L C Z x d W 9 0 O 0 J 1 e S A o J C k m c X V v d D s s J n F 1 b 3 Q 7 U 2 V s b C A o J C k m c X V v d D s s J n F 1 b 3 Q 7 P z 8 / I C g k K S Z x d W 9 0 O y w m c X V v d D t C d X k g K C U p J n F 1 b 3 Q 7 L C Z x d W 9 0 O 1 N l b G w g K C U p J n F 1 b 3 Q 7 L C Z x d W 9 0 O z 8 / P y A o J S k m c X V v d D s s J n F 1 b 3 Q 7 R G 9 s b G F y L U J 1 e S A o J S k m c X V v d D s s J n F 1 b 3 Q 7 R G 9 s b G F y L V N l b G w g K C U p J n F 1 b 3 Q 7 L C Z x d W 9 0 O 0 R v b G x h c i 0 / P z 8 g K C U p J n F 1 b 3 Q 7 L C Z x d W 9 0 O z A u M D A 2 J n F 1 b 3 Q 7 L C Z x d W 9 0 O z A u M D A 2 N S Z x d W 9 0 O y w m c X V v d D s w L j A w N y Z x d W 9 0 O y w m c X V v d D s w L j A w N z U m c X V v d D s s J n F 1 b 3 Q 7 M C 4 w M D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l I S y 9 D a G F u Z 2 V k I F R 5 c G U x L n t D b 3 V u d C w w f S Z x d W 9 0 O y w m c X V v d D t T Z W N 0 a W 9 u M S 9 O S U h L L 0 N o Y W 5 n Z W Q g V H l w Z T E u e 0 R h d G U s M X 0 m c X V v d D s s J n F 1 b 3 Q 7 U 2 V j d G l v b j E v T k l I S y 9 D a G F u Z 2 V k I F R 5 c G U x L n t B d m c g U H J p Y 2 U s M n 0 m c X V v d D s s J n F 1 b 3 Q 7 U 2 V j d G l v b j E v T k l I S y 9 D a G F u Z 2 V k I F R 5 c G U x L n t W b 2 x 1 b W U s M 3 0 m c X V v d D s s J n F 1 b 3 Q 7 U 2 V j d G l v b j E v T k l I S y 9 D a G F u Z 2 V k I F R 5 c G U x L n t C d X k s N H 0 m c X V v d D s s J n F 1 b 3 Q 7 U 2 V j d G l v b j E v T k l I S y 9 D a G F u Z 2 V k I F R 5 c G U x L n t T Z W x s L D V 9 J n F 1 b 3 Q 7 L C Z x d W 9 0 O 1 N l Y 3 R p b 2 4 x L 0 5 J S E s v Q 2 h h b m d l Z C B U e X B l M S 5 7 P z 8 / L D Z 9 J n F 1 b 3 Q 7 L C Z x d W 9 0 O 1 N l Y 3 R p b 2 4 x L 0 5 J S E s v Q 2 h h b m d l Z C B U e X B l M S 5 7 V m 9 s d W 1 l I C g k K S w 3 f S Z x d W 9 0 O y w m c X V v d D t T Z W N 0 a W 9 u M S 9 O S U h L L 0 N o Y W 5 n Z W Q g V H l w Z T E u e 0 J 1 e S A o J C k s O H 0 m c X V v d D s s J n F 1 b 3 Q 7 U 2 V j d G l v b j E v T k l I S y 9 D a G F u Z 2 V k I F R 5 c G U x L n t T Z W x s I C g k K S w 5 f S Z x d W 9 0 O y w m c X V v d D t T Z W N 0 a W 9 u M S 9 O S U h L L 0 N o Y W 5 n Z W Q g V H l w Z T E u e z 8 / P y A o J C k s M T B 9 J n F 1 b 3 Q 7 L C Z x d W 9 0 O 1 N l Y 3 R p b 2 4 x L 0 5 J S E s v Q 2 h h b m d l Z C B U e X B l M S 5 7 Q n V 5 I C g l K S w x M X 0 m c X V v d D s s J n F 1 b 3 Q 7 U 2 V j d G l v b j E v T k l I S y 9 D a G F u Z 2 V k I F R 5 c G U x L n t T Z W x s I C g l K S w x M n 0 m c X V v d D s s J n F 1 b 3 Q 7 U 2 V j d G l v b j E v T k l I S y 9 D a G F u Z 2 V k I F R 5 c G U x L n s / P z 8 g K C U p L D E z f S Z x d W 9 0 O y w m c X V v d D t T Z W N 0 a W 9 u M S 9 O S U h L L 0 N o Y W 5 n Z W Q g V H l w Z T E u e 0 R v b G x h c i 1 C d X k g K C U p L D E 0 f S Z x d W 9 0 O y w m c X V v d D t T Z W N 0 a W 9 u M S 9 O S U h L L 0 N o Y W 5 n Z W Q g V H l w Z T E u e 0 R v b G x h c i 1 T Z W x s I C g l K S w x N X 0 m c X V v d D s s J n F 1 b 3 Q 7 U 2 V j d G l v b j E v T k l I S y 9 D a G F u Z 2 V k I F R 5 c G U x L n t E b 2 x s Y X I t P z 8 / I C g l K S w x N n 0 m c X V v d D s s J n F 1 b 3 Q 7 U 2 V j d G l v b j E v T k l I S y 9 D a G F u Z 2 V k I F R 5 c G U x L n s w L j A w N i w x N 3 0 m c X V v d D s s J n F 1 b 3 Q 7 U 2 V j d G l v b j E v T k l I S y 9 D a G F u Z 2 V k I F R 5 c G U x L n s w L j A w N j U s M T h 9 J n F 1 b 3 Q 7 L C Z x d W 9 0 O 1 N l Y 3 R p b 2 4 x L 0 5 J S E s v Q 2 h h b m d l Z C B U e X B l M S 5 7 M C 4 w M D c s M T l 9 J n F 1 b 3 Q 7 L C Z x d W 9 0 O 1 N l Y 3 R p b 2 4 x L 0 5 J S E s v Q 2 h h b m d l Z C B U e X B l M S 5 7 M C 4 w M D c 1 L D I w f S Z x d W 9 0 O y w m c X V v d D t T Z W N 0 a W 9 u M S 9 O S U h L L 0 N o Y W 5 n Z W Q g V H l w Z T E u e z A u M D A 4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k l I S y 9 D a G F u Z 2 V k I F R 5 c G U x L n t D b 3 V u d C w w f S Z x d W 9 0 O y w m c X V v d D t T Z W N 0 a W 9 u M S 9 O S U h L L 0 N o Y W 5 n Z W Q g V H l w Z T E u e 0 R h d G U s M X 0 m c X V v d D s s J n F 1 b 3 Q 7 U 2 V j d G l v b j E v T k l I S y 9 D a G F u Z 2 V k I F R 5 c G U x L n t B d m c g U H J p Y 2 U s M n 0 m c X V v d D s s J n F 1 b 3 Q 7 U 2 V j d G l v b j E v T k l I S y 9 D a G F u Z 2 V k I F R 5 c G U x L n t W b 2 x 1 b W U s M 3 0 m c X V v d D s s J n F 1 b 3 Q 7 U 2 V j d G l v b j E v T k l I S y 9 D a G F u Z 2 V k I F R 5 c G U x L n t C d X k s N H 0 m c X V v d D s s J n F 1 b 3 Q 7 U 2 V j d G l v b j E v T k l I S y 9 D a G F u Z 2 V k I F R 5 c G U x L n t T Z W x s L D V 9 J n F 1 b 3 Q 7 L C Z x d W 9 0 O 1 N l Y 3 R p b 2 4 x L 0 5 J S E s v Q 2 h h b m d l Z C B U e X B l M S 5 7 P z 8 / L D Z 9 J n F 1 b 3 Q 7 L C Z x d W 9 0 O 1 N l Y 3 R p b 2 4 x L 0 5 J S E s v Q 2 h h b m d l Z C B U e X B l M S 5 7 V m 9 s d W 1 l I C g k K S w 3 f S Z x d W 9 0 O y w m c X V v d D t T Z W N 0 a W 9 u M S 9 O S U h L L 0 N o Y W 5 n Z W Q g V H l w Z T E u e 0 J 1 e S A o J C k s O H 0 m c X V v d D s s J n F 1 b 3 Q 7 U 2 V j d G l v b j E v T k l I S y 9 D a G F u Z 2 V k I F R 5 c G U x L n t T Z W x s I C g k K S w 5 f S Z x d W 9 0 O y w m c X V v d D t T Z W N 0 a W 9 u M S 9 O S U h L L 0 N o Y W 5 n Z W Q g V H l w Z T E u e z 8 / P y A o J C k s M T B 9 J n F 1 b 3 Q 7 L C Z x d W 9 0 O 1 N l Y 3 R p b 2 4 x L 0 5 J S E s v Q 2 h h b m d l Z C B U e X B l M S 5 7 Q n V 5 I C g l K S w x M X 0 m c X V v d D s s J n F 1 b 3 Q 7 U 2 V j d G l v b j E v T k l I S y 9 D a G F u Z 2 V k I F R 5 c G U x L n t T Z W x s I C g l K S w x M n 0 m c X V v d D s s J n F 1 b 3 Q 7 U 2 V j d G l v b j E v T k l I S y 9 D a G F u Z 2 V k I F R 5 c G U x L n s / P z 8 g K C U p L D E z f S Z x d W 9 0 O y w m c X V v d D t T Z W N 0 a W 9 u M S 9 O S U h L L 0 N o Y W 5 n Z W Q g V H l w Z T E u e 0 R v b G x h c i 1 C d X k g K C U p L D E 0 f S Z x d W 9 0 O y w m c X V v d D t T Z W N 0 a W 9 u M S 9 O S U h L L 0 N o Y W 5 n Z W Q g V H l w Z T E u e 0 R v b G x h c i 1 T Z W x s I C g l K S w x N X 0 m c X V v d D s s J n F 1 b 3 Q 7 U 2 V j d G l v b j E v T k l I S y 9 D a G F u Z 2 V k I F R 5 c G U x L n t E b 2 x s Y X I t P z 8 / I C g l K S w x N n 0 m c X V v d D s s J n F 1 b 3 Q 7 U 2 V j d G l v b j E v T k l I S y 9 D a G F u Z 2 V k I F R 5 c G U x L n s w L j A w N i w x N 3 0 m c X V v d D s s J n F 1 b 3 Q 7 U 2 V j d G l v b j E v T k l I S y 9 D a G F u Z 2 V k I F R 5 c G U x L n s w L j A w N j U s M T h 9 J n F 1 b 3 Q 7 L C Z x d W 9 0 O 1 N l Y 3 R p b 2 4 x L 0 5 J S E s v Q 2 h h b m d l Z C B U e X B l M S 5 7 M C 4 w M D c s M T l 9 J n F 1 b 3 Q 7 L C Z x d W 9 0 O 1 N l Y 3 R p b 2 4 x L 0 5 J S E s v Q 2 h h b m d l Z C B U e X B l M S 5 7 M C 4 w M D c 1 L D I w f S Z x d W 9 0 O y w m c X V v d D t T Z W N 0 a W 9 u M S 9 O S U h L L 0 N o Y W 5 n Z W Q g V H l w Z T E u e z A u M D A 4 L D I x f S Z x d W 9 0 O 1 0 s J n F 1 b 3 Q 7 U m V s Y X R p b 2 5 z a G l w S W 5 m b y Z x d W 9 0 O z p b X X 0 i I C 8 + P E V u d H J 5 I F R 5 c G U 9 I l F 1 Z X J 5 S U Q i I F Z h b H V l P S J z Z j E 5 N D M y Y m Y t Y j c z M y 0 0 M j g 1 L W F j Y T M t O D U 0 Z W E 4 Z m J k M T g 0 I i A v P j w v U 3 R h Y m x l R W 5 0 c m l l c z 4 8 L 0 l 0 Z W 0 + P E l 0 Z W 0 + P E l 0 Z W 1 M b 2 N h d G l v b j 4 8 S X R l b V R 5 c G U + R m 9 y b X V s Y T w v S X R l b V R 5 c G U + P E l 0 Z W 1 Q Y X R o P l N l Y 3 R p b 2 4 x L 0 5 J S E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I S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S E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I S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T V c U U 0 g Y 4 U S x V J D 9 W Z H J 1 w A A A A A C A A A A A A A D Z g A A w A A A A B A A A A A L E O h x 0 M 2 s 1 J i Y 2 E D 8 H V 9 X A A A A A A S A A A C g A A A A E A A A A G b Y I B L E O n + D f s 5 8 p u S 9 y w d Q A A A A 3 1 q w i 2 c 2 A Q k 9 V M 8 n r f W B b Q q V c m g + d P g Z z t 7 l U j s m M 7 G / Y G Q R 1 Z U V P K 1 k s j 4 j 5 R x U h q l 1 I 8 + 6 X H 6 f E S L + 7 H d N 6 E S L G a W E 2 A B L n V 8 u M 8 n O B t E U A A A A / 2 O z C D p 7 P + + 3 Q R 6 A z 0 F j m h m S g M k = < / D a t a M a s h u p > 
</file>

<file path=customXml/itemProps1.xml><?xml version="1.0" encoding="utf-8"?>
<ds:datastoreItem xmlns:ds="http://schemas.openxmlformats.org/officeDocument/2006/customXml" ds:itemID="{872B0222-179A-429A-AD8E-BCA58DD0A1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NIHK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McReynolds</dc:creator>
  <cp:lastModifiedBy>David McReynolds</cp:lastModifiedBy>
  <dcterms:created xsi:type="dcterms:W3CDTF">2015-06-05T18:17:20Z</dcterms:created>
  <dcterms:modified xsi:type="dcterms:W3CDTF">2019-10-23T13:11:38Z</dcterms:modified>
</cp:coreProperties>
</file>