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danilo.cabral\Documents\GitHub\dmedeiroscabral\"/>
    </mc:Choice>
  </mc:AlternateContent>
  <xr:revisionPtr revIDLastSave="0" documentId="13_ncr:1_{E1F52A35-57B6-47EE-A63D-72133AB8EE88}" xr6:coauthVersionLast="36" xr6:coauthVersionMax="36" xr10:uidLastSave="{00000000-0000-0000-0000-000000000000}"/>
  <bookViews>
    <workbookView xWindow="0" yWindow="0" windowWidth="28800" windowHeight="12105" xr2:uid="{D04302CF-8DE0-4126-9CD7-DD63305DFD82}"/>
  </bookViews>
  <sheets>
    <sheet name="Projetos" sheetId="1" r:id="rId1"/>
    <sheet name="Sheet2" sheetId="2" r:id="rId2"/>
  </sheets>
  <externalReferences>
    <externalReference r:id="rId3"/>
  </externalReferences>
  <definedNames>
    <definedName name="_xlnm._FilterDatabase" localSheetId="0" hidden="1">Projetos!$B$7:$I$23</definedName>
    <definedName name="_xlnm._FilterDatabase" localSheetId="1" hidden="1">Sheet2!$A$1:$D$65</definedName>
    <definedName name="hoje" localSheetId="0">TODAY()</definedName>
    <definedName name="início_da_tarefa" localSheetId="0">Projetos!$F1</definedName>
    <definedName name="Início_do_projeto" localSheetId="0">Projetos!$F$3</definedName>
    <definedName name="Início_do_projeto">#REF!</definedName>
    <definedName name="_xlnm.Print_Titles" localSheetId="0">Projetos!$4:$6</definedName>
    <definedName name="progresso_da_tarefa" localSheetId="0">Projetos!$E1</definedName>
    <definedName name="Semana_de_exibição" localSheetId="0">Projetos!$F$4</definedName>
    <definedName name="Semana_de_exibição">#REF!</definedName>
    <definedName name="término_da_tarefa" localSheetId="0">Projetos!$G1</definedName>
  </definedNames>
  <calcPr calcId="191029"/>
  <pivotCaches>
    <pivotCache cacheId="24"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4" i="1" l="1"/>
  <c r="G73" i="1"/>
  <c r="G72" i="1"/>
  <c r="G71" i="1"/>
  <c r="G70" i="1"/>
  <c r="G69" i="1"/>
  <c r="G68" i="1"/>
  <c r="G67" i="1"/>
  <c r="G66" i="1"/>
  <c r="G65" i="1"/>
  <c r="G64" i="1"/>
  <c r="G63" i="1"/>
  <c r="G62" i="1"/>
  <c r="G61" i="1"/>
  <c r="G60" i="1"/>
  <c r="G57" i="1"/>
  <c r="G56" i="1"/>
  <c r="G55" i="1"/>
  <c r="G54" i="1"/>
  <c r="G53" i="1"/>
  <c r="G52" i="1"/>
  <c r="G51" i="1"/>
  <c r="G50" i="1"/>
  <c r="G49" i="1"/>
  <c r="G48" i="1"/>
  <c r="G47" i="1"/>
  <c r="G46" i="1"/>
  <c r="G45" i="1"/>
  <c r="G44" i="1"/>
  <c r="G43" i="1"/>
  <c r="G40" i="1"/>
  <c r="G39" i="1"/>
  <c r="G38" i="1"/>
  <c r="G37" i="1"/>
  <c r="G36" i="1"/>
  <c r="G35" i="1"/>
  <c r="G34" i="1"/>
  <c r="G33" i="1"/>
  <c r="G32" i="1"/>
  <c r="G31" i="1"/>
  <c r="G30" i="1"/>
  <c r="G29" i="1"/>
  <c r="G28" i="1"/>
  <c r="G27" i="1"/>
  <c r="G26" i="1"/>
  <c r="G23" i="1"/>
  <c r="G22" i="1"/>
  <c r="G21" i="1"/>
  <c r="G20" i="1"/>
  <c r="G19" i="1"/>
  <c r="G18" i="1"/>
  <c r="G17" i="1"/>
  <c r="G16" i="1"/>
  <c r="G15" i="1"/>
  <c r="G13" i="1"/>
  <c r="G14" i="1"/>
  <c r="G12" i="1"/>
  <c r="G10" i="1"/>
  <c r="G11" i="1"/>
  <c r="I90" i="1" l="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3" i="1"/>
  <c r="I22" i="1"/>
  <c r="I11" i="1"/>
  <c r="I9" i="1"/>
  <c r="I13" i="1"/>
  <c r="I21" i="1"/>
  <c r="I10" i="1"/>
  <c r="I20" i="1"/>
  <c r="I12" i="1"/>
  <c r="I19" i="1"/>
  <c r="I14" i="1"/>
  <c r="I18" i="1"/>
  <c r="I17" i="1"/>
  <c r="I16" i="1"/>
  <c r="I15" i="1"/>
  <c r="I8" i="1"/>
  <c r="J5" i="1"/>
  <c r="K5" i="1" s="1"/>
  <c r="B3" i="1"/>
  <c r="L5" i="1" l="1"/>
  <c r="K6" i="1"/>
  <c r="J6" i="1"/>
  <c r="J4" i="1"/>
  <c r="M5" i="1" l="1"/>
  <c r="L6" i="1"/>
  <c r="M6" i="1" l="1"/>
  <c r="N5" i="1"/>
  <c r="N6" i="1" l="1"/>
  <c r="O5" i="1"/>
  <c r="P5" i="1" l="1"/>
  <c r="O6" i="1"/>
  <c r="P6" i="1" l="1"/>
  <c r="Q5" i="1"/>
  <c r="Q4" i="1" l="1"/>
  <c r="R5" i="1"/>
  <c r="Q6" i="1"/>
  <c r="S5" i="1" l="1"/>
  <c r="R6" i="1"/>
  <c r="T5" i="1" l="1"/>
  <c r="S6" i="1"/>
  <c r="U5" i="1" l="1"/>
  <c r="T6" i="1"/>
  <c r="U6" i="1" l="1"/>
  <c r="V5" i="1"/>
  <c r="V6" i="1" l="1"/>
  <c r="W5" i="1"/>
  <c r="X5" i="1" l="1"/>
  <c r="W6" i="1"/>
  <c r="X4" i="1" l="1"/>
  <c r="X6" i="1"/>
  <c r="Y5" i="1"/>
  <c r="Z5" i="1" l="1"/>
  <c r="Y6" i="1"/>
  <c r="AA5" i="1" l="1"/>
  <c r="Z6" i="1"/>
  <c r="AB5" i="1" l="1"/>
  <c r="AA6" i="1"/>
  <c r="AC5" i="1" l="1"/>
  <c r="AB6" i="1"/>
  <c r="AC6" i="1" l="1"/>
  <c r="AD5" i="1"/>
  <c r="AE5" i="1" l="1"/>
  <c r="AD6" i="1"/>
  <c r="AE4" i="1" l="1"/>
  <c r="AE6" i="1"/>
  <c r="AF5" i="1"/>
  <c r="AG5" i="1" l="1"/>
  <c r="AF6" i="1"/>
  <c r="AH5" i="1" l="1"/>
  <c r="AG6" i="1"/>
  <c r="AI5" i="1" l="1"/>
  <c r="AH6" i="1"/>
  <c r="AJ5" i="1" l="1"/>
  <c r="AI6" i="1"/>
  <c r="AK5" i="1" l="1"/>
  <c r="AJ6" i="1"/>
  <c r="AK6" i="1" l="1"/>
  <c r="AL5" i="1"/>
  <c r="AL4" i="1" l="1"/>
  <c r="AM5" i="1"/>
  <c r="AL6" i="1"/>
  <c r="AN5" i="1" l="1"/>
  <c r="AM6" i="1"/>
  <c r="AN6" i="1" l="1"/>
  <c r="AO5" i="1"/>
  <c r="AP5" i="1" l="1"/>
  <c r="AO6" i="1"/>
  <c r="AQ5" i="1" l="1"/>
  <c r="AP6" i="1"/>
  <c r="AR5" i="1" l="1"/>
  <c r="AQ6" i="1"/>
  <c r="AS5" i="1" l="1"/>
  <c r="AR6" i="1"/>
  <c r="AS6" i="1" l="1"/>
  <c r="AT5" i="1"/>
  <c r="AS4" i="1"/>
  <c r="AU5" i="1" l="1"/>
  <c r="AT6" i="1"/>
  <c r="AV5" i="1" l="1"/>
  <c r="AU6" i="1"/>
  <c r="AV6" i="1" l="1"/>
  <c r="AW5" i="1"/>
  <c r="AX5" i="1" l="1"/>
  <c r="AW6" i="1"/>
  <c r="AY5" i="1" l="1"/>
  <c r="AX6" i="1"/>
  <c r="AZ5" i="1" l="1"/>
  <c r="AY6" i="1"/>
  <c r="BA5" i="1" l="1"/>
  <c r="AZ6" i="1"/>
  <c r="AZ4" i="1"/>
  <c r="BA6" i="1" l="1"/>
  <c r="BB5" i="1"/>
  <c r="BC5" i="1" l="1"/>
  <c r="BB6" i="1"/>
  <c r="BC6" i="1" l="1"/>
  <c r="BD5" i="1"/>
  <c r="BE5" i="1" l="1"/>
  <c r="BD6" i="1"/>
  <c r="BF5" i="1" l="1"/>
  <c r="BE6" i="1"/>
  <c r="BG5" i="1" l="1"/>
  <c r="BF6" i="1"/>
  <c r="BH5" i="1" l="1"/>
  <c r="BG6" i="1"/>
  <c r="BG4" i="1"/>
  <c r="BI5" i="1" l="1"/>
  <c r="BH6" i="1"/>
  <c r="BI6" i="1" l="1"/>
  <c r="BJ5" i="1"/>
  <c r="BJ6" i="1" l="1"/>
  <c r="BK5" i="1"/>
  <c r="BL5" i="1" l="1"/>
  <c r="BK6" i="1"/>
  <c r="BL6" i="1" l="1"/>
  <c r="BM5" i="1"/>
  <c r="BN5" i="1" l="1"/>
  <c r="BM6" i="1"/>
  <c r="BN4" i="1" l="1"/>
  <c r="BO5" i="1"/>
  <c r="BN6" i="1"/>
  <c r="BP5" i="1" l="1"/>
  <c r="BO6" i="1"/>
  <c r="BQ5" i="1" l="1"/>
  <c r="BP6" i="1"/>
  <c r="BQ6" i="1" l="1"/>
  <c r="BR5" i="1"/>
  <c r="BS5" i="1" l="1"/>
  <c r="BR6" i="1"/>
  <c r="BS6" i="1" l="1"/>
  <c r="BT5" i="1"/>
  <c r="BT6" i="1" l="1"/>
  <c r="BU5" i="1"/>
  <c r="BU4" i="1" l="1"/>
  <c r="BV5" i="1"/>
  <c r="BU6" i="1"/>
  <c r="BW5" i="1" l="1"/>
  <c r="BV6" i="1"/>
  <c r="BX5" i="1" l="1"/>
  <c r="BW6" i="1"/>
  <c r="BY5" i="1" l="1"/>
  <c r="BX6" i="1"/>
  <c r="BY6" i="1" l="1"/>
  <c r="BZ5" i="1"/>
  <c r="CA5" i="1" l="1"/>
  <c r="BZ6" i="1"/>
  <c r="CB5" i="1" l="1"/>
  <c r="CA6" i="1"/>
  <c r="CB4" i="1" l="1"/>
  <c r="CB6" i="1"/>
  <c r="CC5" i="1"/>
  <c r="CD5" i="1" l="1"/>
  <c r="CC6" i="1"/>
  <c r="CE5" i="1" l="1"/>
  <c r="CD6" i="1"/>
  <c r="CF5" i="1" l="1"/>
  <c r="CE6" i="1"/>
  <c r="CG5" i="1" l="1"/>
  <c r="CF6" i="1"/>
  <c r="CG6" i="1" l="1"/>
  <c r="CH5" i="1"/>
  <c r="CH6" i="1" l="1"/>
  <c r="CI5" i="1"/>
  <c r="CI4" i="1" l="1"/>
  <c r="CI6" i="1"/>
  <c r="CJ5" i="1"/>
  <c r="CJ6" i="1" l="1"/>
  <c r="CK5" i="1"/>
  <c r="CL5" i="1" l="1"/>
  <c r="CK6" i="1"/>
  <c r="CM5" i="1" l="1"/>
  <c r="CL6" i="1"/>
  <c r="CN5" i="1" l="1"/>
  <c r="CM6" i="1"/>
  <c r="CO5" i="1" l="1"/>
  <c r="CN6" i="1"/>
  <c r="CO6" i="1" l="1"/>
  <c r="CP5" i="1"/>
  <c r="CQ5" i="1" l="1"/>
  <c r="CP6" i="1"/>
  <c r="CP4" i="1"/>
  <c r="CR5" i="1" l="1"/>
  <c r="CQ6" i="1"/>
  <c r="CS5" i="1" l="1"/>
  <c r="CR6" i="1"/>
  <c r="CT5" i="1" l="1"/>
  <c r="CS6" i="1"/>
  <c r="CU5" i="1" l="1"/>
  <c r="CT6" i="1"/>
  <c r="CV5" i="1" l="1"/>
  <c r="CU6" i="1"/>
  <c r="CW5" i="1" l="1"/>
  <c r="CV6" i="1"/>
  <c r="CW6" i="1" l="1"/>
  <c r="CW4" i="1"/>
  <c r="CX5" i="1"/>
  <c r="CX6" i="1" l="1"/>
  <c r="CY5" i="1"/>
  <c r="CY6" i="1" l="1"/>
  <c r="CZ5" i="1"/>
  <c r="CZ6" i="1" l="1"/>
  <c r="DA5" i="1"/>
  <c r="DB5" i="1" l="1"/>
  <c r="DA6" i="1"/>
  <c r="DC5" i="1" l="1"/>
  <c r="DB6" i="1"/>
  <c r="DD5" i="1" l="1"/>
  <c r="DC6" i="1"/>
  <c r="DE5" i="1" l="1"/>
  <c r="DD6" i="1"/>
  <c r="DD4" i="1"/>
  <c r="DE6" i="1" l="1"/>
  <c r="DF5" i="1"/>
  <c r="DF6" i="1" l="1"/>
  <c r="DG5" i="1"/>
  <c r="DH5" i="1" l="1"/>
  <c r="DG6" i="1"/>
  <c r="DH6" i="1" l="1"/>
  <c r="DI5" i="1"/>
  <c r="DJ5" i="1" l="1"/>
  <c r="DI6" i="1"/>
  <c r="DK5" i="1" l="1"/>
  <c r="DJ6" i="1"/>
  <c r="DL5" i="1" l="1"/>
  <c r="DK6" i="1"/>
  <c r="DK4" i="1"/>
  <c r="DM5" i="1" l="1"/>
  <c r="DL6" i="1"/>
  <c r="DM6" i="1" l="1"/>
  <c r="DN5" i="1"/>
  <c r="DO5" i="1" l="1"/>
  <c r="DN6" i="1"/>
  <c r="DP5" i="1" l="1"/>
  <c r="DO6" i="1"/>
  <c r="DP6" i="1" l="1"/>
  <c r="DQ5" i="1"/>
  <c r="DQ6" i="1" s="1"/>
</calcChain>
</file>

<file path=xl/sharedStrings.xml><?xml version="1.0" encoding="utf-8"?>
<sst xmlns="http://schemas.openxmlformats.org/spreadsheetml/2006/main" count="352" uniqueCount="63">
  <si>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</si>
  <si>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</si>
  <si>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</si>
  <si>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</si>
  <si>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</si>
  <si>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</si>
  <si>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</si>
  <si>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</si>
  <si>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</si>
  <si>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PRIORIDADE</t>
  </si>
  <si>
    <t>LIDER</t>
  </si>
  <si>
    <t>PROGRESSO</t>
  </si>
  <si>
    <t>INÍCIO</t>
  </si>
  <si>
    <t>TÉRMINO PREVISTO</t>
  </si>
  <si>
    <t>TÉRMINO REAL</t>
  </si>
  <si>
    <t>SLA</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</si>
  <si>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</si>
  <si>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</si>
  <si>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P0</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</si>
  <si>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</si>
  <si>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P2</t>
  </si>
  <si>
    <t>P1</t>
  </si>
  <si>
    <t>Esta é uma linha vazia</t>
  </si>
  <si>
    <t>Esta linha marca o final do Cronograma de projeto. NÃO insira nada nessa linha. 
Insira novas linhas ACIMA desta linha para continuar a construção do cronograma de projeto.</t>
  </si>
  <si>
    <t>AMILATENDIMENTO</t>
  </si>
  <si>
    <t>ATHENASAUDE</t>
  </si>
  <si>
    <t>AZUL</t>
  </si>
  <si>
    <t>BRADESCOSEGUROS</t>
  </si>
  <si>
    <t>CENTRALIT</t>
  </si>
  <si>
    <t>EUROPASSISTANCE</t>
  </si>
  <si>
    <t>JOINUS</t>
  </si>
  <si>
    <t>MAGAZINELUIZA</t>
  </si>
  <si>
    <t>MAGAZINELUIZATELEVENDAS</t>
  </si>
  <si>
    <t>NEOENERGIA</t>
  </si>
  <si>
    <t>NESTLE</t>
  </si>
  <si>
    <t>QUINTOANDAR</t>
  </si>
  <si>
    <t>RIACHUELO</t>
  </si>
  <si>
    <t>TIM</t>
  </si>
  <si>
    <t>TIMCONTRATANTES</t>
  </si>
  <si>
    <t>VALENET</t>
  </si>
  <si>
    <t>BÚSSOLA</t>
  </si>
  <si>
    <t>Renê</t>
  </si>
  <si>
    <t>HUMOR</t>
  </si>
  <si>
    <t>IGD</t>
  </si>
  <si>
    <t>CENTRAL TROCAS</t>
  </si>
  <si>
    <t>DASHBOARD</t>
  </si>
  <si>
    <t>CLIENTE</t>
  </si>
  <si>
    <t>#</t>
  </si>
  <si>
    <t>Row Labels</t>
  </si>
  <si>
    <t>Grand Total</t>
  </si>
  <si>
    <t>Column Labels</t>
  </si>
  <si>
    <t>2025</t>
  </si>
  <si>
    <t>2026</t>
  </si>
  <si>
    <t>Jun</t>
  </si>
  <si>
    <t>Jul</t>
  </si>
  <si>
    <t>Aug</t>
  </si>
  <si>
    <t>Sep</t>
  </si>
  <si>
    <t>Oct</t>
  </si>
  <si>
    <t>Nov</t>
  </si>
  <si>
    <t>Dec</t>
  </si>
  <si>
    <t>Jan</t>
  </si>
  <si>
    <t>Sum of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</si>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</sst>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416]d\-mmm\-yyyy;@"/>
    <numFmt numFmtId="166" formatCode="d"/>
    <numFmt numFmtId="167" formatCode="d/m/yy;@"/>
    <numFmt numFmtId="169" formatCode="dd/mm/yy"/>
  </numFmts>
  <fonts count="14" x14ac:knownFonts="1">
    <font>
      <sz val="11"/>
      <color theme="1"/>
      <name val="Aptos"/>
      <family val="2"/>
    </font>
    <font>
      <sz val="11"/>
      <color theme="0"/>
      <name val="Calibri"/>
      <family val="2"/>
      <scheme val="minor"/>
    </font>
    <font>
      <b/>
      <sz val="22"/>
      <color theme="1" tint="0.34998626667073579"/>
      <name val="Calibri Light"/>
      <family val="2"/>
      <scheme val="major"/>
    </font>
    <font>
      <sz val="11"/>
      <color theme="1"/>
      <name val="Calibri"/>
      <family val="2"/>
      <scheme val="minor"/>
    </font>
    <font>
      <b/>
      <sz val="20"/>
      <color theme="1"/>
      <name val="Segoe UI"/>
      <family val="2"/>
    </font>
    <font>
      <sz val="14"/>
      <color theme="1"/>
      <name val="Calibri"/>
      <family val="2"/>
      <scheme val="minor"/>
    </font>
    <font>
      <sz val="10"/>
      <color theme="0" tint="-0.499984740745262"/>
      <name val="Rubik"/>
    </font>
    <font>
      <sz val="11"/>
      <color theme="1"/>
      <name val="Segoe UI"/>
      <family val="2"/>
    </font>
    <font>
      <b/>
      <sz val="11"/>
      <color theme="1"/>
      <name val="Segoe UI"/>
      <family val="2"/>
    </font>
    <font>
      <sz val="10"/>
      <name val="Segoe UI"/>
      <family val="2"/>
    </font>
    <font>
      <b/>
      <sz val="10"/>
      <color theme="0"/>
      <name val="Segoe UI"/>
      <family val="2"/>
    </font>
    <font>
      <sz val="10"/>
      <color theme="0"/>
      <name val="Segoe UI"/>
      <family val="2"/>
    </font>
    <font>
      <sz val="11"/>
      <name val="Segoe UI"/>
      <family val="2"/>
    </font>
    <font>
      <u/>
      <sz val="11"/>
      <color indexed="12"/>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2EBED2"/>
        <bgColor theme="4"/>
      </patternFill>
    </fill>
    <fill>
      <patternFill patternType="solid">
        <fgColor rgb="FF2EBED2"/>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1" fillId="0" borderId="0"/>
    <xf numFmtId="0" fontId="2" fillId="0" borderId="0" applyNumberFormat="0" applyFill="0" applyBorder="0" applyAlignment="0" applyProtection="0"/>
    <xf numFmtId="0" fontId="3" fillId="0" borderId="0"/>
    <xf numFmtId="0" fontId="5" fillId="0" borderId="0" applyNumberFormat="0" applyFill="0" applyAlignment="0" applyProtection="0"/>
    <xf numFmtId="0" fontId="5" fillId="0" borderId="0" applyNumberFormat="0" applyFill="0" applyProtection="0">
      <alignment vertical="top"/>
    </xf>
    <xf numFmtId="0" fontId="3" fillId="0" borderId="0" applyNumberFormat="0" applyFill="0" applyProtection="0">
      <alignment horizontal="right" indent="1"/>
    </xf>
    <xf numFmtId="164" fontId="3" fillId="0" borderId="2">
      <alignment horizontal="center" vertical="center"/>
    </xf>
    <xf numFmtId="9" fontId="3" fillId="0" borderId="0" applyFont="0" applyFill="0" applyBorder="0" applyAlignment="0" applyProtection="0"/>
    <xf numFmtId="0" fontId="3" fillId="0" borderId="9" applyFill="0">
      <alignment horizontal="left" vertical="center" indent="2"/>
    </xf>
    <xf numFmtId="0" fontId="3" fillId="0" borderId="9" applyFill="0">
      <alignment horizontal="center" vertical="center"/>
    </xf>
    <xf numFmtId="167" fontId="3" fillId="0" borderId="9" applyFill="0">
      <alignment horizontal="center" vertical="center"/>
    </xf>
    <xf numFmtId="0" fontId="13" fillId="0" borderId="0" applyNumberFormat="0" applyFill="0" applyBorder="0" applyAlignment="0" applyProtection="0">
      <alignment vertical="top"/>
      <protection locked="0"/>
    </xf>
  </cellStyleXfs>
  <cellXfs count="61">
    <xf numFmtId="0" fontId="0" fillId="0" borderId="0" xfId="0"/>
    <xf numFmtId="0" fontId="1" fillId="0" borderId="0" xfId="1" applyAlignment="1">
      <alignment wrapText="1"/>
    </xf>
    <xf numFmtId="0" fontId="2" fillId="0" borderId="0" xfId="2" applyAlignment="1">
      <alignment horizontal="left"/>
    </xf>
    <xf numFmtId="0" fontId="4" fillId="0" borderId="0" xfId="3" applyFont="1" applyAlignment="1">
      <alignment horizontal="center" vertical="center" wrapText="1"/>
    </xf>
    <xf numFmtId="0" fontId="4" fillId="0" borderId="0" xfId="3" applyFont="1" applyAlignment="1">
      <alignment vertical="center" wrapText="1"/>
    </xf>
    <xf numFmtId="0" fontId="4" fillId="0" borderId="0" xfId="3" applyFont="1" applyAlignment="1">
      <alignment vertical="center"/>
    </xf>
    <xf numFmtId="0" fontId="3" fillId="0" borderId="0" xfId="3"/>
    <xf numFmtId="0" fontId="1" fillId="0" borderId="0" xfId="1"/>
    <xf numFmtId="0" fontId="5" fillId="0" borderId="0" xfId="4"/>
    <xf numFmtId="14" fontId="6" fillId="0" borderId="0" xfId="5" applyNumberFormat="1" applyFont="1" applyAlignment="1">
      <alignment horizontal="left" vertical="top"/>
    </xf>
    <xf numFmtId="0" fontId="7" fillId="0" borderId="0" xfId="6" applyFont="1" applyAlignment="1">
      <alignment horizontal="right" indent="1"/>
    </xf>
    <xf numFmtId="0" fontId="7" fillId="0" borderId="1" xfId="6" applyFont="1" applyBorder="1" applyAlignment="1">
      <alignment horizontal="right" indent="1"/>
    </xf>
    <xf numFmtId="164" fontId="8" fillId="0" borderId="2" xfId="7" applyFont="1" applyAlignment="1">
      <alignment horizontal="center" vertical="center"/>
    </xf>
    <xf numFmtId="165" fontId="7" fillId="2" borderId="3" xfId="3" applyNumberFormat="1" applyFont="1" applyFill="1" applyBorder="1" applyAlignment="1">
      <alignment horizontal="left" vertical="center" wrapText="1" indent="1"/>
    </xf>
    <xf numFmtId="165" fontId="7" fillId="2" borderId="4" xfId="3" applyNumberFormat="1" applyFont="1" applyFill="1" applyBorder="1" applyAlignment="1">
      <alignment horizontal="left" vertical="center" wrapText="1" indent="1"/>
    </xf>
    <xf numFmtId="165" fontId="7" fillId="2" borderId="5" xfId="3" applyNumberFormat="1" applyFont="1" applyFill="1" applyBorder="1" applyAlignment="1">
      <alignment horizontal="left" vertical="center" wrapText="1" indent="1"/>
    </xf>
    <xf numFmtId="0" fontId="3" fillId="0" borderId="6" xfId="3" applyBorder="1" applyAlignment="1"/>
    <xf numFmtId="166" fontId="9" fillId="2" borderId="7" xfId="3" applyNumberFormat="1" applyFont="1" applyFill="1" applyBorder="1" applyAlignment="1">
      <alignment horizontal="center" vertical="center"/>
    </xf>
    <xf numFmtId="166" fontId="9" fillId="2" borderId="0" xfId="3" applyNumberFormat="1" applyFont="1" applyFill="1" applyAlignment="1">
      <alignment horizontal="center" vertical="center"/>
    </xf>
    <xf numFmtId="166" fontId="9" fillId="2" borderId="1" xfId="3" applyNumberFormat="1" applyFont="1" applyFill="1" applyBorder="1" applyAlignment="1">
      <alignment horizontal="center" vertical="center"/>
    </xf>
    <xf numFmtId="0" fontId="8" fillId="2" borderId="9" xfId="3" applyFont="1" applyFill="1" applyBorder="1" applyAlignment="1">
      <alignment horizontal="left" vertical="center" indent="1"/>
    </xf>
    <xf numFmtId="0" fontId="8" fillId="2" borderId="9" xfId="3" applyFont="1" applyFill="1" applyBorder="1" applyAlignment="1">
      <alignment horizontal="center" vertical="center"/>
    </xf>
    <xf numFmtId="9" fontId="12" fillId="2" borderId="9" xfId="8" applyFont="1" applyFill="1" applyBorder="1" applyAlignment="1">
      <alignment horizontal="center" vertical="center"/>
    </xf>
    <xf numFmtId="15" fontId="12" fillId="2" borderId="9" xfId="3" applyNumberFormat="1" applyFont="1" applyFill="1" applyBorder="1" applyAlignment="1">
      <alignment horizontal="center" vertical="center"/>
    </xf>
    <xf numFmtId="0" fontId="7" fillId="0" borderId="10" xfId="3" applyFont="1" applyBorder="1" applyAlignment="1">
      <alignment vertical="center"/>
    </xf>
    <xf numFmtId="0" fontId="3" fillId="0" borderId="0" xfId="3" applyAlignment="1">
      <alignment vertical="center"/>
    </xf>
    <xf numFmtId="0" fontId="7" fillId="3" borderId="9" xfId="9" applyFont="1" applyFill="1">
      <alignment horizontal="left" vertical="center" indent="2"/>
    </xf>
    <xf numFmtId="0" fontId="7" fillId="3" borderId="9" xfId="10" applyFont="1" applyFill="1" applyAlignment="1">
      <alignment horizontal="center" vertical="center"/>
    </xf>
    <xf numFmtId="9" fontId="12" fillId="3" borderId="9" xfId="8" applyFont="1" applyFill="1" applyBorder="1" applyAlignment="1">
      <alignment horizontal="center" vertical="center"/>
    </xf>
    <xf numFmtId="15" fontId="7" fillId="3" borderId="9" xfId="11" applyNumberFormat="1" applyFont="1" applyFill="1">
      <alignment horizontal="center" vertical="center"/>
    </xf>
    <xf numFmtId="0" fontId="7" fillId="0" borderId="10" xfId="3" applyFont="1" applyBorder="1" applyAlignment="1">
      <alignment horizontal="right" vertical="center"/>
    </xf>
    <xf numFmtId="0" fontId="7" fillId="3" borderId="9" xfId="9" applyFont="1" applyFill="1" applyAlignment="1">
      <alignment horizontal="center" vertical="center"/>
    </xf>
    <xf numFmtId="0" fontId="3" fillId="0" borderId="0" xfId="3" applyAlignment="1">
      <alignment horizontal="center"/>
    </xf>
    <xf numFmtId="0" fontId="8" fillId="4" borderId="9" xfId="3" applyFont="1" applyFill="1" applyBorder="1" applyAlignment="1">
      <alignment horizontal="left" vertical="center" indent="1"/>
    </xf>
    <xf numFmtId="0" fontId="10" fillId="5" borderId="4" xfId="3" applyFont="1" applyFill="1" applyBorder="1" applyAlignment="1">
      <alignment horizontal="left" vertical="center" indent="1"/>
    </xf>
    <xf numFmtId="0" fontId="10" fillId="5" borderId="4" xfId="3" applyFont="1" applyFill="1" applyBorder="1" applyAlignment="1">
      <alignment horizontal="center" vertical="center" wrapText="1"/>
    </xf>
    <xf numFmtId="0" fontId="10" fillId="5" borderId="4" xfId="3" applyFont="1" applyFill="1" applyBorder="1" applyAlignment="1">
      <alignment horizontal="center" vertical="center"/>
    </xf>
    <xf numFmtId="0" fontId="11" fillId="6" borderId="8" xfId="3" applyFont="1" applyFill="1" applyBorder="1" applyAlignment="1">
      <alignment horizontal="center" vertical="center" shrinkToFit="1"/>
    </xf>
    <xf numFmtId="169" fontId="4" fillId="0" borderId="0" xfId="3" applyNumberFormat="1" applyFont="1" applyAlignment="1">
      <alignment vertical="center" wrapText="1"/>
    </xf>
    <xf numFmtId="169" fontId="8" fillId="0" borderId="2" xfId="3" applyNumberFormat="1" applyFont="1" applyBorder="1" applyAlignment="1">
      <alignment horizontal="center" vertical="center"/>
    </xf>
    <xf numFmtId="169" fontId="10" fillId="5" borderId="4" xfId="3" applyNumberFormat="1" applyFont="1" applyFill="1" applyBorder="1" applyAlignment="1">
      <alignment horizontal="center" vertical="center" wrapText="1"/>
    </xf>
    <xf numFmtId="169" fontId="7" fillId="2" borderId="9" xfId="3" applyNumberFormat="1" applyFont="1" applyFill="1" applyBorder="1" applyAlignment="1">
      <alignment horizontal="center" vertical="center"/>
    </xf>
    <xf numFmtId="169" fontId="7" fillId="3" borderId="9" xfId="11" applyNumberFormat="1" applyFont="1" applyFill="1">
      <alignment horizontal="center" vertical="center"/>
    </xf>
    <xf numFmtId="169" fontId="3" fillId="0" borderId="0" xfId="3" applyNumberFormat="1" applyAlignment="1">
      <alignment horizontal="center"/>
    </xf>
    <xf numFmtId="169" fontId="7" fillId="0" borderId="0" xfId="3" applyNumberFormat="1" applyFont="1"/>
    <xf numFmtId="169" fontId="12" fillId="2" borderId="9" xfId="3" applyNumberFormat="1" applyFont="1" applyFill="1" applyBorder="1" applyAlignment="1">
      <alignment horizontal="center" vertical="center"/>
    </xf>
    <xf numFmtId="169" fontId="3" fillId="0" borderId="0" xfId="3" applyNumberFormat="1"/>
    <xf numFmtId="169" fontId="0" fillId="0" borderId="0" xfId="0" applyNumberFormat="1"/>
    <xf numFmtId="0" fontId="8" fillId="0" borderId="9" xfId="3" applyFont="1" applyFill="1" applyBorder="1" applyAlignment="1">
      <alignment horizontal="left" vertical="center" indent="1"/>
    </xf>
    <xf numFmtId="0" fontId="8" fillId="0" borderId="9" xfId="3" applyFont="1" applyFill="1" applyBorder="1" applyAlignment="1">
      <alignment horizontal="center" vertical="center"/>
    </xf>
    <xf numFmtId="0" fontId="0" fillId="0" borderId="0" xfId="0" applyFill="1"/>
    <xf numFmtId="0" fontId="7" fillId="0" borderId="9" xfId="9" applyFont="1" applyFill="1">
      <alignment horizontal="left" vertical="center" indent="2"/>
    </xf>
    <xf numFmtId="169" fontId="7" fillId="0" borderId="9" xfId="11" applyNumberFormat="1" applyFont="1" applyFill="1">
      <alignment horizontal="center" vertical="center"/>
    </xf>
    <xf numFmtId="0" fontId="8" fillId="0" borderId="9" xfId="3" applyNumberFormat="1" applyFont="1" applyFill="1" applyBorder="1" applyAlignment="1">
      <alignment horizontal="center" vertical="center"/>
    </xf>
    <xf numFmtId="0" fontId="7" fillId="0" borderId="9" xfId="11" applyNumberFormat="1" applyFont="1" applyFill="1">
      <alignment horizontal="center" vertical="center"/>
    </xf>
    <xf numFmtId="0" fontId="0" fillId="0" borderId="0" xfId="0" applyNumberFormat="1" applyFill="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applyFill="1" applyAlignment="1">
      <alignment horizontal="center"/>
    </xf>
  </cellXfs>
  <cellStyles count="13">
    <cellStyle name="Data 2" xfId="11" xr:uid="{218580D1-5DA7-497E-AF54-C7B676CCADE3}"/>
    <cellStyle name="Hiperlink 3" xfId="12" xr:uid="{3C8D97B8-6146-462B-AF38-1473FEF20DD2}"/>
    <cellStyle name="Início do Projeto 2" xfId="7" xr:uid="{A2B8A3D2-5583-4276-8509-496611F52424}"/>
    <cellStyle name="Nome 2" xfId="10" xr:uid="{51261576-3D37-44CF-B579-DD393CCD2AFE}"/>
    <cellStyle name="Normal" xfId="0" builtinId="0"/>
    <cellStyle name="Normal 4" xfId="3" xr:uid="{79CA13E1-C69E-4684-9A7B-74D66E723C97}"/>
    <cellStyle name="Porcentagem 3" xfId="8" xr:uid="{4CBFC02A-538A-444B-A63E-65DC253AEBBF}"/>
    <cellStyle name="Tarefa 2" xfId="9" xr:uid="{73AF71C0-D85E-45CC-8215-F9FE399B3497}"/>
    <cellStyle name="Título 1 2" xfId="4" xr:uid="{1CCAC44D-15DA-4A8F-9FF3-3049441A5BBC}"/>
    <cellStyle name="Título 2 2" xfId="5" xr:uid="{866C46C1-FD24-40AF-B9D8-79AEDC8341C8}"/>
    <cellStyle name="Título 3 3" xfId="6" xr:uid="{3B6E80EA-5F97-4821-9402-648133E6453B}"/>
    <cellStyle name="Título 5" xfId="2" xr:uid="{27DE078E-9727-418B-9442-0875C5C4C28E}"/>
    <cellStyle name="zTextoOculto" xfId="1" xr:uid="{F067BB24-5961-40FA-B19E-A1DAF49BE454}"/>
  </cellStyles>
  <dxfs count="8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ill>
        <patternFill patternType="darkUp">
          <fgColor rgb="FFF9BDAD"/>
          <bgColor theme="9" tint="0.79973754081850645"/>
        </patternFill>
      </fill>
      <border>
        <left/>
        <right/>
      </border>
    </dxf>
    <dxf>
      <fill>
        <patternFill patternType="lightUp">
          <fgColor theme="8" tint="0.79995117038483843"/>
          <bgColor rgb="FF5297D6"/>
        </patternFill>
      </fill>
    </dxf>
    <dxf>
      <font>
        <b/>
        <i val="0"/>
        <color theme="1"/>
      </font>
      <fill>
        <patternFill patternType="solid">
          <bgColor rgb="FFFFE989"/>
        </patternFill>
      </fill>
      <border>
        <left style="thin">
          <color theme="1"/>
        </left>
        <right style="thin">
          <color theme="1"/>
        </right>
        <vertical/>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2EBED2"/>
      <color rgb="FFE7FFFF"/>
      <color rgb="FF28B6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114300" y="104429"/>
    <xdr:ext cx="6819559" cy="433452"/>
    <xdr:sp macro="" textlink="">
      <xdr:nvSpPr>
        <xdr:cNvPr id="3" name="CaixaDeTexto 3">
          <a:extLst>
            <a:ext uri="{FF2B5EF4-FFF2-40B4-BE49-F238E27FC236}">
              <a16:creationId xmlns:a16="http://schemas.microsoft.com/office/drawing/2014/main" id="{F52F39F0-2D7F-4E86-9A96-5E7C137EBE6D}"/>
            </a:ext>
          </a:extLst>
        </xdr:cNvPr>
        <xdr:cNvSpPr txBox="1"/>
      </xdr:nvSpPr>
      <xdr:spPr>
        <a:xfrm>
          <a:off x="114300" y="104429"/>
          <a:ext cx="6819559" cy="43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i="0">
              <a:solidFill>
                <a:srgbClr val="28B6D8"/>
              </a:solidFill>
              <a:latin typeface="Segoe UI" panose="020B0502040204020203" pitchFamily="34" charset="0"/>
              <a:cs typeface="Segoe UI" panose="020B0502040204020203" pitchFamily="34" charset="0"/>
            </a:rPr>
            <a:t>MIS ROBBYSON - Planejamento</a:t>
          </a:r>
          <a:r>
            <a:rPr lang="pt-BR" sz="2000" b="1" i="0" baseline="0">
              <a:solidFill>
                <a:srgbClr val="28B6D8"/>
              </a:solidFill>
              <a:latin typeface="Segoe UI" panose="020B0502040204020203" pitchFamily="34" charset="0"/>
              <a:cs typeface="Segoe UI" panose="020B0502040204020203" pitchFamily="34" charset="0"/>
            </a:rPr>
            <a:t> de retrofit Dashboards</a:t>
          </a:r>
          <a:endParaRPr lang="pt-BR" sz="2000" b="1" i="0">
            <a:solidFill>
              <a:srgbClr val="28B6D8"/>
            </a:solidFill>
            <a:latin typeface="Segoe UI" panose="020B0502040204020203" pitchFamily="34" charset="0"/>
            <a:cs typeface="Segoe UI" panose="020B0502040204020203" pitchFamily="34" charset="0"/>
          </a:endParaRPr>
        </a:p>
      </xdr:txBody>
    </xdr:sp>
    <xdr:clientData/>
  </xdr:absoluteAnchor>
  <xdr:twoCellAnchor editAs="absolute">
    <xdr:from>
      <xdr:col>1</xdr:col>
      <xdr:colOff>18834</xdr:colOff>
      <xdr:row>2</xdr:row>
      <xdr:rowOff>291353</xdr:rowOff>
    </xdr:from>
    <xdr:to>
      <xdr:col>1</xdr:col>
      <xdr:colOff>1351429</xdr:colOff>
      <xdr:row>4</xdr:row>
      <xdr:rowOff>33618</xdr:rowOff>
    </xdr:to>
    <xdr:pic>
      <xdr:nvPicPr>
        <xdr:cNvPr id="8" name="Picture 7">
          <a:extLst>
            <a:ext uri="{FF2B5EF4-FFF2-40B4-BE49-F238E27FC236}">
              <a16:creationId xmlns:a16="http://schemas.microsoft.com/office/drawing/2014/main" id="{6B8A0EE3-8714-414E-888A-1858ACBE8A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8" y="918882"/>
          <a:ext cx="1332595" cy="3697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inel%20de%20Gest&#227;o.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carHmn"/>
      <sheetName val="Hominum"/>
      <sheetName val="Minha Equipe"/>
      <sheetName val="Férias&amp;Folgas"/>
      <sheetName val="Check RBYxST"/>
      <sheetName val="Gestores Não Validados"/>
      <sheetName val="Projetos"/>
      <sheetName val="Gov. TO"/>
      <sheetName val="Robô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lo De Medeiros Cabral - AeC" refreshedDate="45881.694537847223" createdVersion="6" refreshedVersion="6" minRefreshableVersion="3" recordCount="60" xr:uid="{D9A2F8D6-1D43-4974-BABB-0493C0664E76}">
  <cacheSource type="worksheet">
    <worksheetSource ref="A1:D61" sheet="Sheet2"/>
  </cacheSource>
  <cacheFields count="5">
    <cacheField name="DASHBOARD" numFmtId="0">
      <sharedItems count="4">
        <s v="BÚSSOLA"/>
        <s v="CENTRAL TROCAS"/>
        <s v="HUMOR"/>
        <s v="IGD"/>
      </sharedItems>
    </cacheField>
    <cacheField name="CLIENTE" numFmtId="0">
      <sharedItems count="15">
        <s v="AMILATENDIMENTO"/>
        <s v="RIACHUELO"/>
        <s v="NEOENERGIA"/>
        <s v="TIM"/>
        <s v="MAGAZINELUIZA"/>
        <s v="QUINTOANDAR"/>
        <s v="EUROPASSISTANCE"/>
        <s v="ATHENASAUDE"/>
        <s v="AZUL"/>
        <s v="BRADESCOSEGUROS"/>
        <s v="CENTRALIT"/>
        <s v="MAGAZINELUIZATELEVENDAS"/>
        <s v="NESTLE"/>
        <s v="TIMCONTRATANTES"/>
        <s v="VALENET"/>
      </sharedItems>
    </cacheField>
    <cacheField name="INÍCIO" numFmtId="169">
      <sharedItems containsSemiMixedTypes="0" containsNonDate="0" containsDate="1" containsString="0" minDate="2025-06-01T00:00:00" maxDate="2026-01-03T00:00:00" count="33">
        <d v="2025-06-01T00:00:00"/>
        <d v="2025-07-21T00:00:00"/>
        <d v="2025-08-18T00:00:00"/>
        <d v="2025-08-25T00:00:00"/>
        <d v="2025-09-01T00:00:00"/>
        <d v="2025-09-09T00:00:00"/>
        <d v="2025-09-16T00:00:00"/>
        <d v="2025-09-22T00:00:00"/>
        <d v="2025-10-01T00:00:00"/>
        <d v="2025-08-30T00:00:00"/>
        <d v="2025-10-26T00:00:00"/>
        <d v="2025-11-06T00:00:00"/>
        <d v="2025-11-13T00:00:00"/>
        <d v="2025-11-20T00:00:00"/>
        <d v="2025-11-27T00:00:00"/>
        <d v="2025-12-06T00:00:00"/>
        <d v="2025-12-13T00:00:00"/>
        <d v="2025-08-10T00:00:00"/>
        <d v="2025-10-06T00:00:00"/>
        <d v="2025-10-17T00:00:00"/>
        <d v="2025-10-24T00:00:00"/>
        <d v="2025-10-31T00:00:00"/>
        <d v="2025-11-07T00:00:00"/>
        <d v="2025-11-16T00:00:00"/>
        <d v="2025-11-23T00:00:00"/>
        <d v="2025-09-19T00:00:00"/>
        <d v="2025-11-15T00:00:00"/>
        <d v="2025-11-26T00:00:00"/>
        <d v="2025-12-03T00:00:00"/>
        <d v="2025-12-10T00:00:00"/>
        <d v="2025-12-17T00:00:00"/>
        <d v="2025-12-26T00:00:00"/>
        <d v="2026-01-02T00:00:00"/>
      </sharedItems>
      <fieldGroup par="4" base="2">
        <rangePr groupBy="months" startDate="2025-06-01T00:00:00" endDate="2026-01-03T00:00:00"/>
        <groupItems count="14">
          <s v="&lt;6/1/2025"/>
          <s v="Jan"/>
          <s v="Feb"/>
          <s v="Mar"/>
          <s v="Apr"/>
          <s v="May"/>
          <s v="Jun"/>
          <s v="Jul"/>
          <s v="Aug"/>
          <s v="Sep"/>
          <s v="Oct"/>
          <s v="Nov"/>
          <s v="Dec"/>
          <s v="&gt;1/3/2026"/>
        </groupItems>
      </fieldGroup>
    </cacheField>
    <cacheField name="#" numFmtId="0">
      <sharedItems containsSemiMixedTypes="0" containsString="0" containsNumber="1" containsInteger="1" minValue="1" maxValue="1"/>
    </cacheField>
    <cacheField name="Years" numFmtId="0" databaseField="0">
      <fieldGroup base="2">
        <rangePr groupBy="years" startDate="2025-06-01T00:00:00" endDate="2026-01-03T00:00:00"/>
        <groupItems count="4">
          <s v="&lt;6/1/2025"/>
          <s v="2025"/>
          <s v="2026"/>
          <s v="&gt;1/3/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1"/>
  </r>
  <r>
    <x v="0"/>
    <x v="1"/>
    <x v="1"/>
    <n v="1"/>
  </r>
  <r>
    <x v="0"/>
    <x v="2"/>
    <x v="2"/>
    <n v="1"/>
  </r>
  <r>
    <x v="0"/>
    <x v="3"/>
    <x v="2"/>
    <n v="1"/>
  </r>
  <r>
    <x v="0"/>
    <x v="4"/>
    <x v="3"/>
    <n v="1"/>
  </r>
  <r>
    <x v="0"/>
    <x v="5"/>
    <x v="3"/>
    <n v="1"/>
  </r>
  <r>
    <x v="0"/>
    <x v="6"/>
    <x v="4"/>
    <n v="1"/>
  </r>
  <r>
    <x v="0"/>
    <x v="7"/>
    <x v="4"/>
    <n v="1"/>
  </r>
  <r>
    <x v="0"/>
    <x v="8"/>
    <x v="5"/>
    <n v="1"/>
  </r>
  <r>
    <x v="0"/>
    <x v="9"/>
    <x v="5"/>
    <n v="1"/>
  </r>
  <r>
    <x v="0"/>
    <x v="10"/>
    <x v="6"/>
    <n v="1"/>
  </r>
  <r>
    <x v="0"/>
    <x v="11"/>
    <x v="7"/>
    <n v="1"/>
  </r>
  <r>
    <x v="0"/>
    <x v="12"/>
    <x v="7"/>
    <n v="1"/>
  </r>
  <r>
    <x v="0"/>
    <x v="13"/>
    <x v="8"/>
    <n v="1"/>
  </r>
  <r>
    <x v="0"/>
    <x v="14"/>
    <x v="8"/>
    <n v="1"/>
  </r>
  <r>
    <x v="1"/>
    <x v="0"/>
    <x v="9"/>
    <n v="1"/>
  </r>
  <r>
    <x v="1"/>
    <x v="7"/>
    <x v="10"/>
    <n v="1"/>
  </r>
  <r>
    <x v="1"/>
    <x v="8"/>
    <x v="10"/>
    <n v="1"/>
  </r>
  <r>
    <x v="1"/>
    <x v="9"/>
    <x v="11"/>
    <n v="1"/>
  </r>
  <r>
    <x v="1"/>
    <x v="10"/>
    <x v="11"/>
    <n v="1"/>
  </r>
  <r>
    <x v="1"/>
    <x v="6"/>
    <x v="12"/>
    <n v="1"/>
  </r>
  <r>
    <x v="1"/>
    <x v="4"/>
    <x v="13"/>
    <n v="1"/>
  </r>
  <r>
    <x v="1"/>
    <x v="11"/>
    <x v="13"/>
    <n v="1"/>
  </r>
  <r>
    <x v="1"/>
    <x v="2"/>
    <x v="14"/>
    <n v="1"/>
  </r>
  <r>
    <x v="1"/>
    <x v="12"/>
    <x v="14"/>
    <n v="1"/>
  </r>
  <r>
    <x v="1"/>
    <x v="5"/>
    <x v="15"/>
    <n v="1"/>
  </r>
  <r>
    <x v="1"/>
    <x v="1"/>
    <x v="15"/>
    <n v="1"/>
  </r>
  <r>
    <x v="1"/>
    <x v="3"/>
    <x v="16"/>
    <n v="1"/>
  </r>
  <r>
    <x v="1"/>
    <x v="13"/>
    <x v="16"/>
    <n v="1"/>
  </r>
  <r>
    <x v="1"/>
    <x v="14"/>
    <x v="16"/>
    <n v="1"/>
  </r>
  <r>
    <x v="2"/>
    <x v="0"/>
    <x v="17"/>
    <n v="1"/>
  </r>
  <r>
    <x v="2"/>
    <x v="7"/>
    <x v="18"/>
    <n v="1"/>
  </r>
  <r>
    <x v="2"/>
    <x v="8"/>
    <x v="18"/>
    <n v="1"/>
  </r>
  <r>
    <x v="2"/>
    <x v="9"/>
    <x v="19"/>
    <n v="1"/>
  </r>
  <r>
    <x v="2"/>
    <x v="10"/>
    <x v="19"/>
    <n v="1"/>
  </r>
  <r>
    <x v="2"/>
    <x v="6"/>
    <x v="20"/>
    <n v="1"/>
  </r>
  <r>
    <x v="2"/>
    <x v="4"/>
    <x v="21"/>
    <n v="1"/>
  </r>
  <r>
    <x v="2"/>
    <x v="11"/>
    <x v="21"/>
    <n v="1"/>
  </r>
  <r>
    <x v="2"/>
    <x v="2"/>
    <x v="22"/>
    <n v="1"/>
  </r>
  <r>
    <x v="2"/>
    <x v="12"/>
    <x v="22"/>
    <n v="1"/>
  </r>
  <r>
    <x v="2"/>
    <x v="5"/>
    <x v="23"/>
    <n v="1"/>
  </r>
  <r>
    <x v="2"/>
    <x v="1"/>
    <x v="23"/>
    <n v="1"/>
  </r>
  <r>
    <x v="2"/>
    <x v="3"/>
    <x v="24"/>
    <n v="1"/>
  </r>
  <r>
    <x v="2"/>
    <x v="13"/>
    <x v="24"/>
    <n v="1"/>
  </r>
  <r>
    <x v="2"/>
    <x v="14"/>
    <x v="24"/>
    <n v="1"/>
  </r>
  <r>
    <x v="3"/>
    <x v="0"/>
    <x v="25"/>
    <n v="1"/>
  </r>
  <r>
    <x v="3"/>
    <x v="7"/>
    <x v="26"/>
    <n v="1"/>
  </r>
  <r>
    <x v="3"/>
    <x v="8"/>
    <x v="26"/>
    <n v="1"/>
  </r>
  <r>
    <x v="3"/>
    <x v="9"/>
    <x v="27"/>
    <n v="1"/>
  </r>
  <r>
    <x v="3"/>
    <x v="10"/>
    <x v="27"/>
    <n v="1"/>
  </r>
  <r>
    <x v="3"/>
    <x v="6"/>
    <x v="28"/>
    <n v="1"/>
  </r>
  <r>
    <x v="3"/>
    <x v="4"/>
    <x v="29"/>
    <n v="1"/>
  </r>
  <r>
    <x v="3"/>
    <x v="11"/>
    <x v="29"/>
    <n v="1"/>
  </r>
  <r>
    <x v="3"/>
    <x v="2"/>
    <x v="30"/>
    <n v="1"/>
  </r>
  <r>
    <x v="3"/>
    <x v="12"/>
    <x v="30"/>
    <n v="1"/>
  </r>
  <r>
    <x v="3"/>
    <x v="5"/>
    <x v="31"/>
    <n v="1"/>
  </r>
  <r>
    <x v="3"/>
    <x v="1"/>
    <x v="31"/>
    <n v="1"/>
  </r>
  <r>
    <x v="3"/>
    <x v="3"/>
    <x v="32"/>
    <n v="1"/>
  </r>
  <r>
    <x v="3"/>
    <x v="13"/>
    <x v="32"/>
    <n v="1"/>
  </r>
  <r>
    <x v="3"/>
    <x v="14"/>
    <x v="3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F9ADE-65F3-4589-AF93-E1A30C79EA41}" name="PivotTable1" cacheId="2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H3:P10" firstHeaderRow="1" firstDataRow="3" firstDataCol="1" rowPageCount="1" colPageCount="1"/>
  <pivotFields count="5">
    <pivotField axis="axisRow" showAll="0" defaultSubtotal="0">
      <items count="4">
        <item x="0"/>
        <item x="1"/>
        <item x="2"/>
        <item x="3"/>
      </items>
    </pivotField>
    <pivotField axis="axisPage" showAll="0" defaultSubtotal="0">
      <items count="15">
        <item x="0"/>
        <item x="7"/>
        <item x="8"/>
        <item x="9"/>
        <item x="10"/>
        <item x="6"/>
        <item x="4"/>
        <item x="11"/>
        <item x="2"/>
        <item x="12"/>
        <item x="5"/>
        <item x="1"/>
        <item x="3"/>
        <item x="13"/>
        <item x="14"/>
      </items>
    </pivotField>
    <pivotField axis="axisCol" numFmtId="169" showAll="0" defaultSubtotal="0">
      <items count="14">
        <item x="0"/>
        <item x="1"/>
        <item x="2"/>
        <item x="3"/>
        <item x="4"/>
        <item x="5"/>
        <item x="6"/>
        <item x="7"/>
        <item x="8"/>
        <item x="9"/>
        <item x="10"/>
        <item x="11"/>
        <item x="12"/>
        <item x="13"/>
      </items>
    </pivotField>
    <pivotField dataField="1" showAll="0" defaultSubtotal="0"/>
    <pivotField axis="axisCol" subtotalTop="0" showAll="0" defaultSubtotal="0">
      <items count="4">
        <item x="0"/>
        <item x="1"/>
        <item x="2"/>
        <item x="3"/>
      </items>
    </pivotField>
  </pivotFields>
  <rowFields count="1">
    <field x="0"/>
  </rowFields>
  <rowItems count="5">
    <i>
      <x/>
    </i>
    <i>
      <x v="1"/>
    </i>
    <i>
      <x v="2"/>
    </i>
    <i>
      <x v="3"/>
    </i>
    <i t="grand">
      <x/>
    </i>
  </rowItems>
  <colFields count="2">
    <field x="4"/>
    <field x="2"/>
  </colFields>
  <colItems count="8">
    <i>
      <x v="1"/>
      <x v="6"/>
    </i>
    <i r="1">
      <x v="7"/>
    </i>
    <i r="1">
      <x v="8"/>
    </i>
    <i r="1">
      <x v="9"/>
    </i>
    <i r="1">
      <x v="10"/>
    </i>
    <i r="1">
      <x v="11"/>
    </i>
    <i r="1">
      <x v="12"/>
    </i>
    <i>
      <x v="2"/>
      <x v="1"/>
    </i>
  </colItems>
  <pageFields count="1">
    <pageField fld="1" hier="-1"/>
  </pageFields>
  <dataFields count="1">
    <dataField name="Sum of #" fld="3" baseField="0" baseItem="0"/>
  </dataFields>
  <formats count="3">
    <format dxfId="50">
      <pivotArea outline="0" collapsedLevelsAreSubtotals="1" fieldPosition="0"/>
    </format>
    <format dxfId="51">
      <pivotArea field="2" type="button" dataOnly="0" labelOnly="1" outline="0" axis="axisCol" fieldPosition="1"/>
    </format>
    <format dxfId="52">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434A4-36FD-4B15-9A7B-061DF4457F14}">
  <sheetPr>
    <pageSetUpPr fitToPage="1"/>
  </sheetPr>
  <dimension ref="A1:DQ90"/>
  <sheetViews>
    <sheetView showGridLines="0" tabSelected="1" showRuler="0" zoomScaleNormal="100" zoomScalePageLayoutView="70" workbookViewId="0">
      <pane ySplit="6" topLeftCell="A37" activePane="bottomLeft" state="frozen"/>
      <selection pane="bottomLeft" activeCell="E38" sqref="E38"/>
    </sheetView>
  </sheetViews>
  <sheetFormatPr defaultRowHeight="17.25" customHeight="1" x14ac:dyDescent="0.25"/>
  <cols>
    <col min="1" max="1" width="2.375" style="7" customWidth="1"/>
    <col min="2" max="2" width="31.125" style="6" customWidth="1"/>
    <col min="3" max="3" width="10.625" style="32" bestFit="1" customWidth="1"/>
    <col min="4" max="4" width="15.5" style="32" bestFit="1" customWidth="1"/>
    <col min="5" max="5" width="13.125" style="6" bestFit="1" customWidth="1"/>
    <col min="6" max="6" width="10.375" style="43" bestFit="1" customWidth="1"/>
    <col min="7" max="7" width="9.625" style="46" bestFit="1" customWidth="1"/>
    <col min="8" max="8" width="9.5" style="6" hidden="1" customWidth="1"/>
    <col min="9" max="9" width="8" style="6" customWidth="1"/>
    <col min="10" max="121" width="2.625" style="6" customWidth="1"/>
    <col min="122" max="16384" width="9" style="6"/>
  </cols>
  <sheetData>
    <row r="1" spans="1:121" ht="24.75" customHeight="1" x14ac:dyDescent="0.45">
      <c r="A1" s="1" t="s">
        <v>0</v>
      </c>
      <c r="B1" s="2"/>
      <c r="C1" s="3"/>
      <c r="D1" s="3"/>
      <c r="E1" s="4"/>
      <c r="F1" s="38"/>
      <c r="G1" s="38"/>
      <c r="H1" s="4"/>
      <c r="I1" s="4"/>
      <c r="J1" s="4"/>
      <c r="K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row>
    <row r="2" spans="1:121" ht="24.75" customHeight="1" x14ac:dyDescent="0.3">
      <c r="A2" s="7" t="s">
        <v>1</v>
      </c>
      <c r="B2" s="8"/>
      <c r="C2" s="3"/>
      <c r="D2" s="3"/>
      <c r="E2" s="4"/>
      <c r="F2" s="38"/>
      <c r="G2" s="38"/>
      <c r="H2" s="4"/>
      <c r="I2" s="4"/>
      <c r="J2" s="4"/>
      <c r="K2" s="4"/>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row>
    <row r="3" spans="1:121" ht="24.75" customHeight="1" x14ac:dyDescent="0.3">
      <c r="A3" s="7" t="s">
        <v>2</v>
      </c>
      <c r="B3" s="9">
        <f ca="1">TODAY()</f>
        <v>45881</v>
      </c>
      <c r="C3" s="10" t="s">
        <v>3</v>
      </c>
      <c r="D3" s="10"/>
      <c r="E3" s="11"/>
      <c r="F3" s="12">
        <v>45870</v>
      </c>
      <c r="G3" s="12"/>
    </row>
    <row r="4" spans="1:121" ht="24.75" customHeight="1" x14ac:dyDescent="0.3">
      <c r="A4" s="1" t="s">
        <v>4</v>
      </c>
      <c r="C4" s="10" t="s">
        <v>5</v>
      </c>
      <c r="D4" s="10"/>
      <c r="E4" s="11"/>
      <c r="F4" s="39">
        <v>1</v>
      </c>
      <c r="G4" s="44"/>
      <c r="J4" s="13">
        <f>J5</f>
        <v>45866</v>
      </c>
      <c r="K4" s="14"/>
      <c r="L4" s="14"/>
      <c r="M4" s="14"/>
      <c r="N4" s="14"/>
      <c r="O4" s="14"/>
      <c r="P4" s="15"/>
      <c r="Q4" s="13">
        <f>Q5</f>
        <v>45873</v>
      </c>
      <c r="R4" s="14"/>
      <c r="S4" s="14"/>
      <c r="T4" s="14"/>
      <c r="U4" s="14"/>
      <c r="V4" s="14"/>
      <c r="W4" s="15"/>
      <c r="X4" s="13">
        <f>X5</f>
        <v>45880</v>
      </c>
      <c r="Y4" s="14"/>
      <c r="Z4" s="14"/>
      <c r="AA4" s="14"/>
      <c r="AB4" s="14"/>
      <c r="AC4" s="14"/>
      <c r="AD4" s="15"/>
      <c r="AE4" s="13">
        <f>AE5</f>
        <v>45887</v>
      </c>
      <c r="AF4" s="14"/>
      <c r="AG4" s="14"/>
      <c r="AH4" s="14"/>
      <c r="AI4" s="14"/>
      <c r="AJ4" s="14"/>
      <c r="AK4" s="15"/>
      <c r="AL4" s="13">
        <f>AL5</f>
        <v>45894</v>
      </c>
      <c r="AM4" s="14"/>
      <c r="AN4" s="14"/>
      <c r="AO4" s="14"/>
      <c r="AP4" s="14"/>
      <c r="AQ4" s="14"/>
      <c r="AR4" s="15"/>
      <c r="AS4" s="13">
        <f>AS5</f>
        <v>45901</v>
      </c>
      <c r="AT4" s="14"/>
      <c r="AU4" s="14"/>
      <c r="AV4" s="14"/>
      <c r="AW4" s="14"/>
      <c r="AX4" s="14"/>
      <c r="AY4" s="15"/>
      <c r="AZ4" s="13">
        <f>AZ5</f>
        <v>45908</v>
      </c>
      <c r="BA4" s="14"/>
      <c r="BB4" s="14"/>
      <c r="BC4" s="14"/>
      <c r="BD4" s="14"/>
      <c r="BE4" s="14"/>
      <c r="BF4" s="15"/>
      <c r="BG4" s="13">
        <f>BG5</f>
        <v>45915</v>
      </c>
      <c r="BH4" s="14"/>
      <c r="BI4" s="14"/>
      <c r="BJ4" s="14"/>
      <c r="BK4" s="14"/>
      <c r="BL4" s="14"/>
      <c r="BM4" s="15"/>
      <c r="BN4" s="13">
        <f>BN5</f>
        <v>45922</v>
      </c>
      <c r="BO4" s="14"/>
      <c r="BP4" s="14"/>
      <c r="BQ4" s="14"/>
      <c r="BR4" s="14"/>
      <c r="BS4" s="14"/>
      <c r="BT4" s="15"/>
      <c r="BU4" s="13">
        <f>BU5</f>
        <v>45929</v>
      </c>
      <c r="BV4" s="14"/>
      <c r="BW4" s="14"/>
      <c r="BX4" s="14"/>
      <c r="BY4" s="14"/>
      <c r="BZ4" s="14"/>
      <c r="CA4" s="15"/>
      <c r="CB4" s="13">
        <f>CB5</f>
        <v>45936</v>
      </c>
      <c r="CC4" s="14"/>
      <c r="CD4" s="14"/>
      <c r="CE4" s="14"/>
      <c r="CF4" s="14"/>
      <c r="CG4" s="14"/>
      <c r="CH4" s="15"/>
      <c r="CI4" s="13">
        <f>CI5</f>
        <v>45943</v>
      </c>
      <c r="CJ4" s="14"/>
      <c r="CK4" s="14"/>
      <c r="CL4" s="14"/>
      <c r="CM4" s="14"/>
      <c r="CN4" s="14"/>
      <c r="CO4" s="15"/>
      <c r="CP4" s="13">
        <f>CP5</f>
        <v>45950</v>
      </c>
      <c r="CQ4" s="14"/>
      <c r="CR4" s="14"/>
      <c r="CS4" s="14"/>
      <c r="CT4" s="14"/>
      <c r="CU4" s="14"/>
      <c r="CV4" s="15"/>
      <c r="CW4" s="13">
        <f>CW5</f>
        <v>45957</v>
      </c>
      <c r="CX4" s="14"/>
      <c r="CY4" s="14"/>
      <c r="CZ4" s="14"/>
      <c r="DA4" s="14"/>
      <c r="DB4" s="14"/>
      <c r="DC4" s="15"/>
      <c r="DD4" s="13">
        <f>DD5</f>
        <v>45964</v>
      </c>
      <c r="DE4" s="14"/>
      <c r="DF4" s="14"/>
      <c r="DG4" s="14"/>
      <c r="DH4" s="14"/>
      <c r="DI4" s="14"/>
      <c r="DJ4" s="15"/>
      <c r="DK4" s="13">
        <f>DK5</f>
        <v>45971</v>
      </c>
      <c r="DL4" s="14"/>
      <c r="DM4" s="14"/>
      <c r="DN4" s="14"/>
      <c r="DO4" s="14"/>
      <c r="DP4" s="14"/>
      <c r="DQ4" s="15"/>
    </row>
    <row r="5" spans="1:121" ht="15" customHeight="1" x14ac:dyDescent="0.25">
      <c r="A5" s="1" t="s">
        <v>6</v>
      </c>
      <c r="B5" s="16"/>
      <c r="C5" s="16"/>
      <c r="D5" s="16"/>
      <c r="E5" s="16"/>
      <c r="F5" s="16"/>
      <c r="G5" s="16"/>
      <c r="H5" s="16"/>
      <c r="J5" s="17">
        <f>Início_do_projeto-WEEKDAY(Início_do_projeto,1)+2+7*(Semana_de_exibição-1)</f>
        <v>45866</v>
      </c>
      <c r="K5" s="18">
        <f t="shared" ref="K5:BV5" si="0">J5+1</f>
        <v>45867</v>
      </c>
      <c r="L5" s="18">
        <f t="shared" si="0"/>
        <v>45868</v>
      </c>
      <c r="M5" s="18">
        <f t="shared" si="0"/>
        <v>45869</v>
      </c>
      <c r="N5" s="18">
        <f t="shared" si="0"/>
        <v>45870</v>
      </c>
      <c r="O5" s="18">
        <f t="shared" si="0"/>
        <v>45871</v>
      </c>
      <c r="P5" s="19">
        <f t="shared" si="0"/>
        <v>45872</v>
      </c>
      <c r="Q5" s="17">
        <f t="shared" si="0"/>
        <v>45873</v>
      </c>
      <c r="R5" s="18">
        <f t="shared" si="0"/>
        <v>45874</v>
      </c>
      <c r="S5" s="18">
        <f t="shared" si="0"/>
        <v>45875</v>
      </c>
      <c r="T5" s="18">
        <f t="shared" si="0"/>
        <v>45876</v>
      </c>
      <c r="U5" s="18">
        <f t="shared" si="0"/>
        <v>45877</v>
      </c>
      <c r="V5" s="18">
        <f t="shared" si="0"/>
        <v>45878</v>
      </c>
      <c r="W5" s="19">
        <f t="shared" si="0"/>
        <v>45879</v>
      </c>
      <c r="X5" s="17">
        <f t="shared" si="0"/>
        <v>45880</v>
      </c>
      <c r="Y5" s="18">
        <f t="shared" si="0"/>
        <v>45881</v>
      </c>
      <c r="Z5" s="18">
        <f t="shared" si="0"/>
        <v>45882</v>
      </c>
      <c r="AA5" s="18">
        <f t="shared" si="0"/>
        <v>45883</v>
      </c>
      <c r="AB5" s="18">
        <f t="shared" si="0"/>
        <v>45884</v>
      </c>
      <c r="AC5" s="18">
        <f t="shared" si="0"/>
        <v>45885</v>
      </c>
      <c r="AD5" s="19">
        <f t="shared" si="0"/>
        <v>45886</v>
      </c>
      <c r="AE5" s="17">
        <f t="shared" si="0"/>
        <v>45887</v>
      </c>
      <c r="AF5" s="18">
        <f t="shared" si="0"/>
        <v>45888</v>
      </c>
      <c r="AG5" s="18">
        <f t="shared" si="0"/>
        <v>45889</v>
      </c>
      <c r="AH5" s="18">
        <f t="shared" si="0"/>
        <v>45890</v>
      </c>
      <c r="AI5" s="18">
        <f t="shared" si="0"/>
        <v>45891</v>
      </c>
      <c r="AJ5" s="18">
        <f t="shared" si="0"/>
        <v>45892</v>
      </c>
      <c r="AK5" s="19">
        <f t="shared" si="0"/>
        <v>45893</v>
      </c>
      <c r="AL5" s="17">
        <f t="shared" si="0"/>
        <v>45894</v>
      </c>
      <c r="AM5" s="18">
        <f t="shared" si="0"/>
        <v>45895</v>
      </c>
      <c r="AN5" s="18">
        <f t="shared" si="0"/>
        <v>45896</v>
      </c>
      <c r="AO5" s="18">
        <f t="shared" si="0"/>
        <v>45897</v>
      </c>
      <c r="AP5" s="18">
        <f t="shared" si="0"/>
        <v>45898</v>
      </c>
      <c r="AQ5" s="18">
        <f t="shared" si="0"/>
        <v>45899</v>
      </c>
      <c r="AR5" s="19">
        <f t="shared" si="0"/>
        <v>45900</v>
      </c>
      <c r="AS5" s="17">
        <f t="shared" si="0"/>
        <v>45901</v>
      </c>
      <c r="AT5" s="18">
        <f t="shared" si="0"/>
        <v>45902</v>
      </c>
      <c r="AU5" s="18">
        <f t="shared" si="0"/>
        <v>45903</v>
      </c>
      <c r="AV5" s="18">
        <f t="shared" si="0"/>
        <v>45904</v>
      </c>
      <c r="AW5" s="18">
        <f t="shared" si="0"/>
        <v>45905</v>
      </c>
      <c r="AX5" s="18">
        <f t="shared" si="0"/>
        <v>45906</v>
      </c>
      <c r="AY5" s="19">
        <f t="shared" si="0"/>
        <v>45907</v>
      </c>
      <c r="AZ5" s="17">
        <f t="shared" si="0"/>
        <v>45908</v>
      </c>
      <c r="BA5" s="18">
        <f t="shared" si="0"/>
        <v>45909</v>
      </c>
      <c r="BB5" s="18">
        <f t="shared" si="0"/>
        <v>45910</v>
      </c>
      <c r="BC5" s="18">
        <f t="shared" si="0"/>
        <v>45911</v>
      </c>
      <c r="BD5" s="18">
        <f t="shared" si="0"/>
        <v>45912</v>
      </c>
      <c r="BE5" s="18">
        <f t="shared" si="0"/>
        <v>45913</v>
      </c>
      <c r="BF5" s="19">
        <f t="shared" si="0"/>
        <v>45914</v>
      </c>
      <c r="BG5" s="17">
        <f t="shared" si="0"/>
        <v>45915</v>
      </c>
      <c r="BH5" s="18">
        <f t="shared" si="0"/>
        <v>45916</v>
      </c>
      <c r="BI5" s="18">
        <f t="shared" si="0"/>
        <v>45917</v>
      </c>
      <c r="BJ5" s="18">
        <f t="shared" si="0"/>
        <v>45918</v>
      </c>
      <c r="BK5" s="18">
        <f t="shared" si="0"/>
        <v>45919</v>
      </c>
      <c r="BL5" s="18">
        <f t="shared" si="0"/>
        <v>45920</v>
      </c>
      <c r="BM5" s="19">
        <f t="shared" si="0"/>
        <v>45921</v>
      </c>
      <c r="BN5" s="17">
        <f t="shared" si="0"/>
        <v>45922</v>
      </c>
      <c r="BO5" s="18">
        <f t="shared" si="0"/>
        <v>45923</v>
      </c>
      <c r="BP5" s="18">
        <f t="shared" si="0"/>
        <v>45924</v>
      </c>
      <c r="BQ5" s="18">
        <f t="shared" si="0"/>
        <v>45925</v>
      </c>
      <c r="BR5" s="18">
        <f t="shared" si="0"/>
        <v>45926</v>
      </c>
      <c r="BS5" s="18">
        <f t="shared" si="0"/>
        <v>45927</v>
      </c>
      <c r="BT5" s="19">
        <f t="shared" si="0"/>
        <v>45928</v>
      </c>
      <c r="BU5" s="17">
        <f t="shared" si="0"/>
        <v>45929</v>
      </c>
      <c r="BV5" s="18">
        <f t="shared" si="0"/>
        <v>45930</v>
      </c>
      <c r="BW5" s="18">
        <f t="shared" ref="BW5:DQ5" si="1">BV5+1</f>
        <v>45931</v>
      </c>
      <c r="BX5" s="18">
        <f t="shared" si="1"/>
        <v>45932</v>
      </c>
      <c r="BY5" s="18">
        <f t="shared" si="1"/>
        <v>45933</v>
      </c>
      <c r="BZ5" s="18">
        <f t="shared" si="1"/>
        <v>45934</v>
      </c>
      <c r="CA5" s="19">
        <f t="shared" si="1"/>
        <v>45935</v>
      </c>
      <c r="CB5" s="17">
        <f t="shared" si="1"/>
        <v>45936</v>
      </c>
      <c r="CC5" s="18">
        <f t="shared" si="1"/>
        <v>45937</v>
      </c>
      <c r="CD5" s="18">
        <f t="shared" si="1"/>
        <v>45938</v>
      </c>
      <c r="CE5" s="18">
        <f t="shared" si="1"/>
        <v>45939</v>
      </c>
      <c r="CF5" s="18">
        <f t="shared" si="1"/>
        <v>45940</v>
      </c>
      <c r="CG5" s="18">
        <f t="shared" si="1"/>
        <v>45941</v>
      </c>
      <c r="CH5" s="19">
        <f t="shared" si="1"/>
        <v>45942</v>
      </c>
      <c r="CI5" s="17">
        <f t="shared" si="1"/>
        <v>45943</v>
      </c>
      <c r="CJ5" s="18">
        <f t="shared" si="1"/>
        <v>45944</v>
      </c>
      <c r="CK5" s="18">
        <f t="shared" si="1"/>
        <v>45945</v>
      </c>
      <c r="CL5" s="18">
        <f t="shared" si="1"/>
        <v>45946</v>
      </c>
      <c r="CM5" s="18">
        <f t="shared" si="1"/>
        <v>45947</v>
      </c>
      <c r="CN5" s="18">
        <f t="shared" si="1"/>
        <v>45948</v>
      </c>
      <c r="CO5" s="19">
        <f t="shared" si="1"/>
        <v>45949</v>
      </c>
      <c r="CP5" s="17">
        <f t="shared" si="1"/>
        <v>45950</v>
      </c>
      <c r="CQ5" s="18">
        <f t="shared" si="1"/>
        <v>45951</v>
      </c>
      <c r="CR5" s="18">
        <f t="shared" si="1"/>
        <v>45952</v>
      </c>
      <c r="CS5" s="18">
        <f t="shared" si="1"/>
        <v>45953</v>
      </c>
      <c r="CT5" s="18">
        <f t="shared" si="1"/>
        <v>45954</v>
      </c>
      <c r="CU5" s="18">
        <f t="shared" si="1"/>
        <v>45955</v>
      </c>
      <c r="CV5" s="19">
        <f t="shared" si="1"/>
        <v>45956</v>
      </c>
      <c r="CW5" s="17">
        <f t="shared" si="1"/>
        <v>45957</v>
      </c>
      <c r="CX5" s="18">
        <f t="shared" si="1"/>
        <v>45958</v>
      </c>
      <c r="CY5" s="18">
        <f t="shared" si="1"/>
        <v>45959</v>
      </c>
      <c r="CZ5" s="18">
        <f t="shared" si="1"/>
        <v>45960</v>
      </c>
      <c r="DA5" s="18">
        <f t="shared" si="1"/>
        <v>45961</v>
      </c>
      <c r="DB5" s="18">
        <f t="shared" si="1"/>
        <v>45962</v>
      </c>
      <c r="DC5" s="19">
        <f t="shared" si="1"/>
        <v>45963</v>
      </c>
      <c r="DD5" s="17">
        <f t="shared" si="1"/>
        <v>45964</v>
      </c>
      <c r="DE5" s="18">
        <f t="shared" si="1"/>
        <v>45965</v>
      </c>
      <c r="DF5" s="18">
        <f t="shared" si="1"/>
        <v>45966</v>
      </c>
      <c r="DG5" s="18">
        <f t="shared" si="1"/>
        <v>45967</v>
      </c>
      <c r="DH5" s="18">
        <f t="shared" si="1"/>
        <v>45968</v>
      </c>
      <c r="DI5" s="18">
        <f t="shared" si="1"/>
        <v>45969</v>
      </c>
      <c r="DJ5" s="19">
        <f t="shared" si="1"/>
        <v>45970</v>
      </c>
      <c r="DK5" s="17">
        <f t="shared" si="1"/>
        <v>45971</v>
      </c>
      <c r="DL5" s="18">
        <f t="shared" si="1"/>
        <v>45972</v>
      </c>
      <c r="DM5" s="18">
        <f t="shared" si="1"/>
        <v>45973</v>
      </c>
      <c r="DN5" s="18">
        <f t="shared" si="1"/>
        <v>45974</v>
      </c>
      <c r="DO5" s="18">
        <f t="shared" si="1"/>
        <v>45975</v>
      </c>
      <c r="DP5" s="18">
        <f t="shared" si="1"/>
        <v>45976</v>
      </c>
      <c r="DQ5" s="19">
        <f t="shared" si="1"/>
        <v>45977</v>
      </c>
    </row>
    <row r="6" spans="1:121" ht="30" customHeight="1" thickBot="1" x14ac:dyDescent="0.3">
      <c r="A6" s="1" t="s">
        <v>7</v>
      </c>
      <c r="B6" s="34" t="s">
        <v>8</v>
      </c>
      <c r="C6" s="35" t="s">
        <v>9</v>
      </c>
      <c r="D6" s="35" t="s">
        <v>10</v>
      </c>
      <c r="E6" s="36" t="s">
        <v>11</v>
      </c>
      <c r="F6" s="40" t="s">
        <v>12</v>
      </c>
      <c r="G6" s="40" t="s">
        <v>13</v>
      </c>
      <c r="H6" s="35" t="s">
        <v>14</v>
      </c>
      <c r="I6" s="35" t="s">
        <v>15</v>
      </c>
      <c r="J6" s="37" t="str">
        <f t="shared" ref="J6:BU6" si="2">LEFT(TEXT(J5,"ddd"),1)</f>
        <v>M</v>
      </c>
      <c r="K6" s="37" t="str">
        <f t="shared" si="2"/>
        <v>T</v>
      </c>
      <c r="L6" s="37" t="str">
        <f t="shared" si="2"/>
        <v>W</v>
      </c>
      <c r="M6" s="37" t="str">
        <f t="shared" si="2"/>
        <v>T</v>
      </c>
      <c r="N6" s="37" t="str">
        <f t="shared" si="2"/>
        <v>F</v>
      </c>
      <c r="O6" s="37" t="str">
        <f t="shared" si="2"/>
        <v>S</v>
      </c>
      <c r="P6" s="37" t="str">
        <f t="shared" si="2"/>
        <v>S</v>
      </c>
      <c r="Q6" s="37" t="str">
        <f t="shared" si="2"/>
        <v>M</v>
      </c>
      <c r="R6" s="37" t="str">
        <f t="shared" si="2"/>
        <v>T</v>
      </c>
      <c r="S6" s="37" t="str">
        <f t="shared" si="2"/>
        <v>W</v>
      </c>
      <c r="T6" s="37" t="str">
        <f t="shared" si="2"/>
        <v>T</v>
      </c>
      <c r="U6" s="37" t="str">
        <f t="shared" si="2"/>
        <v>F</v>
      </c>
      <c r="V6" s="37" t="str">
        <f t="shared" si="2"/>
        <v>S</v>
      </c>
      <c r="W6" s="37" t="str">
        <f t="shared" si="2"/>
        <v>S</v>
      </c>
      <c r="X6" s="37" t="str">
        <f t="shared" si="2"/>
        <v>M</v>
      </c>
      <c r="Y6" s="37" t="str">
        <f t="shared" si="2"/>
        <v>T</v>
      </c>
      <c r="Z6" s="37" t="str">
        <f t="shared" si="2"/>
        <v>W</v>
      </c>
      <c r="AA6" s="37" t="str">
        <f t="shared" si="2"/>
        <v>T</v>
      </c>
      <c r="AB6" s="37" t="str">
        <f t="shared" si="2"/>
        <v>F</v>
      </c>
      <c r="AC6" s="37" t="str">
        <f t="shared" si="2"/>
        <v>S</v>
      </c>
      <c r="AD6" s="37" t="str">
        <f t="shared" si="2"/>
        <v>S</v>
      </c>
      <c r="AE6" s="37" t="str">
        <f t="shared" si="2"/>
        <v>M</v>
      </c>
      <c r="AF6" s="37" t="str">
        <f t="shared" si="2"/>
        <v>T</v>
      </c>
      <c r="AG6" s="37" t="str">
        <f t="shared" si="2"/>
        <v>W</v>
      </c>
      <c r="AH6" s="37" t="str">
        <f t="shared" si="2"/>
        <v>T</v>
      </c>
      <c r="AI6" s="37" t="str">
        <f t="shared" si="2"/>
        <v>F</v>
      </c>
      <c r="AJ6" s="37" t="str">
        <f t="shared" si="2"/>
        <v>S</v>
      </c>
      <c r="AK6" s="37" t="str">
        <f t="shared" si="2"/>
        <v>S</v>
      </c>
      <c r="AL6" s="37" t="str">
        <f t="shared" si="2"/>
        <v>M</v>
      </c>
      <c r="AM6" s="37" t="str">
        <f t="shared" si="2"/>
        <v>T</v>
      </c>
      <c r="AN6" s="37" t="str">
        <f t="shared" si="2"/>
        <v>W</v>
      </c>
      <c r="AO6" s="37" t="str">
        <f t="shared" si="2"/>
        <v>T</v>
      </c>
      <c r="AP6" s="37" t="str">
        <f t="shared" si="2"/>
        <v>F</v>
      </c>
      <c r="AQ6" s="37" t="str">
        <f t="shared" si="2"/>
        <v>S</v>
      </c>
      <c r="AR6" s="37" t="str">
        <f t="shared" si="2"/>
        <v>S</v>
      </c>
      <c r="AS6" s="37" t="str">
        <f t="shared" si="2"/>
        <v>M</v>
      </c>
      <c r="AT6" s="37" t="str">
        <f t="shared" si="2"/>
        <v>T</v>
      </c>
      <c r="AU6" s="37" t="str">
        <f t="shared" si="2"/>
        <v>W</v>
      </c>
      <c r="AV6" s="37" t="str">
        <f t="shared" si="2"/>
        <v>T</v>
      </c>
      <c r="AW6" s="37" t="str">
        <f t="shared" si="2"/>
        <v>F</v>
      </c>
      <c r="AX6" s="37" t="str">
        <f t="shared" si="2"/>
        <v>S</v>
      </c>
      <c r="AY6" s="37" t="str">
        <f t="shared" si="2"/>
        <v>S</v>
      </c>
      <c r="AZ6" s="37" t="str">
        <f t="shared" si="2"/>
        <v>M</v>
      </c>
      <c r="BA6" s="37" t="str">
        <f t="shared" si="2"/>
        <v>T</v>
      </c>
      <c r="BB6" s="37" t="str">
        <f t="shared" si="2"/>
        <v>W</v>
      </c>
      <c r="BC6" s="37" t="str">
        <f t="shared" si="2"/>
        <v>T</v>
      </c>
      <c r="BD6" s="37" t="str">
        <f t="shared" si="2"/>
        <v>F</v>
      </c>
      <c r="BE6" s="37" t="str">
        <f t="shared" si="2"/>
        <v>S</v>
      </c>
      <c r="BF6" s="37" t="str">
        <f t="shared" si="2"/>
        <v>S</v>
      </c>
      <c r="BG6" s="37" t="str">
        <f t="shared" si="2"/>
        <v>M</v>
      </c>
      <c r="BH6" s="37" t="str">
        <f t="shared" si="2"/>
        <v>T</v>
      </c>
      <c r="BI6" s="37" t="str">
        <f t="shared" si="2"/>
        <v>W</v>
      </c>
      <c r="BJ6" s="37" t="str">
        <f t="shared" si="2"/>
        <v>T</v>
      </c>
      <c r="BK6" s="37" t="str">
        <f t="shared" si="2"/>
        <v>F</v>
      </c>
      <c r="BL6" s="37" t="str">
        <f t="shared" si="2"/>
        <v>S</v>
      </c>
      <c r="BM6" s="37" t="str">
        <f t="shared" si="2"/>
        <v>S</v>
      </c>
      <c r="BN6" s="37" t="str">
        <f t="shared" si="2"/>
        <v>M</v>
      </c>
      <c r="BO6" s="37" t="str">
        <f t="shared" si="2"/>
        <v>T</v>
      </c>
      <c r="BP6" s="37" t="str">
        <f t="shared" si="2"/>
        <v>W</v>
      </c>
      <c r="BQ6" s="37" t="str">
        <f t="shared" si="2"/>
        <v>T</v>
      </c>
      <c r="BR6" s="37" t="str">
        <f t="shared" si="2"/>
        <v>F</v>
      </c>
      <c r="BS6" s="37" t="str">
        <f t="shared" si="2"/>
        <v>S</v>
      </c>
      <c r="BT6" s="37" t="str">
        <f t="shared" si="2"/>
        <v>S</v>
      </c>
      <c r="BU6" s="37" t="str">
        <f t="shared" si="2"/>
        <v>M</v>
      </c>
      <c r="BV6" s="37" t="str">
        <f t="shared" ref="BV6:DQ6" si="3">LEFT(TEXT(BV5,"ddd"),1)</f>
        <v>T</v>
      </c>
      <c r="BW6" s="37" t="str">
        <f t="shared" si="3"/>
        <v>W</v>
      </c>
      <c r="BX6" s="37" t="str">
        <f t="shared" si="3"/>
        <v>T</v>
      </c>
      <c r="BY6" s="37" t="str">
        <f t="shared" si="3"/>
        <v>F</v>
      </c>
      <c r="BZ6" s="37" t="str">
        <f t="shared" si="3"/>
        <v>S</v>
      </c>
      <c r="CA6" s="37" t="str">
        <f t="shared" si="3"/>
        <v>S</v>
      </c>
      <c r="CB6" s="37" t="str">
        <f t="shared" si="3"/>
        <v>M</v>
      </c>
      <c r="CC6" s="37" t="str">
        <f t="shared" si="3"/>
        <v>T</v>
      </c>
      <c r="CD6" s="37" t="str">
        <f t="shared" si="3"/>
        <v>W</v>
      </c>
      <c r="CE6" s="37" t="str">
        <f t="shared" si="3"/>
        <v>T</v>
      </c>
      <c r="CF6" s="37" t="str">
        <f t="shared" si="3"/>
        <v>F</v>
      </c>
      <c r="CG6" s="37" t="str">
        <f t="shared" si="3"/>
        <v>S</v>
      </c>
      <c r="CH6" s="37" t="str">
        <f t="shared" si="3"/>
        <v>S</v>
      </c>
      <c r="CI6" s="37" t="str">
        <f t="shared" si="3"/>
        <v>M</v>
      </c>
      <c r="CJ6" s="37" t="str">
        <f t="shared" si="3"/>
        <v>T</v>
      </c>
      <c r="CK6" s="37" t="str">
        <f t="shared" si="3"/>
        <v>W</v>
      </c>
      <c r="CL6" s="37" t="str">
        <f t="shared" si="3"/>
        <v>T</v>
      </c>
      <c r="CM6" s="37" t="str">
        <f t="shared" si="3"/>
        <v>F</v>
      </c>
      <c r="CN6" s="37" t="str">
        <f t="shared" si="3"/>
        <v>S</v>
      </c>
      <c r="CO6" s="37" t="str">
        <f t="shared" si="3"/>
        <v>S</v>
      </c>
      <c r="CP6" s="37" t="str">
        <f t="shared" si="3"/>
        <v>M</v>
      </c>
      <c r="CQ6" s="37" t="str">
        <f t="shared" si="3"/>
        <v>T</v>
      </c>
      <c r="CR6" s="37" t="str">
        <f t="shared" si="3"/>
        <v>W</v>
      </c>
      <c r="CS6" s="37" t="str">
        <f t="shared" si="3"/>
        <v>T</v>
      </c>
      <c r="CT6" s="37" t="str">
        <f t="shared" si="3"/>
        <v>F</v>
      </c>
      <c r="CU6" s="37" t="str">
        <f t="shared" si="3"/>
        <v>S</v>
      </c>
      <c r="CV6" s="37" t="str">
        <f t="shared" si="3"/>
        <v>S</v>
      </c>
      <c r="CW6" s="37" t="str">
        <f t="shared" si="3"/>
        <v>M</v>
      </c>
      <c r="CX6" s="37" t="str">
        <f t="shared" si="3"/>
        <v>T</v>
      </c>
      <c r="CY6" s="37" t="str">
        <f t="shared" si="3"/>
        <v>W</v>
      </c>
      <c r="CZ6" s="37" t="str">
        <f t="shared" si="3"/>
        <v>T</v>
      </c>
      <c r="DA6" s="37" t="str">
        <f t="shared" si="3"/>
        <v>F</v>
      </c>
      <c r="DB6" s="37" t="str">
        <f t="shared" si="3"/>
        <v>S</v>
      </c>
      <c r="DC6" s="37" t="str">
        <f t="shared" si="3"/>
        <v>S</v>
      </c>
      <c r="DD6" s="37" t="str">
        <f t="shared" si="3"/>
        <v>M</v>
      </c>
      <c r="DE6" s="37" t="str">
        <f t="shared" si="3"/>
        <v>T</v>
      </c>
      <c r="DF6" s="37" t="str">
        <f t="shared" si="3"/>
        <v>W</v>
      </c>
      <c r="DG6" s="37" t="str">
        <f t="shared" si="3"/>
        <v>T</v>
      </c>
      <c r="DH6" s="37" t="str">
        <f t="shared" si="3"/>
        <v>F</v>
      </c>
      <c r="DI6" s="37" t="str">
        <f t="shared" si="3"/>
        <v>S</v>
      </c>
      <c r="DJ6" s="37" t="str">
        <f t="shared" si="3"/>
        <v>S</v>
      </c>
      <c r="DK6" s="37" t="str">
        <f t="shared" si="3"/>
        <v>M</v>
      </c>
      <c r="DL6" s="37" t="str">
        <f t="shared" si="3"/>
        <v>T</v>
      </c>
      <c r="DM6" s="37" t="str">
        <f t="shared" si="3"/>
        <v>W</v>
      </c>
      <c r="DN6" s="37" t="str">
        <f t="shared" si="3"/>
        <v>T</v>
      </c>
      <c r="DO6" s="37" t="str">
        <f t="shared" si="3"/>
        <v>F</v>
      </c>
      <c r="DP6" s="37" t="str">
        <f t="shared" si="3"/>
        <v>S</v>
      </c>
      <c r="DQ6" s="37" t="str">
        <f t="shared" si="3"/>
        <v>S</v>
      </c>
    </row>
    <row r="7" spans="1:121" s="25" customFormat="1" ht="17.25" customHeight="1" thickBot="1" x14ac:dyDescent="0.3">
      <c r="A7" s="1" t="s">
        <v>16</v>
      </c>
      <c r="B7" s="33" t="s">
        <v>40</v>
      </c>
      <c r="C7" s="21"/>
      <c r="D7" s="21"/>
      <c r="E7" s="22"/>
      <c r="F7" s="41"/>
      <c r="G7" s="45"/>
      <c r="H7" s="23"/>
      <c r="I7" s="20"/>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row>
    <row r="8" spans="1:121" s="25" customFormat="1" ht="17.25" customHeight="1" thickBot="1" x14ac:dyDescent="0.3">
      <c r="A8" s="1" t="s">
        <v>17</v>
      </c>
      <c r="B8" s="26" t="s">
        <v>24</v>
      </c>
      <c r="C8" s="27" t="s">
        <v>18</v>
      </c>
      <c r="D8" s="27" t="s">
        <v>41</v>
      </c>
      <c r="E8" s="28">
        <v>1</v>
      </c>
      <c r="F8" s="42">
        <v>45809</v>
      </c>
      <c r="G8" s="42">
        <v>45873</v>
      </c>
      <c r="H8" s="29"/>
      <c r="I8" s="26">
        <f>IF(OR(ISBLANK(F8),ISBLANK(término_da_tarefa)),"",término_da_tarefa-F8+1)</f>
        <v>65</v>
      </c>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row>
    <row r="9" spans="1:121" s="25" customFormat="1" ht="17.25" customHeight="1" thickBot="1" x14ac:dyDescent="0.3">
      <c r="A9" s="1" t="s">
        <v>19</v>
      </c>
      <c r="B9" s="26" t="s">
        <v>36</v>
      </c>
      <c r="C9" s="27" t="s">
        <v>20</v>
      </c>
      <c r="D9" s="27" t="s">
        <v>41</v>
      </c>
      <c r="E9" s="28">
        <v>0.95</v>
      </c>
      <c r="F9" s="42">
        <v>45859</v>
      </c>
      <c r="G9" s="42">
        <v>45876</v>
      </c>
      <c r="H9" s="29">
        <v>45680</v>
      </c>
      <c r="I9" s="26">
        <f>IF(OR(ISBLANK(F9),ISBLANK(término_da_tarefa)),"",término_da_tarefa-F9+1)</f>
        <v>18</v>
      </c>
      <c r="J9" s="24"/>
      <c r="K9" s="24"/>
      <c r="L9" s="24"/>
      <c r="M9" s="24"/>
      <c r="N9" s="24"/>
      <c r="O9" s="24"/>
      <c r="P9" s="24"/>
      <c r="Q9" s="24"/>
      <c r="R9" s="24"/>
      <c r="S9" s="24"/>
      <c r="T9" s="24"/>
      <c r="U9" s="24"/>
      <c r="V9" s="30"/>
      <c r="W9" s="30"/>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row>
    <row r="10" spans="1:121" s="25" customFormat="1" ht="17.25" customHeight="1" thickBot="1" x14ac:dyDescent="0.3">
      <c r="A10" s="1"/>
      <c r="B10" s="26" t="s">
        <v>33</v>
      </c>
      <c r="C10" s="27" t="s">
        <v>21</v>
      </c>
      <c r="D10" s="27" t="s">
        <v>41</v>
      </c>
      <c r="E10" s="28">
        <v>0</v>
      </c>
      <c r="F10" s="42">
        <v>45887</v>
      </c>
      <c r="G10" s="42">
        <f>F10+20</f>
        <v>45907</v>
      </c>
      <c r="H10" s="29"/>
      <c r="I10" s="26">
        <f>IF(OR(ISBLANK(F10),ISBLANK(término_da_tarefa)),"",término_da_tarefa-F10+1)</f>
        <v>21</v>
      </c>
      <c r="J10" s="24"/>
      <c r="K10" s="24"/>
      <c r="L10" s="24"/>
      <c r="M10" s="24"/>
      <c r="N10" s="24"/>
      <c r="O10" s="24"/>
      <c r="P10" s="24"/>
      <c r="Q10" s="24"/>
      <c r="R10" s="24"/>
      <c r="S10" s="24"/>
      <c r="T10" s="24"/>
      <c r="U10" s="24"/>
      <c r="V10" s="30"/>
      <c r="W10" s="30"/>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row>
    <row r="11" spans="1:121" s="25" customFormat="1" ht="17.25" customHeight="1" thickBot="1" x14ac:dyDescent="0.3">
      <c r="A11" s="1"/>
      <c r="B11" s="26" t="s">
        <v>37</v>
      </c>
      <c r="C11" s="27" t="s">
        <v>21</v>
      </c>
      <c r="D11" s="27" t="s">
        <v>41</v>
      </c>
      <c r="E11" s="28">
        <v>0</v>
      </c>
      <c r="F11" s="42">
        <v>45887</v>
      </c>
      <c r="G11" s="42">
        <f>F11+20</f>
        <v>45907</v>
      </c>
      <c r="H11" s="29"/>
      <c r="I11" s="26">
        <f>IF(OR(ISBLANK(F11),ISBLANK(término_da_tarefa)),"",término_da_tarefa-F11+1)</f>
        <v>21</v>
      </c>
      <c r="J11" s="24"/>
      <c r="K11" s="24"/>
      <c r="L11" s="24"/>
      <c r="M11" s="24"/>
      <c r="N11" s="24"/>
      <c r="O11" s="24"/>
      <c r="P11" s="24"/>
      <c r="Q11" s="24"/>
      <c r="R11" s="24"/>
      <c r="S11" s="24"/>
      <c r="T11" s="24"/>
      <c r="U11" s="24"/>
      <c r="V11" s="30"/>
      <c r="W11" s="30"/>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row>
    <row r="12" spans="1:121" s="25" customFormat="1" ht="17.25" customHeight="1" thickBot="1" x14ac:dyDescent="0.3">
      <c r="A12" s="1"/>
      <c r="B12" s="26" t="s">
        <v>31</v>
      </c>
      <c r="C12" s="27" t="s">
        <v>21</v>
      </c>
      <c r="D12" s="27" t="s">
        <v>41</v>
      </c>
      <c r="E12" s="28">
        <v>0</v>
      </c>
      <c r="F12" s="42">
        <v>45894</v>
      </c>
      <c r="G12" s="42">
        <f>F12+20</f>
        <v>45914</v>
      </c>
      <c r="H12" s="29"/>
      <c r="I12" s="26">
        <f>IF(OR(ISBLANK(F12),ISBLANK(término_da_tarefa)),"",término_da_tarefa-F12+1)</f>
        <v>21</v>
      </c>
      <c r="J12" s="24"/>
      <c r="K12" s="24"/>
      <c r="L12" s="24"/>
      <c r="M12" s="24"/>
      <c r="N12" s="24"/>
      <c r="O12" s="24"/>
      <c r="P12" s="24"/>
      <c r="Q12" s="24"/>
      <c r="R12" s="24"/>
      <c r="S12" s="24"/>
      <c r="T12" s="24"/>
      <c r="U12" s="24"/>
      <c r="V12" s="30"/>
      <c r="W12" s="30"/>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row>
    <row r="13" spans="1:121" s="25" customFormat="1" ht="17.25" customHeight="1" thickBot="1" x14ac:dyDescent="0.3">
      <c r="A13" s="1"/>
      <c r="B13" s="26" t="s">
        <v>35</v>
      </c>
      <c r="C13" s="27" t="s">
        <v>21</v>
      </c>
      <c r="D13" s="27" t="s">
        <v>41</v>
      </c>
      <c r="E13" s="28">
        <v>0</v>
      </c>
      <c r="F13" s="42">
        <v>45894</v>
      </c>
      <c r="G13" s="42">
        <f>F13+20</f>
        <v>45914</v>
      </c>
      <c r="H13" s="29"/>
      <c r="I13" s="26">
        <f>IF(OR(ISBLANK(F13),ISBLANK(término_da_tarefa)),"",término_da_tarefa-F13+1)</f>
        <v>21</v>
      </c>
      <c r="J13" s="24"/>
      <c r="K13" s="24"/>
      <c r="L13" s="24"/>
      <c r="M13" s="24"/>
      <c r="N13" s="24"/>
      <c r="O13" s="24"/>
      <c r="P13" s="24"/>
      <c r="Q13" s="24"/>
      <c r="R13" s="24"/>
      <c r="S13" s="24"/>
      <c r="T13" s="24"/>
      <c r="U13" s="24"/>
      <c r="V13" s="30"/>
      <c r="W13" s="30"/>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row>
    <row r="14" spans="1:121" s="25" customFormat="1" ht="17.25" customHeight="1" thickBot="1" x14ac:dyDescent="0.3">
      <c r="A14" s="1"/>
      <c r="B14" s="26" t="s">
        <v>29</v>
      </c>
      <c r="C14" s="27" t="s">
        <v>21</v>
      </c>
      <c r="D14" s="27" t="s">
        <v>41</v>
      </c>
      <c r="E14" s="28">
        <v>0</v>
      </c>
      <c r="F14" s="42">
        <v>45901</v>
      </c>
      <c r="G14" s="42">
        <f>F14+20</f>
        <v>45921</v>
      </c>
      <c r="H14" s="29"/>
      <c r="I14" s="26">
        <f>IF(OR(ISBLANK(F14),ISBLANK(término_da_tarefa)),"",término_da_tarefa-F14+1)</f>
        <v>21</v>
      </c>
      <c r="J14" s="24"/>
      <c r="K14" s="24"/>
      <c r="L14" s="24"/>
      <c r="M14" s="24"/>
      <c r="N14" s="24"/>
      <c r="O14" s="24"/>
      <c r="P14" s="24"/>
      <c r="Q14" s="24"/>
      <c r="R14" s="24"/>
      <c r="S14" s="24"/>
      <c r="T14" s="24"/>
      <c r="U14" s="24"/>
      <c r="V14" s="30"/>
      <c r="W14" s="30"/>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row>
    <row r="15" spans="1:121" s="25" customFormat="1" ht="17.25" customHeight="1" thickBot="1" x14ac:dyDescent="0.3">
      <c r="A15" s="7"/>
      <c r="B15" s="26" t="s">
        <v>25</v>
      </c>
      <c r="C15" s="27" t="s">
        <v>20</v>
      </c>
      <c r="D15" s="27" t="s">
        <v>41</v>
      </c>
      <c r="E15" s="28">
        <v>0</v>
      </c>
      <c r="F15" s="42">
        <v>45901</v>
      </c>
      <c r="G15" s="42">
        <f>F15+20</f>
        <v>45921</v>
      </c>
      <c r="H15" s="29"/>
      <c r="I15" s="26">
        <f>IF(OR(ISBLANK(F15),ISBLANK(término_da_tarefa)),"",término_da_tarefa-F15+1)</f>
        <v>21</v>
      </c>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row>
    <row r="16" spans="1:121" s="25" customFormat="1" ht="17.25" customHeight="1" thickBot="1" x14ac:dyDescent="0.3">
      <c r="A16" s="7"/>
      <c r="B16" s="26" t="s">
        <v>26</v>
      </c>
      <c r="C16" s="27" t="s">
        <v>20</v>
      </c>
      <c r="D16" s="27" t="s">
        <v>41</v>
      </c>
      <c r="E16" s="28">
        <v>0</v>
      </c>
      <c r="F16" s="42">
        <v>45909</v>
      </c>
      <c r="G16" s="42">
        <f>F16+20</f>
        <v>45929</v>
      </c>
      <c r="H16" s="29"/>
      <c r="I16" s="26">
        <f>IF(OR(ISBLANK(F16),ISBLANK(término_da_tarefa)),"",término_da_tarefa-F16+1)</f>
        <v>21</v>
      </c>
      <c r="J16" s="24"/>
      <c r="K16" s="24"/>
      <c r="L16" s="24"/>
      <c r="M16" s="24"/>
      <c r="N16" s="24"/>
      <c r="O16" s="24"/>
      <c r="P16" s="24"/>
      <c r="Q16" s="24"/>
      <c r="R16" s="24"/>
      <c r="S16" s="24"/>
      <c r="T16" s="24"/>
      <c r="U16" s="24"/>
      <c r="V16" s="24"/>
      <c r="W16" s="24"/>
      <c r="X16" s="24"/>
      <c r="Y16" s="24"/>
      <c r="Z16" s="30"/>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row>
    <row r="17" spans="1:121" s="25" customFormat="1" ht="17.25" customHeight="1" thickBot="1" x14ac:dyDescent="0.3">
      <c r="A17" s="7"/>
      <c r="B17" s="26" t="s">
        <v>27</v>
      </c>
      <c r="C17" s="27" t="s">
        <v>20</v>
      </c>
      <c r="D17" s="27" t="s">
        <v>41</v>
      </c>
      <c r="E17" s="28">
        <v>0</v>
      </c>
      <c r="F17" s="42">
        <v>45909</v>
      </c>
      <c r="G17" s="42">
        <f>F17+20</f>
        <v>45929</v>
      </c>
      <c r="H17" s="29"/>
      <c r="I17" s="26">
        <f>IF(OR(ISBLANK(F17),ISBLANK(término_da_tarefa)),"",término_da_tarefa-F17+1)</f>
        <v>21</v>
      </c>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row>
    <row r="18" spans="1:121" s="25" customFormat="1" ht="17.25" customHeight="1" thickBot="1" x14ac:dyDescent="0.3">
      <c r="A18" s="7"/>
      <c r="B18" s="26" t="s">
        <v>28</v>
      </c>
      <c r="C18" s="27" t="s">
        <v>20</v>
      </c>
      <c r="D18" s="27" t="s">
        <v>41</v>
      </c>
      <c r="E18" s="28">
        <v>0</v>
      </c>
      <c r="F18" s="42">
        <v>45916</v>
      </c>
      <c r="G18" s="42">
        <f t="shared" ref="G18:G23" si="4">F18+20</f>
        <v>45936</v>
      </c>
      <c r="H18" s="29"/>
      <c r="I18" s="26">
        <f>IF(OR(ISBLANK(F18),ISBLANK(término_da_tarefa)),"",término_da_tarefa-F18+1)</f>
        <v>21</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row>
    <row r="19" spans="1:121" s="25" customFormat="1" ht="17.25" customHeight="1" thickBot="1" x14ac:dyDescent="0.3">
      <c r="A19" s="7"/>
      <c r="B19" s="26" t="s">
        <v>30</v>
      </c>
      <c r="C19" s="27" t="s">
        <v>20</v>
      </c>
      <c r="D19" s="27" t="s">
        <v>41</v>
      </c>
      <c r="E19" s="28">
        <v>0</v>
      </c>
      <c r="F19" s="42">
        <v>45916</v>
      </c>
      <c r="G19" s="42">
        <f t="shared" si="4"/>
        <v>45936</v>
      </c>
      <c r="H19" s="29"/>
      <c r="I19" s="26">
        <f>IF(OR(ISBLANK(F19),ISBLANK(término_da_tarefa)),"",término_da_tarefa-F19+1)</f>
        <v>21</v>
      </c>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row>
    <row r="20" spans="1:121" s="25" customFormat="1" ht="17.25" customHeight="1" thickBot="1" x14ac:dyDescent="0.3">
      <c r="A20" s="7"/>
      <c r="B20" s="26" t="s">
        <v>32</v>
      </c>
      <c r="C20" s="27" t="s">
        <v>20</v>
      </c>
      <c r="D20" s="27" t="s">
        <v>41</v>
      </c>
      <c r="E20" s="28">
        <v>0</v>
      </c>
      <c r="F20" s="42">
        <v>45922</v>
      </c>
      <c r="G20" s="42">
        <f t="shared" si="4"/>
        <v>45942</v>
      </c>
      <c r="H20" s="29"/>
      <c r="I20" s="26">
        <f>IF(OR(ISBLANK(F20),ISBLANK(término_da_tarefa)),"",término_da_tarefa-F20+1)</f>
        <v>21</v>
      </c>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row>
    <row r="21" spans="1:121" s="25" customFormat="1" ht="17.25" customHeight="1" thickBot="1" x14ac:dyDescent="0.3">
      <c r="A21" s="7"/>
      <c r="B21" s="26" t="s">
        <v>34</v>
      </c>
      <c r="C21" s="27" t="s">
        <v>20</v>
      </c>
      <c r="D21" s="27" t="s">
        <v>41</v>
      </c>
      <c r="E21" s="28">
        <v>0</v>
      </c>
      <c r="F21" s="42">
        <v>45922</v>
      </c>
      <c r="G21" s="42">
        <f t="shared" si="4"/>
        <v>45942</v>
      </c>
      <c r="H21" s="29"/>
      <c r="I21" s="26">
        <f>IF(OR(ISBLANK(F21),ISBLANK(término_da_tarefa)),"",término_da_tarefa-F21+1)</f>
        <v>21</v>
      </c>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row>
    <row r="22" spans="1:121" s="25" customFormat="1" ht="17.25" customHeight="1" thickBot="1" x14ac:dyDescent="0.3">
      <c r="A22" s="7"/>
      <c r="B22" s="26" t="s">
        <v>38</v>
      </c>
      <c r="C22" s="27" t="s">
        <v>20</v>
      </c>
      <c r="D22" s="27" t="s">
        <v>41</v>
      </c>
      <c r="E22" s="28">
        <v>0</v>
      </c>
      <c r="F22" s="42">
        <v>45931</v>
      </c>
      <c r="G22" s="42">
        <f t="shared" si="4"/>
        <v>45951</v>
      </c>
      <c r="H22" s="29"/>
      <c r="I22" s="26">
        <f>IF(OR(ISBLANK(F22),ISBLANK(término_da_tarefa)),"",término_da_tarefa-F22+1)</f>
        <v>21</v>
      </c>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row>
    <row r="23" spans="1:121" s="25" customFormat="1" ht="17.25" customHeight="1" thickBot="1" x14ac:dyDescent="0.3">
      <c r="A23" s="7"/>
      <c r="B23" s="26" t="s">
        <v>39</v>
      </c>
      <c r="C23" s="27" t="s">
        <v>20</v>
      </c>
      <c r="D23" s="27" t="s">
        <v>41</v>
      </c>
      <c r="E23" s="28">
        <v>0</v>
      </c>
      <c r="F23" s="42">
        <v>45931</v>
      </c>
      <c r="G23" s="42">
        <f t="shared" si="4"/>
        <v>45951</v>
      </c>
      <c r="H23" s="29"/>
      <c r="I23" s="26">
        <f>IF(OR(ISBLANK(F23),ISBLANK(término_da_tarefa)),"",término_da_tarefa-F23+1)</f>
        <v>21</v>
      </c>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row>
    <row r="24" spans="1:121" s="25" customFormat="1" ht="17.25" customHeight="1" thickBot="1" x14ac:dyDescent="0.3">
      <c r="A24" s="7"/>
      <c r="B24" s="26"/>
      <c r="C24" s="27"/>
      <c r="D24" s="27"/>
      <c r="E24" s="28"/>
      <c r="F24" s="42"/>
      <c r="G24" s="42"/>
      <c r="H24" s="29"/>
      <c r="I24" s="26"/>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row>
    <row r="25" spans="1:121" s="25" customFormat="1" ht="17.25" customHeight="1" thickBot="1" x14ac:dyDescent="0.3">
      <c r="A25" s="7"/>
      <c r="B25" s="33" t="s">
        <v>42</v>
      </c>
      <c r="C25" s="27"/>
      <c r="D25" s="27"/>
      <c r="E25" s="28"/>
      <c r="F25" s="42"/>
      <c r="G25" s="42"/>
      <c r="H25" s="29"/>
      <c r="I25" s="26" t="str">
        <f t="shared" ref="I25:I66" si="5">IF(OR(ISBLANK(F25),ISBLANK(término_da_tarefa)),"",término_da_tarefa-F25+1)</f>
        <v/>
      </c>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row>
    <row r="26" spans="1:121" s="25" customFormat="1" ht="17.25" customHeight="1" thickBot="1" x14ac:dyDescent="0.3">
      <c r="A26" s="7"/>
      <c r="B26" s="26" t="s">
        <v>24</v>
      </c>
      <c r="C26" s="27" t="s">
        <v>20</v>
      </c>
      <c r="D26" s="27" t="s">
        <v>41</v>
      </c>
      <c r="E26" s="28">
        <v>0</v>
      </c>
      <c r="F26" s="42">
        <v>45879</v>
      </c>
      <c r="G26" s="42">
        <f>F26+45</f>
        <v>45924</v>
      </c>
      <c r="H26" s="29"/>
      <c r="I26" s="26">
        <f t="shared" si="5"/>
        <v>46</v>
      </c>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row>
    <row r="27" spans="1:121" s="25" customFormat="1" ht="17.25" customHeight="1" thickBot="1" x14ac:dyDescent="0.3">
      <c r="A27" s="7"/>
      <c r="B27" s="26" t="s">
        <v>25</v>
      </c>
      <c r="C27" s="27" t="s">
        <v>20</v>
      </c>
      <c r="D27" s="27" t="s">
        <v>41</v>
      </c>
      <c r="E27" s="28">
        <v>0</v>
      </c>
      <c r="F27" s="42">
        <v>45936</v>
      </c>
      <c r="G27" s="42">
        <f>F27+15</f>
        <v>45951</v>
      </c>
      <c r="H27" s="29"/>
      <c r="I27" s="26">
        <f t="shared" si="5"/>
        <v>16</v>
      </c>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row>
    <row r="28" spans="1:121" s="25" customFormat="1" ht="17.25" customHeight="1" thickBot="1" x14ac:dyDescent="0.3">
      <c r="A28" s="7"/>
      <c r="B28" s="26" t="s">
        <v>26</v>
      </c>
      <c r="C28" s="27" t="s">
        <v>20</v>
      </c>
      <c r="D28" s="27" t="s">
        <v>41</v>
      </c>
      <c r="E28" s="28">
        <v>0</v>
      </c>
      <c r="F28" s="42">
        <v>45936</v>
      </c>
      <c r="G28" s="42">
        <f>F28+15</f>
        <v>45951</v>
      </c>
      <c r="H28" s="29"/>
      <c r="I28" s="26">
        <f t="shared" si="5"/>
        <v>16</v>
      </c>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row>
    <row r="29" spans="1:121" s="25" customFormat="1" ht="17.25" customHeight="1" thickBot="1" x14ac:dyDescent="0.3">
      <c r="A29" s="7"/>
      <c r="B29" s="26" t="s">
        <v>27</v>
      </c>
      <c r="C29" s="27" t="s">
        <v>20</v>
      </c>
      <c r="D29" s="27" t="s">
        <v>41</v>
      </c>
      <c r="E29" s="28">
        <v>0</v>
      </c>
      <c r="F29" s="42">
        <v>45947</v>
      </c>
      <c r="G29" s="42">
        <f>F29+15</f>
        <v>45962</v>
      </c>
      <c r="H29" s="29"/>
      <c r="I29" s="26">
        <f t="shared" si="5"/>
        <v>16</v>
      </c>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row>
    <row r="30" spans="1:121" s="25" customFormat="1" ht="17.25" customHeight="1" thickBot="1" x14ac:dyDescent="0.3">
      <c r="A30" s="7"/>
      <c r="B30" s="26" t="s">
        <v>28</v>
      </c>
      <c r="C30" s="27" t="s">
        <v>20</v>
      </c>
      <c r="D30" s="27" t="s">
        <v>41</v>
      </c>
      <c r="E30" s="28">
        <v>0</v>
      </c>
      <c r="F30" s="42">
        <v>45947</v>
      </c>
      <c r="G30" s="42">
        <f>F30+15</f>
        <v>45962</v>
      </c>
      <c r="H30" s="29"/>
      <c r="I30" s="26">
        <f t="shared" si="5"/>
        <v>16</v>
      </c>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row>
    <row r="31" spans="1:121" s="25" customFormat="1" ht="17.25" customHeight="1" thickBot="1" x14ac:dyDescent="0.3">
      <c r="A31" s="7"/>
      <c r="B31" s="26" t="s">
        <v>29</v>
      </c>
      <c r="C31" s="27" t="s">
        <v>20</v>
      </c>
      <c r="D31" s="27" t="s">
        <v>41</v>
      </c>
      <c r="E31" s="28">
        <v>0</v>
      </c>
      <c r="F31" s="42">
        <v>45954</v>
      </c>
      <c r="G31" s="42">
        <f>F31+15</f>
        <v>45969</v>
      </c>
      <c r="H31" s="29"/>
      <c r="I31" s="26">
        <f t="shared" si="5"/>
        <v>16</v>
      </c>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row>
    <row r="32" spans="1:121" s="25" customFormat="1" ht="17.25" customHeight="1" thickBot="1" x14ac:dyDescent="0.3">
      <c r="A32" s="7"/>
      <c r="B32" s="26" t="s">
        <v>31</v>
      </c>
      <c r="C32" s="27" t="s">
        <v>20</v>
      </c>
      <c r="D32" s="27" t="s">
        <v>41</v>
      </c>
      <c r="E32" s="28">
        <v>0</v>
      </c>
      <c r="F32" s="42">
        <v>45961</v>
      </c>
      <c r="G32" s="42">
        <f t="shared" ref="G32:G40" si="6">F32+15</f>
        <v>45976</v>
      </c>
      <c r="H32" s="29"/>
      <c r="I32" s="26">
        <f t="shared" si="5"/>
        <v>16</v>
      </c>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row>
    <row r="33" spans="1:121" s="25" customFormat="1" ht="17.25" customHeight="1" thickBot="1" x14ac:dyDescent="0.3">
      <c r="A33" s="7"/>
      <c r="B33" s="26" t="s">
        <v>32</v>
      </c>
      <c r="C33" s="27" t="s">
        <v>20</v>
      </c>
      <c r="D33" s="27" t="s">
        <v>41</v>
      </c>
      <c r="E33" s="28">
        <v>0</v>
      </c>
      <c r="F33" s="42">
        <v>45961</v>
      </c>
      <c r="G33" s="42">
        <f t="shared" si="6"/>
        <v>45976</v>
      </c>
      <c r="H33" s="29"/>
      <c r="I33" s="26">
        <f t="shared" si="5"/>
        <v>16</v>
      </c>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row>
    <row r="34" spans="1:121" s="25" customFormat="1" ht="17.25" customHeight="1" thickBot="1" x14ac:dyDescent="0.3">
      <c r="A34" s="7"/>
      <c r="B34" s="26" t="s">
        <v>33</v>
      </c>
      <c r="C34" s="27" t="s">
        <v>20</v>
      </c>
      <c r="D34" s="27" t="s">
        <v>41</v>
      </c>
      <c r="E34" s="28">
        <v>0</v>
      </c>
      <c r="F34" s="42">
        <v>45968</v>
      </c>
      <c r="G34" s="42">
        <f t="shared" si="6"/>
        <v>45983</v>
      </c>
      <c r="H34" s="29"/>
      <c r="I34" s="26">
        <f t="shared" si="5"/>
        <v>16</v>
      </c>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row>
    <row r="35" spans="1:121" s="25" customFormat="1" ht="17.25" customHeight="1" thickBot="1" x14ac:dyDescent="0.3">
      <c r="A35" s="7"/>
      <c r="B35" s="26" t="s">
        <v>34</v>
      </c>
      <c r="C35" s="27" t="s">
        <v>20</v>
      </c>
      <c r="D35" s="27" t="s">
        <v>41</v>
      </c>
      <c r="E35" s="28">
        <v>0</v>
      </c>
      <c r="F35" s="42">
        <v>45968</v>
      </c>
      <c r="G35" s="42">
        <f t="shared" si="6"/>
        <v>45983</v>
      </c>
      <c r="H35" s="29"/>
      <c r="I35" s="26">
        <f t="shared" si="5"/>
        <v>16</v>
      </c>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row>
    <row r="36" spans="1:121" s="25" customFormat="1" ht="17.25" customHeight="1" thickBot="1" x14ac:dyDescent="0.3">
      <c r="A36" s="7"/>
      <c r="B36" s="26" t="s">
        <v>35</v>
      </c>
      <c r="C36" s="27" t="s">
        <v>20</v>
      </c>
      <c r="D36" s="27" t="s">
        <v>41</v>
      </c>
      <c r="E36" s="28">
        <v>0</v>
      </c>
      <c r="F36" s="42">
        <v>45977</v>
      </c>
      <c r="G36" s="42">
        <f t="shared" si="6"/>
        <v>45992</v>
      </c>
      <c r="H36" s="29"/>
      <c r="I36" s="26">
        <f t="shared" si="5"/>
        <v>16</v>
      </c>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row>
    <row r="37" spans="1:121" s="25" customFormat="1" ht="17.25" customHeight="1" thickBot="1" x14ac:dyDescent="0.3">
      <c r="A37" s="7"/>
      <c r="B37" s="26" t="s">
        <v>36</v>
      </c>
      <c r="C37" s="27" t="s">
        <v>20</v>
      </c>
      <c r="D37" s="27" t="s">
        <v>41</v>
      </c>
      <c r="E37" s="28">
        <v>0</v>
      </c>
      <c r="F37" s="42">
        <v>45977</v>
      </c>
      <c r="G37" s="42">
        <f t="shared" si="6"/>
        <v>45992</v>
      </c>
      <c r="H37" s="29">
        <v>45680</v>
      </c>
      <c r="I37" s="26">
        <f t="shared" si="5"/>
        <v>16</v>
      </c>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row>
    <row r="38" spans="1:121" s="25" customFormat="1" ht="17.25" customHeight="1" thickBot="1" x14ac:dyDescent="0.3">
      <c r="A38" s="7"/>
      <c r="B38" s="26" t="s">
        <v>37</v>
      </c>
      <c r="C38" s="27" t="s">
        <v>20</v>
      </c>
      <c r="D38" s="27" t="s">
        <v>41</v>
      </c>
      <c r="E38" s="28">
        <v>0</v>
      </c>
      <c r="F38" s="42">
        <v>45984</v>
      </c>
      <c r="G38" s="42">
        <f t="shared" si="6"/>
        <v>45999</v>
      </c>
      <c r="H38" s="29"/>
      <c r="I38" s="26">
        <f t="shared" si="5"/>
        <v>16</v>
      </c>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row>
    <row r="39" spans="1:121" s="25" customFormat="1" ht="17.25" customHeight="1" thickBot="1" x14ac:dyDescent="0.3">
      <c r="A39" s="7"/>
      <c r="B39" s="26" t="s">
        <v>38</v>
      </c>
      <c r="C39" s="27" t="s">
        <v>20</v>
      </c>
      <c r="D39" s="27" t="s">
        <v>41</v>
      </c>
      <c r="E39" s="28">
        <v>0</v>
      </c>
      <c r="F39" s="42">
        <v>45984</v>
      </c>
      <c r="G39" s="42">
        <f t="shared" si="6"/>
        <v>45999</v>
      </c>
      <c r="H39" s="29"/>
      <c r="I39" s="26">
        <f t="shared" si="5"/>
        <v>16</v>
      </c>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row>
    <row r="40" spans="1:121" s="25" customFormat="1" ht="17.25" customHeight="1" thickBot="1" x14ac:dyDescent="0.3">
      <c r="A40" s="7"/>
      <c r="B40" s="26" t="s">
        <v>39</v>
      </c>
      <c r="C40" s="27" t="s">
        <v>20</v>
      </c>
      <c r="D40" s="27" t="s">
        <v>41</v>
      </c>
      <c r="E40" s="28">
        <v>0</v>
      </c>
      <c r="F40" s="42">
        <v>45984</v>
      </c>
      <c r="G40" s="42">
        <f t="shared" si="6"/>
        <v>45999</v>
      </c>
      <c r="H40" s="29"/>
      <c r="I40" s="26">
        <f t="shared" si="5"/>
        <v>16</v>
      </c>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row>
    <row r="41" spans="1:121" s="25" customFormat="1" ht="17.25" customHeight="1" thickBot="1" x14ac:dyDescent="0.3">
      <c r="A41" s="7"/>
      <c r="B41" s="26"/>
      <c r="C41" s="27"/>
      <c r="D41" s="27"/>
      <c r="E41" s="28"/>
      <c r="F41" s="42"/>
      <c r="G41" s="42"/>
      <c r="H41" s="29"/>
      <c r="I41" s="26" t="str">
        <f t="shared" si="5"/>
        <v/>
      </c>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row>
    <row r="42" spans="1:121" s="25" customFormat="1" ht="17.25" customHeight="1" thickBot="1" x14ac:dyDescent="0.3">
      <c r="A42" s="7"/>
      <c r="B42" s="33" t="s">
        <v>44</v>
      </c>
      <c r="C42" s="27"/>
      <c r="D42" s="27"/>
      <c r="E42" s="28"/>
      <c r="F42" s="42"/>
      <c r="G42" s="42"/>
      <c r="H42" s="29"/>
      <c r="I42" s="26" t="str">
        <f t="shared" si="5"/>
        <v/>
      </c>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row>
    <row r="43" spans="1:121" s="25" customFormat="1" ht="17.25" customHeight="1" thickBot="1" x14ac:dyDescent="0.3">
      <c r="A43" s="7"/>
      <c r="B43" s="26" t="s">
        <v>24</v>
      </c>
      <c r="C43" s="27" t="s">
        <v>20</v>
      </c>
      <c r="D43" s="27" t="s">
        <v>41</v>
      </c>
      <c r="E43" s="28">
        <v>0</v>
      </c>
      <c r="F43" s="42">
        <v>45899</v>
      </c>
      <c r="G43" s="42">
        <f>F43+45</f>
        <v>45944</v>
      </c>
      <c r="H43" s="29"/>
      <c r="I43" s="26">
        <f t="shared" si="5"/>
        <v>46</v>
      </c>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row>
    <row r="44" spans="1:121" s="25" customFormat="1" ht="17.25" customHeight="1" thickBot="1" x14ac:dyDescent="0.3">
      <c r="A44" s="7"/>
      <c r="B44" s="26" t="s">
        <v>25</v>
      </c>
      <c r="C44" s="27" t="s">
        <v>20</v>
      </c>
      <c r="D44" s="27" t="s">
        <v>41</v>
      </c>
      <c r="E44" s="28">
        <v>0</v>
      </c>
      <c r="F44" s="42">
        <v>45956</v>
      </c>
      <c r="G44" s="42">
        <f>F44+15</f>
        <v>45971</v>
      </c>
      <c r="H44" s="29"/>
      <c r="I44" s="26">
        <f t="shared" si="5"/>
        <v>16</v>
      </c>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row>
    <row r="45" spans="1:121" s="25" customFormat="1" ht="17.25" customHeight="1" thickBot="1" x14ac:dyDescent="0.3">
      <c r="A45" s="7" t="s">
        <v>22</v>
      </c>
      <c r="B45" s="26" t="s">
        <v>26</v>
      </c>
      <c r="C45" s="27" t="s">
        <v>20</v>
      </c>
      <c r="D45" s="27" t="s">
        <v>41</v>
      </c>
      <c r="E45" s="28">
        <v>0</v>
      </c>
      <c r="F45" s="42">
        <v>45956</v>
      </c>
      <c r="G45" s="42">
        <f>F45+15</f>
        <v>45971</v>
      </c>
      <c r="H45" s="29"/>
      <c r="I45" s="26">
        <f t="shared" si="5"/>
        <v>16</v>
      </c>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row>
    <row r="46" spans="1:121" s="25" customFormat="1" ht="17.25" customHeight="1" thickBot="1" x14ac:dyDescent="0.3">
      <c r="A46" s="1" t="s">
        <v>23</v>
      </c>
      <c r="B46" s="26" t="s">
        <v>27</v>
      </c>
      <c r="C46" s="27" t="s">
        <v>20</v>
      </c>
      <c r="D46" s="27" t="s">
        <v>41</v>
      </c>
      <c r="E46" s="28">
        <v>0</v>
      </c>
      <c r="F46" s="42">
        <v>45967</v>
      </c>
      <c r="G46" s="42">
        <f>F46+15</f>
        <v>45982</v>
      </c>
      <c r="H46" s="29"/>
      <c r="I46" s="26">
        <f t="shared" si="5"/>
        <v>16</v>
      </c>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row>
    <row r="47" spans="1:121" ht="17.25" customHeight="1" thickBot="1" x14ac:dyDescent="0.3">
      <c r="B47" s="26" t="s">
        <v>28</v>
      </c>
      <c r="C47" s="27" t="s">
        <v>20</v>
      </c>
      <c r="D47" s="27" t="s">
        <v>41</v>
      </c>
      <c r="E47" s="28">
        <v>0</v>
      </c>
      <c r="F47" s="42">
        <v>45967</v>
      </c>
      <c r="G47" s="42">
        <f>F47+15</f>
        <v>45982</v>
      </c>
      <c r="H47" s="29"/>
      <c r="I47" s="26">
        <f t="shared" si="5"/>
        <v>16</v>
      </c>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row>
    <row r="48" spans="1:121" ht="17.25" customHeight="1" thickBot="1" x14ac:dyDescent="0.3">
      <c r="B48" s="26" t="s">
        <v>29</v>
      </c>
      <c r="C48" s="27" t="s">
        <v>20</v>
      </c>
      <c r="D48" s="27" t="s">
        <v>41</v>
      </c>
      <c r="E48" s="28">
        <v>0</v>
      </c>
      <c r="F48" s="42">
        <v>45974</v>
      </c>
      <c r="G48" s="42">
        <f>F48+15</f>
        <v>45989</v>
      </c>
      <c r="H48" s="29"/>
      <c r="I48" s="26">
        <f t="shared" si="5"/>
        <v>16</v>
      </c>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row>
    <row r="49" spans="2:121" ht="17.25" customHeight="1" thickBot="1" x14ac:dyDescent="0.3">
      <c r="B49" s="26" t="s">
        <v>31</v>
      </c>
      <c r="C49" s="27" t="s">
        <v>20</v>
      </c>
      <c r="D49" s="27" t="s">
        <v>41</v>
      </c>
      <c r="E49" s="28">
        <v>0</v>
      </c>
      <c r="F49" s="42">
        <v>45981</v>
      </c>
      <c r="G49" s="42">
        <f t="shared" ref="G49:G57" si="7">F49+15</f>
        <v>45996</v>
      </c>
      <c r="H49" s="29"/>
      <c r="I49" s="26">
        <f t="shared" si="5"/>
        <v>16</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row>
    <row r="50" spans="2:121" ht="17.25" customHeight="1" thickBot="1" x14ac:dyDescent="0.3">
      <c r="B50" s="26" t="s">
        <v>32</v>
      </c>
      <c r="C50" s="27" t="s">
        <v>20</v>
      </c>
      <c r="D50" s="27" t="s">
        <v>41</v>
      </c>
      <c r="E50" s="28">
        <v>0</v>
      </c>
      <c r="F50" s="42">
        <v>45981</v>
      </c>
      <c r="G50" s="42">
        <f t="shared" si="7"/>
        <v>45996</v>
      </c>
      <c r="H50" s="29"/>
      <c r="I50" s="26">
        <f t="shared" si="5"/>
        <v>16</v>
      </c>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row>
    <row r="51" spans="2:121" ht="17.25" customHeight="1" thickBot="1" x14ac:dyDescent="0.3">
      <c r="B51" s="26" t="s">
        <v>33</v>
      </c>
      <c r="C51" s="27" t="s">
        <v>20</v>
      </c>
      <c r="D51" s="27" t="s">
        <v>41</v>
      </c>
      <c r="E51" s="28">
        <v>0</v>
      </c>
      <c r="F51" s="42">
        <v>45988</v>
      </c>
      <c r="G51" s="42">
        <f t="shared" si="7"/>
        <v>46003</v>
      </c>
      <c r="H51" s="29"/>
      <c r="I51" s="26">
        <f t="shared" si="5"/>
        <v>16</v>
      </c>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row>
    <row r="52" spans="2:121" ht="17.25" customHeight="1" thickBot="1" x14ac:dyDescent="0.3">
      <c r="B52" s="26" t="s">
        <v>34</v>
      </c>
      <c r="C52" s="27" t="s">
        <v>20</v>
      </c>
      <c r="D52" s="27" t="s">
        <v>41</v>
      </c>
      <c r="E52" s="28">
        <v>0</v>
      </c>
      <c r="F52" s="42">
        <v>45988</v>
      </c>
      <c r="G52" s="42">
        <f t="shared" si="7"/>
        <v>46003</v>
      </c>
      <c r="H52" s="29"/>
      <c r="I52" s="26">
        <f t="shared" si="5"/>
        <v>16</v>
      </c>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row>
    <row r="53" spans="2:121" ht="17.25" customHeight="1" thickBot="1" x14ac:dyDescent="0.3">
      <c r="B53" s="26" t="s">
        <v>35</v>
      </c>
      <c r="C53" s="27" t="s">
        <v>20</v>
      </c>
      <c r="D53" s="27" t="s">
        <v>41</v>
      </c>
      <c r="E53" s="28">
        <v>0</v>
      </c>
      <c r="F53" s="42">
        <v>45997</v>
      </c>
      <c r="G53" s="42">
        <f t="shared" si="7"/>
        <v>46012</v>
      </c>
      <c r="H53" s="29"/>
      <c r="I53" s="26">
        <f t="shared" si="5"/>
        <v>16</v>
      </c>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row>
    <row r="54" spans="2:121" ht="17.25" customHeight="1" thickBot="1" x14ac:dyDescent="0.3">
      <c r="B54" s="26" t="s">
        <v>36</v>
      </c>
      <c r="C54" s="27" t="s">
        <v>20</v>
      </c>
      <c r="D54" s="27" t="s">
        <v>41</v>
      </c>
      <c r="E54" s="28">
        <v>0</v>
      </c>
      <c r="F54" s="42">
        <v>45997</v>
      </c>
      <c r="G54" s="42">
        <f t="shared" si="7"/>
        <v>46012</v>
      </c>
      <c r="H54" s="29">
        <v>45680</v>
      </c>
      <c r="I54" s="26">
        <f t="shared" si="5"/>
        <v>16</v>
      </c>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row>
    <row r="55" spans="2:121" ht="17.25" customHeight="1" thickBot="1" x14ac:dyDescent="0.3">
      <c r="B55" s="26" t="s">
        <v>37</v>
      </c>
      <c r="C55" s="27" t="s">
        <v>20</v>
      </c>
      <c r="D55" s="27" t="s">
        <v>41</v>
      </c>
      <c r="E55" s="28">
        <v>0</v>
      </c>
      <c r="F55" s="42">
        <v>46004</v>
      </c>
      <c r="G55" s="42">
        <f t="shared" si="7"/>
        <v>46019</v>
      </c>
      <c r="H55" s="29"/>
      <c r="I55" s="26">
        <f t="shared" si="5"/>
        <v>16</v>
      </c>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row>
    <row r="56" spans="2:121" ht="17.25" customHeight="1" thickBot="1" x14ac:dyDescent="0.3">
      <c r="B56" s="26" t="s">
        <v>38</v>
      </c>
      <c r="C56" s="27" t="s">
        <v>20</v>
      </c>
      <c r="D56" s="27" t="s">
        <v>41</v>
      </c>
      <c r="E56" s="28">
        <v>0</v>
      </c>
      <c r="F56" s="42">
        <v>46004</v>
      </c>
      <c r="G56" s="42">
        <f t="shared" si="7"/>
        <v>46019</v>
      </c>
      <c r="H56" s="29"/>
      <c r="I56" s="26">
        <f t="shared" si="5"/>
        <v>16</v>
      </c>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row>
    <row r="57" spans="2:121" ht="17.25" customHeight="1" thickBot="1" x14ac:dyDescent="0.3">
      <c r="B57" s="26" t="s">
        <v>39</v>
      </c>
      <c r="C57" s="27" t="s">
        <v>20</v>
      </c>
      <c r="D57" s="27" t="s">
        <v>41</v>
      </c>
      <c r="E57" s="28">
        <v>0</v>
      </c>
      <c r="F57" s="42">
        <v>46004</v>
      </c>
      <c r="G57" s="42">
        <f t="shared" si="7"/>
        <v>46019</v>
      </c>
      <c r="H57" s="29"/>
      <c r="I57" s="26">
        <f t="shared" si="5"/>
        <v>16</v>
      </c>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row>
    <row r="58" spans="2:121" ht="17.25" customHeight="1" thickBot="1" x14ac:dyDescent="0.3">
      <c r="B58" s="26"/>
      <c r="C58" s="31"/>
      <c r="D58" s="31"/>
      <c r="E58" s="28"/>
      <c r="F58" s="42"/>
      <c r="G58" s="42"/>
      <c r="H58" s="29"/>
      <c r="I58" s="26" t="str">
        <f t="shared" si="5"/>
        <v/>
      </c>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row>
    <row r="59" spans="2:121" ht="17.25" customHeight="1" thickBot="1" x14ac:dyDescent="0.3">
      <c r="B59" s="33" t="s">
        <v>43</v>
      </c>
      <c r="C59" s="27"/>
      <c r="D59" s="27"/>
      <c r="E59" s="28"/>
      <c r="F59" s="42"/>
      <c r="G59" s="42"/>
      <c r="H59" s="29"/>
      <c r="I59" s="26" t="str">
        <f t="shared" si="5"/>
        <v/>
      </c>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row>
    <row r="60" spans="2:121" ht="17.25" customHeight="1" thickBot="1" x14ac:dyDescent="0.3">
      <c r="B60" s="26" t="s">
        <v>24</v>
      </c>
      <c r="C60" s="27" t="s">
        <v>20</v>
      </c>
      <c r="D60" s="27" t="s">
        <v>41</v>
      </c>
      <c r="E60" s="28">
        <v>0</v>
      </c>
      <c r="F60" s="42">
        <v>45919</v>
      </c>
      <c r="G60" s="42">
        <f>F60+45</f>
        <v>45964</v>
      </c>
      <c r="H60" s="29"/>
      <c r="I60" s="26">
        <f t="shared" si="5"/>
        <v>46</v>
      </c>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row>
    <row r="61" spans="2:121" ht="17.25" customHeight="1" thickBot="1" x14ac:dyDescent="0.3">
      <c r="B61" s="26" t="s">
        <v>25</v>
      </c>
      <c r="C61" s="27" t="s">
        <v>20</v>
      </c>
      <c r="D61" s="27" t="s">
        <v>41</v>
      </c>
      <c r="E61" s="28">
        <v>0</v>
      </c>
      <c r="F61" s="42">
        <v>45976</v>
      </c>
      <c r="G61" s="42">
        <f>F61+15</f>
        <v>45991</v>
      </c>
      <c r="H61" s="29"/>
      <c r="I61" s="26">
        <f t="shared" si="5"/>
        <v>16</v>
      </c>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row>
    <row r="62" spans="2:121" ht="17.25" customHeight="1" thickBot="1" x14ac:dyDescent="0.3">
      <c r="B62" s="26" t="s">
        <v>26</v>
      </c>
      <c r="C62" s="27" t="s">
        <v>20</v>
      </c>
      <c r="D62" s="27" t="s">
        <v>41</v>
      </c>
      <c r="E62" s="28">
        <v>0</v>
      </c>
      <c r="F62" s="42">
        <v>45976</v>
      </c>
      <c r="G62" s="42">
        <f>F62+15</f>
        <v>45991</v>
      </c>
      <c r="H62" s="29"/>
      <c r="I62" s="26">
        <f t="shared" si="5"/>
        <v>16</v>
      </c>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row>
    <row r="63" spans="2:121" ht="17.25" customHeight="1" thickBot="1" x14ac:dyDescent="0.3">
      <c r="B63" s="26" t="s">
        <v>27</v>
      </c>
      <c r="C63" s="27" t="s">
        <v>20</v>
      </c>
      <c r="D63" s="27" t="s">
        <v>41</v>
      </c>
      <c r="E63" s="28">
        <v>0</v>
      </c>
      <c r="F63" s="42">
        <v>45987</v>
      </c>
      <c r="G63" s="42">
        <f>F63+15</f>
        <v>46002</v>
      </c>
      <c r="H63" s="29"/>
      <c r="I63" s="26">
        <f t="shared" si="5"/>
        <v>16</v>
      </c>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row>
    <row r="64" spans="2:121" ht="17.25" customHeight="1" thickBot="1" x14ac:dyDescent="0.3">
      <c r="B64" s="26" t="s">
        <v>28</v>
      </c>
      <c r="C64" s="27" t="s">
        <v>20</v>
      </c>
      <c r="D64" s="27" t="s">
        <v>41</v>
      </c>
      <c r="E64" s="28">
        <v>0</v>
      </c>
      <c r="F64" s="42">
        <v>45987</v>
      </c>
      <c r="G64" s="42">
        <f>F64+15</f>
        <v>46002</v>
      </c>
      <c r="H64" s="29"/>
      <c r="I64" s="26">
        <f t="shared" si="5"/>
        <v>16</v>
      </c>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row>
    <row r="65" spans="2:121" ht="17.25" customHeight="1" thickBot="1" x14ac:dyDescent="0.3">
      <c r="B65" s="26" t="s">
        <v>29</v>
      </c>
      <c r="C65" s="27" t="s">
        <v>20</v>
      </c>
      <c r="D65" s="27" t="s">
        <v>41</v>
      </c>
      <c r="E65" s="28">
        <v>0</v>
      </c>
      <c r="F65" s="42">
        <v>45994</v>
      </c>
      <c r="G65" s="42">
        <f>F65+15</f>
        <v>46009</v>
      </c>
      <c r="H65" s="29"/>
      <c r="I65" s="26">
        <f t="shared" si="5"/>
        <v>16</v>
      </c>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row>
    <row r="66" spans="2:121" ht="17.25" customHeight="1" thickBot="1" x14ac:dyDescent="0.3">
      <c r="B66" s="26" t="s">
        <v>31</v>
      </c>
      <c r="C66" s="27" t="s">
        <v>20</v>
      </c>
      <c r="D66" s="27" t="s">
        <v>41</v>
      </c>
      <c r="E66" s="28">
        <v>0</v>
      </c>
      <c r="F66" s="42">
        <v>46001</v>
      </c>
      <c r="G66" s="42">
        <f t="shared" ref="G66:G74" si="8">F66+15</f>
        <v>46016</v>
      </c>
      <c r="H66" s="29"/>
      <c r="I66" s="26">
        <f t="shared" si="5"/>
        <v>16</v>
      </c>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row>
    <row r="67" spans="2:121" ht="17.25" customHeight="1" thickBot="1" x14ac:dyDescent="0.3">
      <c r="B67" s="26" t="s">
        <v>32</v>
      </c>
      <c r="C67" s="27" t="s">
        <v>20</v>
      </c>
      <c r="D67" s="27" t="s">
        <v>41</v>
      </c>
      <c r="E67" s="28">
        <v>0</v>
      </c>
      <c r="F67" s="42">
        <v>46001</v>
      </c>
      <c r="G67" s="42">
        <f t="shared" si="8"/>
        <v>46016</v>
      </c>
      <c r="H67" s="29"/>
      <c r="I67" s="26">
        <f t="shared" ref="I67:I90" si="9">IF(OR(ISBLANK(F67),ISBLANK(término_da_tarefa)),"",término_da_tarefa-F67+1)</f>
        <v>16</v>
      </c>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row>
    <row r="68" spans="2:121" ht="17.25" customHeight="1" thickBot="1" x14ac:dyDescent="0.3">
      <c r="B68" s="26" t="s">
        <v>33</v>
      </c>
      <c r="C68" s="27" t="s">
        <v>20</v>
      </c>
      <c r="D68" s="27" t="s">
        <v>41</v>
      </c>
      <c r="E68" s="28">
        <v>0</v>
      </c>
      <c r="F68" s="42">
        <v>46008</v>
      </c>
      <c r="G68" s="42">
        <f t="shared" si="8"/>
        <v>46023</v>
      </c>
      <c r="H68" s="29"/>
      <c r="I68" s="26">
        <f t="shared" si="9"/>
        <v>16</v>
      </c>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row>
    <row r="69" spans="2:121" ht="17.25" customHeight="1" thickBot="1" x14ac:dyDescent="0.3">
      <c r="B69" s="26" t="s">
        <v>34</v>
      </c>
      <c r="C69" s="27" t="s">
        <v>20</v>
      </c>
      <c r="D69" s="27" t="s">
        <v>41</v>
      </c>
      <c r="E69" s="28">
        <v>0</v>
      </c>
      <c r="F69" s="42">
        <v>46008</v>
      </c>
      <c r="G69" s="42">
        <f t="shared" si="8"/>
        <v>46023</v>
      </c>
      <c r="H69" s="29"/>
      <c r="I69" s="26">
        <f t="shared" si="9"/>
        <v>16</v>
      </c>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c r="DL69" s="24"/>
      <c r="DM69" s="24"/>
      <c r="DN69" s="24"/>
      <c r="DO69" s="24"/>
      <c r="DP69" s="24"/>
      <c r="DQ69" s="24"/>
    </row>
    <row r="70" spans="2:121" ht="17.25" customHeight="1" thickBot="1" x14ac:dyDescent="0.3">
      <c r="B70" s="26" t="s">
        <v>35</v>
      </c>
      <c r="C70" s="27" t="s">
        <v>20</v>
      </c>
      <c r="D70" s="27" t="s">
        <v>41</v>
      </c>
      <c r="E70" s="28">
        <v>0</v>
      </c>
      <c r="F70" s="42">
        <v>46017</v>
      </c>
      <c r="G70" s="42">
        <f t="shared" si="8"/>
        <v>46032</v>
      </c>
      <c r="H70" s="29"/>
      <c r="I70" s="26">
        <f t="shared" si="9"/>
        <v>16</v>
      </c>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row>
    <row r="71" spans="2:121" ht="17.25" customHeight="1" thickBot="1" x14ac:dyDescent="0.3">
      <c r="B71" s="26" t="s">
        <v>36</v>
      </c>
      <c r="C71" s="27" t="s">
        <v>20</v>
      </c>
      <c r="D71" s="27" t="s">
        <v>41</v>
      </c>
      <c r="E71" s="28">
        <v>0</v>
      </c>
      <c r="F71" s="42">
        <v>46017</v>
      </c>
      <c r="G71" s="42">
        <f t="shared" si="8"/>
        <v>46032</v>
      </c>
      <c r="H71" s="29">
        <v>45680</v>
      </c>
      <c r="I71" s="26">
        <f t="shared" si="9"/>
        <v>16</v>
      </c>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row>
    <row r="72" spans="2:121" ht="17.25" customHeight="1" thickBot="1" x14ac:dyDescent="0.3">
      <c r="B72" s="26" t="s">
        <v>37</v>
      </c>
      <c r="C72" s="27" t="s">
        <v>20</v>
      </c>
      <c r="D72" s="27" t="s">
        <v>41</v>
      </c>
      <c r="E72" s="28">
        <v>0</v>
      </c>
      <c r="F72" s="42">
        <v>46024</v>
      </c>
      <c r="G72" s="42">
        <f t="shared" si="8"/>
        <v>46039</v>
      </c>
      <c r="H72" s="29"/>
      <c r="I72" s="26">
        <f t="shared" si="9"/>
        <v>16</v>
      </c>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row>
    <row r="73" spans="2:121" ht="17.25" customHeight="1" thickBot="1" x14ac:dyDescent="0.3">
      <c r="B73" s="26" t="s">
        <v>38</v>
      </c>
      <c r="C73" s="27" t="s">
        <v>20</v>
      </c>
      <c r="D73" s="27" t="s">
        <v>41</v>
      </c>
      <c r="E73" s="28">
        <v>0</v>
      </c>
      <c r="F73" s="42">
        <v>46024</v>
      </c>
      <c r="G73" s="42">
        <f t="shared" si="8"/>
        <v>46039</v>
      </c>
      <c r="H73" s="29"/>
      <c r="I73" s="26">
        <f t="shared" si="9"/>
        <v>16</v>
      </c>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row>
    <row r="74" spans="2:121" ht="17.25" customHeight="1" thickBot="1" x14ac:dyDescent="0.3">
      <c r="B74" s="26" t="s">
        <v>39</v>
      </c>
      <c r="C74" s="27" t="s">
        <v>20</v>
      </c>
      <c r="D74" s="27" t="s">
        <v>41</v>
      </c>
      <c r="E74" s="28">
        <v>0</v>
      </c>
      <c r="F74" s="42">
        <v>46024</v>
      </c>
      <c r="G74" s="42">
        <f t="shared" si="8"/>
        <v>46039</v>
      </c>
      <c r="H74" s="29"/>
      <c r="I74" s="26">
        <f t="shared" si="9"/>
        <v>16</v>
      </c>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row>
    <row r="75" spans="2:121" ht="17.25" customHeight="1" thickBot="1" x14ac:dyDescent="0.3">
      <c r="B75" s="26"/>
      <c r="C75" s="31"/>
      <c r="D75" s="31"/>
      <c r="E75" s="28"/>
      <c r="F75" s="42"/>
      <c r="G75" s="42"/>
      <c r="H75" s="29"/>
      <c r="I75" s="26" t="str">
        <f t="shared" si="9"/>
        <v/>
      </c>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row>
    <row r="76" spans="2:121" ht="17.25" customHeight="1" thickBot="1" x14ac:dyDescent="0.3">
      <c r="B76" s="26"/>
      <c r="C76" s="31"/>
      <c r="D76" s="31"/>
      <c r="E76" s="28"/>
      <c r="F76" s="42"/>
      <c r="G76" s="42"/>
      <c r="H76" s="29"/>
      <c r="I76" s="26" t="str">
        <f t="shared" si="9"/>
        <v/>
      </c>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row>
    <row r="77" spans="2:121" ht="17.25" customHeight="1" thickBot="1" x14ac:dyDescent="0.3">
      <c r="B77" s="26"/>
      <c r="C77" s="31"/>
      <c r="D77" s="31"/>
      <c r="E77" s="28"/>
      <c r="F77" s="42"/>
      <c r="G77" s="42"/>
      <c r="H77" s="29"/>
      <c r="I77" s="26" t="str">
        <f t="shared" si="9"/>
        <v/>
      </c>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c r="DQ77" s="24"/>
    </row>
    <row r="78" spans="2:121" ht="17.25" customHeight="1" thickBot="1" x14ac:dyDescent="0.3">
      <c r="B78" s="26"/>
      <c r="C78" s="31"/>
      <c r="D78" s="31"/>
      <c r="E78" s="28"/>
      <c r="F78" s="42"/>
      <c r="G78" s="42"/>
      <c r="H78" s="29"/>
      <c r="I78" s="26" t="str">
        <f t="shared" si="9"/>
        <v/>
      </c>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row>
    <row r="79" spans="2:121" ht="17.25" customHeight="1" thickBot="1" x14ac:dyDescent="0.3">
      <c r="B79" s="26"/>
      <c r="C79" s="31"/>
      <c r="D79" s="31"/>
      <c r="E79" s="28"/>
      <c r="F79" s="42"/>
      <c r="G79" s="42"/>
      <c r="H79" s="29"/>
      <c r="I79" s="26" t="str">
        <f t="shared" si="9"/>
        <v/>
      </c>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row>
    <row r="80" spans="2:121" ht="17.25" customHeight="1" thickBot="1" x14ac:dyDescent="0.3">
      <c r="B80" s="26"/>
      <c r="C80" s="31"/>
      <c r="D80" s="31"/>
      <c r="E80" s="28"/>
      <c r="F80" s="42"/>
      <c r="G80" s="42"/>
      <c r="H80" s="29"/>
      <c r="I80" s="26" t="str">
        <f t="shared" si="9"/>
        <v/>
      </c>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row>
    <row r="81" spans="2:121" ht="17.25" customHeight="1" thickBot="1" x14ac:dyDescent="0.3">
      <c r="B81" s="26"/>
      <c r="C81" s="31"/>
      <c r="D81" s="31"/>
      <c r="E81" s="28"/>
      <c r="F81" s="42"/>
      <c r="G81" s="42"/>
      <c r="H81" s="29"/>
      <c r="I81" s="26" t="str">
        <f t="shared" si="9"/>
        <v/>
      </c>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row>
    <row r="82" spans="2:121" ht="17.25" customHeight="1" thickBot="1" x14ac:dyDescent="0.3">
      <c r="B82" s="26"/>
      <c r="C82" s="31"/>
      <c r="D82" s="31"/>
      <c r="E82" s="28"/>
      <c r="F82" s="42"/>
      <c r="G82" s="42"/>
      <c r="H82" s="29"/>
      <c r="I82" s="26" t="str">
        <f t="shared" si="9"/>
        <v/>
      </c>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row>
    <row r="83" spans="2:121" ht="17.25" customHeight="1" thickBot="1" x14ac:dyDescent="0.3">
      <c r="B83" s="26"/>
      <c r="C83" s="31"/>
      <c r="D83" s="31"/>
      <c r="E83" s="28"/>
      <c r="F83" s="42"/>
      <c r="G83" s="42"/>
      <c r="H83" s="29"/>
      <c r="I83" s="26" t="str">
        <f t="shared" si="9"/>
        <v/>
      </c>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row>
    <row r="84" spans="2:121" ht="17.25" customHeight="1" thickBot="1" x14ac:dyDescent="0.3">
      <c r="B84" s="26"/>
      <c r="C84" s="31"/>
      <c r="D84" s="31"/>
      <c r="E84" s="28"/>
      <c r="F84" s="42"/>
      <c r="G84" s="42"/>
      <c r="H84" s="29"/>
      <c r="I84" s="26" t="str">
        <f t="shared" si="9"/>
        <v/>
      </c>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row>
    <row r="85" spans="2:121" ht="17.25" customHeight="1" thickBot="1" x14ac:dyDescent="0.3">
      <c r="B85" s="26"/>
      <c r="C85" s="31"/>
      <c r="D85" s="31"/>
      <c r="E85" s="28"/>
      <c r="F85" s="42"/>
      <c r="G85" s="42"/>
      <c r="H85" s="29"/>
      <c r="I85" s="26" t="str">
        <f t="shared" si="9"/>
        <v/>
      </c>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row>
    <row r="86" spans="2:121" ht="17.25" customHeight="1" thickBot="1" x14ac:dyDescent="0.3">
      <c r="B86" s="26"/>
      <c r="C86" s="31"/>
      <c r="D86" s="31"/>
      <c r="E86" s="28"/>
      <c r="F86" s="42"/>
      <c r="G86" s="42"/>
      <c r="H86" s="29"/>
      <c r="I86" s="26" t="str">
        <f t="shared" si="9"/>
        <v/>
      </c>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c r="DQ86" s="24"/>
    </row>
    <row r="87" spans="2:121" ht="17.25" customHeight="1" thickBot="1" x14ac:dyDescent="0.3">
      <c r="B87" s="26"/>
      <c r="C87" s="31"/>
      <c r="D87" s="31"/>
      <c r="E87" s="28"/>
      <c r="F87" s="42"/>
      <c r="G87" s="42"/>
      <c r="H87" s="29"/>
      <c r="I87" s="26" t="str">
        <f t="shared" si="9"/>
        <v/>
      </c>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c r="DQ87" s="24"/>
    </row>
    <row r="88" spans="2:121" ht="17.25" customHeight="1" thickBot="1" x14ac:dyDescent="0.3">
      <c r="B88" s="26"/>
      <c r="C88" s="31"/>
      <c r="D88" s="31"/>
      <c r="E88" s="28"/>
      <c r="F88" s="42"/>
      <c r="G88" s="42"/>
      <c r="H88" s="29"/>
      <c r="I88" s="26" t="str">
        <f t="shared" si="9"/>
        <v/>
      </c>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row>
    <row r="89" spans="2:121" ht="17.25" customHeight="1" thickBot="1" x14ac:dyDescent="0.3">
      <c r="B89" s="26"/>
      <c r="C89" s="31"/>
      <c r="D89" s="31"/>
      <c r="E89" s="28"/>
      <c r="F89" s="42"/>
      <c r="G89" s="42"/>
      <c r="H89" s="29"/>
      <c r="I89" s="26" t="str">
        <f t="shared" si="9"/>
        <v/>
      </c>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row>
    <row r="90" spans="2:121" ht="17.25" customHeight="1" thickBot="1" x14ac:dyDescent="0.3">
      <c r="B90" s="26"/>
      <c r="C90" s="31"/>
      <c r="D90" s="31"/>
      <c r="E90" s="28"/>
      <c r="F90" s="42"/>
      <c r="G90" s="42"/>
      <c r="H90" s="29"/>
      <c r="I90" s="26" t="str">
        <f t="shared" si="9"/>
        <v/>
      </c>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row>
  </sheetData>
  <autoFilter ref="B7:I23" xr:uid="{D01B902A-0B77-4CDD-8F21-8B777D1B5EBE}">
    <sortState ref="B8:I23">
      <sortCondition ref="F7:F23"/>
    </sortState>
  </autoFilter>
  <mergeCells count="20">
    <mergeCell ref="DK4:DQ4"/>
    <mergeCell ref="B5:H5"/>
    <mergeCell ref="BU4:CA4"/>
    <mergeCell ref="CB4:CH4"/>
    <mergeCell ref="CI4:CO4"/>
    <mergeCell ref="CP4:CV4"/>
    <mergeCell ref="CW4:DC4"/>
    <mergeCell ref="DD4:DJ4"/>
    <mergeCell ref="AE4:AK4"/>
    <mergeCell ref="AL4:AR4"/>
    <mergeCell ref="AS4:AY4"/>
    <mergeCell ref="AZ4:BF4"/>
    <mergeCell ref="BG4:BM4"/>
    <mergeCell ref="BN4:BT4"/>
    <mergeCell ref="C3:E3"/>
    <mergeCell ref="F3:G3"/>
    <mergeCell ref="C4:E4"/>
    <mergeCell ref="J4:P4"/>
    <mergeCell ref="Q4:W4"/>
    <mergeCell ref="X4:AD4"/>
  </mergeCells>
  <conditionalFormatting sqref="E75:E219 E58:E71 E39:E54 E7:E37">
    <cfRule type="dataBar" priority="40">
      <dataBar>
        <cfvo type="num" val="0"/>
        <cfvo type="num" val="1"/>
        <color theme="4" tint="0.59999389629810485"/>
      </dataBar>
      <extLst>
        <ext xmlns:x14="http://schemas.microsoft.com/office/spreadsheetml/2009/9/main" uri="{B025F937-C7B1-47D3-B67F-A62EFF666E3E}">
          <x14:id>{25A34EDB-1802-420E-8757-468A99252A84}</x14:id>
        </ext>
      </extLst>
    </cfRule>
  </conditionalFormatting>
  <conditionalFormatting sqref="J5:DQ90">
    <cfRule type="expression" dxfId="42" priority="43">
      <formula>AND(TODAY()&gt;=J$5,TODAY()&lt;K$5)</formula>
    </cfRule>
  </conditionalFormatting>
  <conditionalFormatting sqref="J7:DQ90">
    <cfRule type="expression" dxfId="41" priority="41">
      <formula>AND(início_da_tarefa&lt;=J$5,ROUNDDOWN((término_da_tarefa-início_da_tarefa+1)*progresso_da_tarefa,0)+início_da_tarefa-1&gt;=J$5)</formula>
    </cfRule>
    <cfRule type="expression" dxfId="40" priority="42" stopIfTrue="1">
      <formula>AND(término_da_tarefa&gt;=J$5,início_da_tarefa&lt;K$5)</formula>
    </cfRule>
  </conditionalFormatting>
  <conditionalFormatting sqref="C38 C75:D219 C58:D71 C39:D54 C8:D37">
    <cfRule type="cellIs" dxfId="39" priority="37" operator="equal">
      <formula>"P2"</formula>
    </cfRule>
    <cfRule type="cellIs" dxfId="38" priority="38" operator="equal">
      <formula>"P1"</formula>
    </cfRule>
    <cfRule type="cellIs" dxfId="37" priority="39" operator="equal">
      <formula>"P0"</formula>
    </cfRule>
  </conditionalFormatting>
  <conditionalFormatting sqref="E75:E90 E58:E71 E39:E54 E8:E37">
    <cfRule type="cellIs" dxfId="36" priority="36" operator="equal">
      <formula>1</formula>
    </cfRule>
  </conditionalFormatting>
  <conditionalFormatting sqref="E38">
    <cfRule type="dataBar" priority="35">
      <dataBar>
        <cfvo type="num" val="0"/>
        <cfvo type="num" val="1"/>
        <color theme="4" tint="0.59999389629810485"/>
      </dataBar>
      <extLst>
        <ext xmlns:x14="http://schemas.microsoft.com/office/spreadsheetml/2009/9/main" uri="{B025F937-C7B1-47D3-B67F-A62EFF666E3E}">
          <x14:id>{CCD1B73B-72D9-4CEA-86BC-CB9D69940A55}</x14:id>
        </ext>
      </extLst>
    </cfRule>
  </conditionalFormatting>
  <conditionalFormatting sqref="D38">
    <cfRule type="cellIs" dxfId="35" priority="32" operator="equal">
      <formula>"P2"</formula>
    </cfRule>
    <cfRule type="cellIs" dxfId="34" priority="33" operator="equal">
      <formula>"P1"</formula>
    </cfRule>
    <cfRule type="cellIs" dxfId="33" priority="34" operator="equal">
      <formula>"P0"</formula>
    </cfRule>
  </conditionalFormatting>
  <conditionalFormatting sqref="E38">
    <cfRule type="cellIs" dxfId="32" priority="31" operator="equal">
      <formula>1</formula>
    </cfRule>
  </conditionalFormatting>
  <conditionalFormatting sqref="E72">
    <cfRule type="cellIs" dxfId="31" priority="1" operator="equal">
      <formula>1</formula>
    </cfRule>
  </conditionalFormatting>
  <conditionalFormatting sqref="E73:E74">
    <cfRule type="dataBar" priority="10">
      <dataBar>
        <cfvo type="num" val="0"/>
        <cfvo type="num" val="1"/>
        <color theme="4" tint="0.59999389629810485"/>
      </dataBar>
      <extLst>
        <ext xmlns:x14="http://schemas.microsoft.com/office/spreadsheetml/2009/9/main" uri="{B025F937-C7B1-47D3-B67F-A62EFF666E3E}">
          <x14:id>{17DED730-152F-41AB-9012-20B87FDA7417}</x14:id>
        </ext>
      </extLst>
    </cfRule>
  </conditionalFormatting>
  <conditionalFormatting sqref="C72 C73:D74">
    <cfRule type="cellIs" dxfId="30" priority="7" operator="equal">
      <formula>"P2"</formula>
    </cfRule>
    <cfRule type="cellIs" dxfId="29" priority="8" operator="equal">
      <formula>"P1"</formula>
    </cfRule>
    <cfRule type="cellIs" dxfId="28" priority="9" operator="equal">
      <formula>"P0"</formula>
    </cfRule>
  </conditionalFormatting>
  <conditionalFormatting sqref="E73:E74">
    <cfRule type="cellIs" dxfId="27" priority="6" operator="equal">
      <formula>1</formula>
    </cfRule>
  </conditionalFormatting>
  <conditionalFormatting sqref="E72">
    <cfRule type="dataBar" priority="5">
      <dataBar>
        <cfvo type="num" val="0"/>
        <cfvo type="num" val="1"/>
        <color theme="4" tint="0.59999389629810485"/>
      </dataBar>
      <extLst>
        <ext xmlns:x14="http://schemas.microsoft.com/office/spreadsheetml/2009/9/main" uri="{B025F937-C7B1-47D3-B67F-A62EFF666E3E}">
          <x14:id>{F08DE9B8-C7B8-4ED6-AC12-FE5604E7BCAF}</x14:id>
        </ext>
      </extLst>
    </cfRule>
  </conditionalFormatting>
  <conditionalFormatting sqref="D72">
    <cfRule type="cellIs" dxfId="26" priority="2" operator="equal">
      <formula>"P2"</formula>
    </cfRule>
    <cfRule type="cellIs" dxfId="25" priority="3" operator="equal">
      <formula>"P1"</formula>
    </cfRule>
    <cfRule type="cellIs" dxfId="24" priority="4" operator="equal">
      <formula>"P0"</formula>
    </cfRule>
  </conditionalFormatting>
  <conditionalFormatting sqref="E56:E57">
    <cfRule type="dataBar" priority="20">
      <dataBar>
        <cfvo type="num" val="0"/>
        <cfvo type="num" val="1"/>
        <color theme="4" tint="0.59999389629810485"/>
      </dataBar>
      <extLst>
        <ext xmlns:x14="http://schemas.microsoft.com/office/spreadsheetml/2009/9/main" uri="{B025F937-C7B1-47D3-B67F-A62EFF666E3E}">
          <x14:id>{52E8D8BB-38F2-4677-89B8-89A70E2AB8D2}</x14:id>
        </ext>
      </extLst>
    </cfRule>
  </conditionalFormatting>
  <conditionalFormatting sqref="C55 C56:D57">
    <cfRule type="cellIs" dxfId="23" priority="17" operator="equal">
      <formula>"P2"</formula>
    </cfRule>
    <cfRule type="cellIs" dxfId="22" priority="18" operator="equal">
      <formula>"P1"</formula>
    </cfRule>
    <cfRule type="cellIs" dxfId="21" priority="19" operator="equal">
      <formula>"P0"</formula>
    </cfRule>
  </conditionalFormatting>
  <conditionalFormatting sqref="E56:E57">
    <cfRule type="cellIs" dxfId="20" priority="16" operator="equal">
      <formula>1</formula>
    </cfRule>
  </conditionalFormatting>
  <conditionalFormatting sqref="E55">
    <cfRule type="dataBar" priority="15">
      <dataBar>
        <cfvo type="num" val="0"/>
        <cfvo type="num" val="1"/>
        <color theme="4" tint="0.59999389629810485"/>
      </dataBar>
      <extLst>
        <ext xmlns:x14="http://schemas.microsoft.com/office/spreadsheetml/2009/9/main" uri="{B025F937-C7B1-47D3-B67F-A62EFF666E3E}">
          <x14:id>{E02E6E3F-B294-42A7-BF37-B69EC54DDFF6}</x14:id>
        </ext>
      </extLst>
    </cfRule>
  </conditionalFormatting>
  <conditionalFormatting sqref="D55">
    <cfRule type="cellIs" dxfId="19" priority="12" operator="equal">
      <formula>"P2"</formula>
    </cfRule>
    <cfRule type="cellIs" dxfId="18" priority="13" operator="equal">
      <formula>"P1"</formula>
    </cfRule>
    <cfRule type="cellIs" dxfId="17" priority="14" operator="equal">
      <formula>"P0"</formula>
    </cfRule>
  </conditionalFormatting>
  <conditionalFormatting sqref="E55">
    <cfRule type="cellIs" dxfId="16" priority="11" operator="equal">
      <formula>1</formula>
    </cfRule>
  </conditionalFormatting>
  <dataValidations disablePrompts="1" count="1">
    <dataValidation type="whole" operator="greaterThanOrEqual" allowBlank="1" showInputMessage="1" promptTitle="Semana de exibição" prompt="Alterar esse número rola a exibição do Gráfico de Gantt." sqref="F4" xr:uid="{02538C43-76D2-41E3-8F18-51705CACF34B}">
      <formula1>1</formula1>
    </dataValidation>
  </dataValidations>
  <printOptions horizontalCentered="1"/>
  <pageMargins left="0.35" right="0.35" top="0.35" bottom="0.5" header="0.3" footer="0.3"/>
  <pageSetup paperSize="9" scale="3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25A34EDB-1802-420E-8757-468A99252A84}">
            <x14:dataBar minLength="0" maxLength="100" gradient="0">
              <x14:cfvo type="num">
                <xm:f>0</xm:f>
              </x14:cfvo>
              <x14:cfvo type="num">
                <xm:f>1</xm:f>
              </x14:cfvo>
              <x14:negativeFillColor rgb="FFFF0000"/>
              <x14:axisColor rgb="FF000000"/>
            </x14:dataBar>
          </x14:cfRule>
          <xm:sqref>E75:E219 E58:E71 E39:E54 E7:E37</xm:sqref>
        </x14:conditionalFormatting>
        <x14:conditionalFormatting xmlns:xm="http://schemas.microsoft.com/office/excel/2006/main">
          <x14:cfRule type="dataBar" id="{CCD1B73B-72D9-4CEA-86BC-CB9D69940A55}">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17DED730-152F-41AB-9012-20B87FDA7417}">
            <x14:dataBar minLength="0" maxLength="100" gradient="0">
              <x14:cfvo type="num">
                <xm:f>0</xm:f>
              </x14:cfvo>
              <x14:cfvo type="num">
                <xm:f>1</xm:f>
              </x14:cfvo>
              <x14:negativeFillColor rgb="FFFF0000"/>
              <x14:axisColor rgb="FF000000"/>
            </x14:dataBar>
          </x14:cfRule>
          <xm:sqref>E73:E74</xm:sqref>
        </x14:conditionalFormatting>
        <x14:conditionalFormatting xmlns:xm="http://schemas.microsoft.com/office/excel/2006/main">
          <x14:cfRule type="dataBar" id="{F08DE9B8-C7B8-4ED6-AC12-FE5604E7BCAF}">
            <x14:dataBar minLength="0" maxLength="100" gradient="0">
              <x14:cfvo type="num">
                <xm:f>0</xm:f>
              </x14:cfvo>
              <x14:cfvo type="num">
                <xm:f>1</xm:f>
              </x14:cfvo>
              <x14:negativeFillColor rgb="FFFF0000"/>
              <x14:axisColor rgb="FF000000"/>
            </x14:dataBar>
          </x14:cfRule>
          <xm:sqref>E72</xm:sqref>
        </x14:conditionalFormatting>
        <x14:conditionalFormatting xmlns:xm="http://schemas.microsoft.com/office/excel/2006/main">
          <x14:cfRule type="dataBar" id="{52E8D8BB-38F2-4677-89B8-89A70E2AB8D2}">
            <x14:dataBar minLength="0" maxLength="100" gradient="0">
              <x14:cfvo type="num">
                <xm:f>0</xm:f>
              </x14:cfvo>
              <x14:cfvo type="num">
                <xm:f>1</xm:f>
              </x14:cfvo>
              <x14:negativeFillColor rgb="FFFF0000"/>
              <x14:axisColor rgb="FF000000"/>
            </x14:dataBar>
          </x14:cfRule>
          <xm:sqref>E56:E57</xm:sqref>
        </x14:conditionalFormatting>
        <x14:conditionalFormatting xmlns:xm="http://schemas.microsoft.com/office/excel/2006/main">
          <x14:cfRule type="dataBar" id="{E02E6E3F-B294-42A7-BF37-B69EC54DDFF6}">
            <x14:dataBar minLength="0" maxLength="100" gradient="0">
              <x14:cfvo type="num">
                <xm:f>0</xm:f>
              </x14:cfvo>
              <x14:cfvo type="num">
                <xm:f>1</xm:f>
              </x14:cfvo>
              <x14:negativeFillColor rgb="FFFF0000"/>
              <x14:axisColor rgb="FF000000"/>
            </x14:dataBar>
          </x14:cfRule>
          <xm:sqref>E55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C2E8-C5DC-488B-96A0-F4E9CA35E3F4}">
  <dimension ref="A1:AP84"/>
  <sheetViews>
    <sheetView zoomScale="115" zoomScaleNormal="115" workbookViewId="0">
      <selection activeCell="I13" sqref="A10:I13"/>
    </sheetView>
  </sheetViews>
  <sheetFormatPr defaultRowHeight="15" x14ac:dyDescent="0.25"/>
  <cols>
    <col min="1" max="1" width="18.625" style="50" bestFit="1" customWidth="1"/>
    <col min="2" max="2" width="29" style="50" bestFit="1" customWidth="1"/>
    <col min="3" max="3" width="8.375" style="50" bestFit="1" customWidth="1"/>
    <col min="4" max="4" width="19.25" style="55" bestFit="1" customWidth="1"/>
    <col min="5" max="7" width="9" style="50"/>
    <col min="8" max="8" width="15.75" style="50" bestFit="1" customWidth="1"/>
    <col min="9" max="9" width="15.875" style="60" bestFit="1" customWidth="1"/>
    <col min="10" max="10" width="3.25" style="60" bestFit="1" customWidth="1"/>
    <col min="11" max="11" width="4.25" style="60" bestFit="1" customWidth="1"/>
    <col min="12" max="12" width="4.125" style="60" bestFit="1" customWidth="1"/>
    <col min="13" max="13" width="4" style="60" bestFit="1" customWidth="1"/>
    <col min="14" max="15" width="4.25" style="60" bestFit="1" customWidth="1"/>
    <col min="16" max="16" width="6.875" style="60" bestFit="1" customWidth="1"/>
    <col min="17" max="41" width="8.375" style="50" bestFit="1" customWidth="1"/>
    <col min="42" max="42" width="6.75" style="50" bestFit="1" customWidth="1"/>
    <col min="43" max="16384" width="9" style="50"/>
  </cols>
  <sheetData>
    <row r="1" spans="1:42" ht="17.25" thickBot="1" x14ac:dyDescent="0.3">
      <c r="A1" s="48" t="s">
        <v>45</v>
      </c>
      <c r="B1" s="48" t="s">
        <v>46</v>
      </c>
      <c r="C1" s="49" t="s">
        <v>12</v>
      </c>
      <c r="D1" s="53" t="s">
        <v>47</v>
      </c>
      <c r="H1" s="56" t="s">
        <v>46</v>
      </c>
      <c r="I1" t="s">
        <v>62</v>
      </c>
      <c r="J1"/>
      <c r="K1"/>
      <c r="L1"/>
      <c r="M1"/>
      <c r="N1"/>
      <c r="O1"/>
      <c r="P1"/>
      <c r="Q1"/>
      <c r="R1"/>
      <c r="S1"/>
      <c r="T1"/>
      <c r="U1"/>
      <c r="V1"/>
      <c r="W1"/>
      <c r="X1"/>
      <c r="Y1"/>
      <c r="Z1"/>
      <c r="AA1"/>
      <c r="AB1"/>
      <c r="AC1"/>
      <c r="AD1"/>
      <c r="AE1"/>
      <c r="AF1"/>
      <c r="AG1"/>
      <c r="AH1"/>
      <c r="AI1"/>
      <c r="AJ1"/>
      <c r="AK1"/>
      <c r="AL1"/>
      <c r="AM1"/>
      <c r="AN1"/>
      <c r="AO1"/>
      <c r="AP1"/>
    </row>
    <row r="2" spans="1:42" ht="17.25" thickBot="1" x14ac:dyDescent="0.3">
      <c r="A2" s="48" t="s">
        <v>40</v>
      </c>
      <c r="B2" s="51" t="s">
        <v>24</v>
      </c>
      <c r="C2" s="52">
        <v>45809</v>
      </c>
      <c r="D2" s="54">
        <v>1</v>
      </c>
      <c r="H2"/>
      <c r="I2"/>
      <c r="J2"/>
      <c r="K2"/>
      <c r="L2"/>
      <c r="M2"/>
      <c r="N2"/>
      <c r="O2"/>
      <c r="P2"/>
      <c r="Q2"/>
      <c r="R2"/>
      <c r="S2"/>
      <c r="T2"/>
      <c r="U2"/>
      <c r="V2"/>
      <c r="W2"/>
      <c r="X2"/>
      <c r="Y2"/>
      <c r="Z2"/>
      <c r="AA2"/>
      <c r="AB2"/>
      <c r="AC2"/>
      <c r="AD2"/>
      <c r="AE2"/>
      <c r="AF2"/>
      <c r="AG2"/>
      <c r="AH2"/>
      <c r="AI2"/>
      <c r="AJ2"/>
      <c r="AK2"/>
      <c r="AL2"/>
      <c r="AM2"/>
      <c r="AN2"/>
      <c r="AO2"/>
      <c r="AP2"/>
    </row>
    <row r="3" spans="1:42" ht="17.25" thickBot="1" x14ac:dyDescent="0.3">
      <c r="A3" s="48" t="s">
        <v>40</v>
      </c>
      <c r="B3" s="51" t="s">
        <v>36</v>
      </c>
      <c r="C3" s="52">
        <v>45859</v>
      </c>
      <c r="D3" s="54">
        <v>1</v>
      </c>
      <c r="H3" s="56" t="s">
        <v>61</v>
      </c>
      <c r="I3" s="56" t="s">
        <v>50</v>
      </c>
      <c r="J3" s="58"/>
      <c r="K3" s="58"/>
      <c r="L3" s="58"/>
      <c r="M3" s="58"/>
      <c r="N3" s="58"/>
      <c r="O3" s="58"/>
      <c r="P3" s="58"/>
      <c r="Q3"/>
      <c r="R3"/>
      <c r="S3"/>
      <c r="T3"/>
      <c r="U3"/>
      <c r="V3"/>
      <c r="W3"/>
      <c r="X3"/>
      <c r="Y3"/>
      <c r="Z3"/>
      <c r="AA3"/>
      <c r="AB3"/>
      <c r="AC3"/>
      <c r="AD3"/>
      <c r="AE3"/>
      <c r="AF3"/>
      <c r="AG3"/>
      <c r="AH3"/>
      <c r="AI3"/>
      <c r="AJ3"/>
      <c r="AK3"/>
      <c r="AL3"/>
      <c r="AM3"/>
      <c r="AN3"/>
      <c r="AO3"/>
      <c r="AP3"/>
    </row>
    <row r="4" spans="1:42" ht="17.25" thickBot="1" x14ac:dyDescent="0.3">
      <c r="A4" s="48" t="s">
        <v>40</v>
      </c>
      <c r="B4" s="51" t="s">
        <v>33</v>
      </c>
      <c r="C4" s="52">
        <v>45887</v>
      </c>
      <c r="D4" s="54">
        <v>1</v>
      </c>
      <c r="H4"/>
      <c r="I4" t="s">
        <v>51</v>
      </c>
      <c r="J4"/>
      <c r="K4"/>
      <c r="L4"/>
      <c r="M4"/>
      <c r="N4"/>
      <c r="O4"/>
      <c r="P4" t="s">
        <v>52</v>
      </c>
      <c r="Q4"/>
      <c r="R4"/>
      <c r="S4"/>
      <c r="T4"/>
      <c r="U4"/>
      <c r="V4"/>
      <c r="W4"/>
      <c r="X4"/>
      <c r="Y4"/>
      <c r="Z4"/>
      <c r="AA4"/>
      <c r="AB4"/>
      <c r="AC4"/>
      <c r="AD4"/>
      <c r="AE4"/>
      <c r="AF4"/>
      <c r="AG4"/>
      <c r="AH4"/>
      <c r="AI4"/>
      <c r="AJ4"/>
      <c r="AK4"/>
      <c r="AL4"/>
      <c r="AM4"/>
      <c r="AN4"/>
      <c r="AO4"/>
      <c r="AP4"/>
    </row>
    <row r="5" spans="1:42" ht="17.25" thickBot="1" x14ac:dyDescent="0.3">
      <c r="A5" s="48" t="s">
        <v>40</v>
      </c>
      <c r="B5" s="51" t="s">
        <v>37</v>
      </c>
      <c r="C5" s="52">
        <v>45887</v>
      </c>
      <c r="D5" s="54">
        <v>1</v>
      </c>
      <c r="H5" s="56" t="s">
        <v>48</v>
      </c>
      <c r="I5" s="47" t="s">
        <v>53</v>
      </c>
      <c r="J5" s="47" t="s">
        <v>54</v>
      </c>
      <c r="K5" s="47" t="s">
        <v>55</v>
      </c>
      <c r="L5" s="47" t="s">
        <v>56</v>
      </c>
      <c r="M5" s="47" t="s">
        <v>57</v>
      </c>
      <c r="N5" s="47" t="s">
        <v>58</v>
      </c>
      <c r="O5" s="47" t="s">
        <v>59</v>
      </c>
      <c r="P5" s="47" t="s">
        <v>60</v>
      </c>
      <c r="Q5"/>
      <c r="R5"/>
      <c r="S5"/>
      <c r="T5"/>
      <c r="U5"/>
      <c r="V5"/>
      <c r="W5"/>
      <c r="X5"/>
      <c r="Y5"/>
      <c r="Z5"/>
      <c r="AA5"/>
      <c r="AB5"/>
      <c r="AC5"/>
      <c r="AD5"/>
      <c r="AE5"/>
      <c r="AF5"/>
      <c r="AG5"/>
      <c r="AH5"/>
      <c r="AI5"/>
      <c r="AJ5"/>
      <c r="AK5"/>
      <c r="AL5"/>
      <c r="AM5"/>
      <c r="AN5"/>
      <c r="AO5"/>
      <c r="AP5"/>
    </row>
    <row r="6" spans="1:42" ht="17.25" thickBot="1" x14ac:dyDescent="0.3">
      <c r="A6" s="48" t="s">
        <v>40</v>
      </c>
      <c r="B6" s="51" t="s">
        <v>31</v>
      </c>
      <c r="C6" s="52">
        <v>45894</v>
      </c>
      <c r="D6" s="54">
        <v>1</v>
      </c>
      <c r="H6" s="57" t="s">
        <v>40</v>
      </c>
      <c r="I6" s="59">
        <v>1</v>
      </c>
      <c r="J6" s="59">
        <v>1</v>
      </c>
      <c r="K6" s="59">
        <v>4</v>
      </c>
      <c r="L6" s="59">
        <v>7</v>
      </c>
      <c r="M6" s="59">
        <v>2</v>
      </c>
      <c r="N6" s="59"/>
      <c r="O6" s="59"/>
      <c r="P6" s="59"/>
      <c r="Q6"/>
      <c r="R6"/>
      <c r="S6"/>
      <c r="T6"/>
      <c r="U6"/>
      <c r="V6"/>
      <c r="W6"/>
      <c r="X6"/>
      <c r="Y6"/>
      <c r="Z6"/>
      <c r="AA6"/>
      <c r="AB6"/>
      <c r="AC6"/>
      <c r="AD6"/>
      <c r="AE6"/>
      <c r="AF6"/>
      <c r="AG6"/>
      <c r="AH6"/>
      <c r="AI6"/>
      <c r="AJ6"/>
      <c r="AK6"/>
      <c r="AL6"/>
      <c r="AM6"/>
      <c r="AN6"/>
      <c r="AO6"/>
      <c r="AP6"/>
    </row>
    <row r="7" spans="1:42" ht="17.25" thickBot="1" x14ac:dyDescent="0.3">
      <c r="A7" s="48" t="s">
        <v>40</v>
      </c>
      <c r="B7" s="51" t="s">
        <v>35</v>
      </c>
      <c r="C7" s="52">
        <v>45894</v>
      </c>
      <c r="D7" s="54">
        <v>1</v>
      </c>
      <c r="H7" s="57" t="s">
        <v>44</v>
      </c>
      <c r="I7" s="59"/>
      <c r="J7" s="59"/>
      <c r="K7" s="59">
        <v>1</v>
      </c>
      <c r="L7" s="59"/>
      <c r="M7" s="59">
        <v>2</v>
      </c>
      <c r="N7" s="59">
        <v>7</v>
      </c>
      <c r="O7" s="59">
        <v>5</v>
      </c>
      <c r="P7" s="59"/>
      <c r="Q7"/>
      <c r="R7"/>
      <c r="S7"/>
      <c r="T7"/>
      <c r="U7"/>
      <c r="V7"/>
      <c r="W7"/>
      <c r="X7"/>
      <c r="Y7"/>
      <c r="Z7"/>
      <c r="AA7"/>
      <c r="AB7"/>
      <c r="AC7"/>
      <c r="AD7"/>
      <c r="AE7"/>
      <c r="AF7"/>
      <c r="AG7"/>
      <c r="AH7"/>
      <c r="AI7"/>
      <c r="AJ7"/>
      <c r="AK7"/>
      <c r="AL7"/>
      <c r="AM7"/>
      <c r="AN7"/>
      <c r="AO7"/>
      <c r="AP7"/>
    </row>
    <row r="8" spans="1:42" ht="17.25" thickBot="1" x14ac:dyDescent="0.3">
      <c r="A8" s="48" t="s">
        <v>40</v>
      </c>
      <c r="B8" s="51" t="s">
        <v>29</v>
      </c>
      <c r="C8" s="52">
        <v>45901</v>
      </c>
      <c r="D8" s="54">
        <v>1</v>
      </c>
      <c r="H8" s="57" t="s">
        <v>42</v>
      </c>
      <c r="I8" s="59"/>
      <c r="J8" s="59"/>
      <c r="K8" s="59">
        <v>1</v>
      </c>
      <c r="L8" s="59"/>
      <c r="M8" s="59">
        <v>7</v>
      </c>
      <c r="N8" s="59">
        <v>7</v>
      </c>
      <c r="O8" s="59"/>
      <c r="P8" s="59"/>
      <c r="Q8"/>
      <c r="R8"/>
      <c r="S8"/>
      <c r="T8"/>
      <c r="U8"/>
      <c r="V8"/>
      <c r="W8"/>
      <c r="X8"/>
      <c r="Y8"/>
      <c r="Z8"/>
      <c r="AA8"/>
      <c r="AB8"/>
      <c r="AC8"/>
      <c r="AD8"/>
      <c r="AE8"/>
      <c r="AF8"/>
      <c r="AG8"/>
      <c r="AH8"/>
      <c r="AI8"/>
      <c r="AJ8"/>
      <c r="AK8"/>
      <c r="AL8"/>
      <c r="AM8"/>
      <c r="AN8"/>
      <c r="AO8"/>
      <c r="AP8"/>
    </row>
    <row r="9" spans="1:42" ht="17.25" thickBot="1" x14ac:dyDescent="0.3">
      <c r="A9" s="48" t="s">
        <v>40</v>
      </c>
      <c r="B9" s="51" t="s">
        <v>25</v>
      </c>
      <c r="C9" s="52">
        <v>45901</v>
      </c>
      <c r="D9" s="54">
        <v>1</v>
      </c>
      <c r="H9" s="57" t="s">
        <v>43</v>
      </c>
      <c r="I9" s="59"/>
      <c r="J9" s="59"/>
      <c r="K9" s="59"/>
      <c r="L9" s="59">
        <v>1</v>
      </c>
      <c r="M9" s="59"/>
      <c r="N9" s="59">
        <v>4</v>
      </c>
      <c r="O9" s="59">
        <v>7</v>
      </c>
      <c r="P9" s="59">
        <v>3</v>
      </c>
      <c r="Q9"/>
      <c r="R9"/>
      <c r="S9"/>
      <c r="T9"/>
      <c r="U9"/>
      <c r="V9"/>
      <c r="W9"/>
      <c r="X9"/>
      <c r="Y9"/>
      <c r="Z9"/>
      <c r="AA9"/>
      <c r="AB9"/>
      <c r="AC9"/>
      <c r="AD9"/>
      <c r="AE9"/>
      <c r="AF9"/>
      <c r="AG9"/>
      <c r="AH9"/>
      <c r="AI9"/>
      <c r="AJ9"/>
      <c r="AK9"/>
      <c r="AL9"/>
      <c r="AM9"/>
      <c r="AN9"/>
      <c r="AO9"/>
      <c r="AP9"/>
    </row>
    <row r="10" spans="1:42" ht="17.25" thickBot="1" x14ac:dyDescent="0.3">
      <c r="A10" s="48" t="s">
        <v>40</v>
      </c>
      <c r="B10" s="51" t="s">
        <v>26</v>
      </c>
      <c r="C10" s="52">
        <v>45909</v>
      </c>
      <c r="D10" s="54">
        <v>1</v>
      </c>
      <c r="H10" s="57" t="s">
        <v>49</v>
      </c>
      <c r="I10" s="59">
        <v>1</v>
      </c>
      <c r="J10" s="59">
        <v>1</v>
      </c>
      <c r="K10" s="59">
        <v>6</v>
      </c>
      <c r="L10" s="59">
        <v>8</v>
      </c>
      <c r="M10" s="59">
        <v>11</v>
      </c>
      <c r="N10" s="59">
        <v>18</v>
      </c>
      <c r="O10" s="59">
        <v>12</v>
      </c>
      <c r="P10" s="59">
        <v>3</v>
      </c>
      <c r="Q10"/>
      <c r="R10"/>
      <c r="S10"/>
      <c r="T10"/>
      <c r="U10"/>
      <c r="V10"/>
      <c r="W10"/>
      <c r="X10"/>
      <c r="Y10"/>
      <c r="Z10"/>
      <c r="AA10"/>
      <c r="AB10"/>
      <c r="AC10"/>
      <c r="AD10"/>
      <c r="AE10"/>
      <c r="AF10"/>
      <c r="AG10"/>
      <c r="AH10"/>
      <c r="AI10"/>
      <c r="AJ10"/>
      <c r="AK10"/>
      <c r="AL10"/>
      <c r="AM10"/>
      <c r="AN10"/>
      <c r="AO10"/>
      <c r="AP10"/>
    </row>
    <row r="11" spans="1:42" ht="17.25" thickBot="1" x14ac:dyDescent="0.3">
      <c r="A11" s="48" t="s">
        <v>40</v>
      </c>
      <c r="B11" s="51" t="s">
        <v>27</v>
      </c>
      <c r="C11" s="52">
        <v>45909</v>
      </c>
      <c r="D11" s="54">
        <v>1</v>
      </c>
      <c r="H11"/>
      <c r="I11"/>
      <c r="J11"/>
      <c r="K11"/>
      <c r="L11"/>
      <c r="M11"/>
      <c r="N11"/>
      <c r="O11"/>
      <c r="P11"/>
      <c r="Q11"/>
      <c r="R11"/>
      <c r="S11"/>
      <c r="T11"/>
      <c r="U11"/>
      <c r="V11"/>
      <c r="W11"/>
      <c r="X11"/>
      <c r="Y11"/>
      <c r="Z11"/>
      <c r="AA11"/>
      <c r="AB11"/>
      <c r="AC11"/>
      <c r="AD11"/>
      <c r="AE11"/>
      <c r="AF11"/>
      <c r="AG11"/>
      <c r="AH11"/>
      <c r="AI11"/>
      <c r="AJ11"/>
      <c r="AK11"/>
      <c r="AL11"/>
      <c r="AM11"/>
      <c r="AN11"/>
      <c r="AO11"/>
      <c r="AP11"/>
    </row>
    <row r="12" spans="1:42" ht="17.25" thickBot="1" x14ac:dyDescent="0.3">
      <c r="A12" s="48" t="s">
        <v>40</v>
      </c>
      <c r="B12" s="51" t="s">
        <v>28</v>
      </c>
      <c r="C12" s="52">
        <v>45916</v>
      </c>
      <c r="D12" s="54">
        <v>1</v>
      </c>
      <c r="H12"/>
      <c r="I12"/>
      <c r="J12"/>
      <c r="K12"/>
      <c r="L12"/>
      <c r="M12"/>
      <c r="N12"/>
      <c r="O12"/>
      <c r="P12"/>
      <c r="Q12"/>
      <c r="R12"/>
      <c r="S12"/>
      <c r="T12"/>
      <c r="U12"/>
      <c r="V12"/>
      <c r="W12"/>
      <c r="X12"/>
      <c r="Y12"/>
      <c r="Z12"/>
      <c r="AA12"/>
      <c r="AB12"/>
      <c r="AC12"/>
      <c r="AD12"/>
      <c r="AE12"/>
      <c r="AF12"/>
      <c r="AG12"/>
      <c r="AH12"/>
      <c r="AI12"/>
      <c r="AJ12"/>
      <c r="AK12"/>
      <c r="AL12"/>
      <c r="AM12"/>
      <c r="AN12"/>
      <c r="AO12"/>
      <c r="AP12"/>
    </row>
    <row r="13" spans="1:42" ht="17.25" thickBot="1" x14ac:dyDescent="0.3">
      <c r="A13" s="48" t="s">
        <v>40</v>
      </c>
      <c r="B13" s="51" t="s">
        <v>32</v>
      </c>
      <c r="C13" s="52">
        <v>45922</v>
      </c>
      <c r="D13" s="54">
        <v>1</v>
      </c>
      <c r="H13"/>
      <c r="I13"/>
      <c r="J13"/>
      <c r="K13"/>
      <c r="L13"/>
      <c r="M13"/>
      <c r="N13"/>
      <c r="O13"/>
      <c r="P13"/>
      <c r="Q13"/>
      <c r="R13"/>
      <c r="S13"/>
      <c r="T13"/>
      <c r="U13"/>
      <c r="V13"/>
      <c r="W13"/>
      <c r="X13"/>
      <c r="Y13"/>
      <c r="Z13"/>
      <c r="AA13"/>
      <c r="AB13"/>
      <c r="AC13"/>
      <c r="AD13"/>
      <c r="AE13"/>
      <c r="AF13"/>
      <c r="AG13"/>
      <c r="AH13"/>
      <c r="AI13"/>
      <c r="AJ13"/>
      <c r="AK13"/>
      <c r="AL13"/>
      <c r="AM13"/>
      <c r="AN13"/>
      <c r="AO13"/>
      <c r="AP13"/>
    </row>
    <row r="14" spans="1:42" ht="17.25" thickBot="1" x14ac:dyDescent="0.3">
      <c r="A14" s="48" t="s">
        <v>40</v>
      </c>
      <c r="B14" s="51" t="s">
        <v>34</v>
      </c>
      <c r="C14" s="52">
        <v>45922</v>
      </c>
      <c r="D14" s="54">
        <v>1</v>
      </c>
      <c r="H14"/>
      <c r="I14"/>
      <c r="J14"/>
      <c r="K14"/>
      <c r="L14"/>
      <c r="M14"/>
      <c r="N14"/>
      <c r="O14"/>
      <c r="P14"/>
      <c r="Q14"/>
      <c r="R14"/>
      <c r="S14"/>
      <c r="T14"/>
      <c r="U14"/>
      <c r="V14"/>
      <c r="W14"/>
      <c r="X14"/>
      <c r="Y14"/>
      <c r="Z14"/>
      <c r="AA14"/>
      <c r="AB14"/>
      <c r="AC14"/>
      <c r="AD14"/>
      <c r="AE14"/>
      <c r="AF14"/>
      <c r="AG14"/>
      <c r="AH14"/>
      <c r="AI14"/>
      <c r="AJ14"/>
      <c r="AK14"/>
      <c r="AL14"/>
      <c r="AM14"/>
      <c r="AN14"/>
      <c r="AO14"/>
      <c r="AP14"/>
    </row>
    <row r="15" spans="1:42" ht="17.25" thickBot="1" x14ac:dyDescent="0.3">
      <c r="A15" s="48" t="s">
        <v>40</v>
      </c>
      <c r="B15" s="51" t="s">
        <v>38</v>
      </c>
      <c r="C15" s="52">
        <v>45931</v>
      </c>
      <c r="D15" s="54">
        <v>1</v>
      </c>
      <c r="H15"/>
      <c r="I15"/>
      <c r="J15"/>
      <c r="K15"/>
      <c r="L15"/>
      <c r="M15"/>
      <c r="N15"/>
      <c r="O15"/>
      <c r="P15"/>
      <c r="Q15"/>
      <c r="R15"/>
      <c r="S15"/>
      <c r="T15"/>
      <c r="U15"/>
      <c r="V15"/>
      <c r="W15"/>
      <c r="X15"/>
      <c r="Y15"/>
      <c r="Z15"/>
      <c r="AA15"/>
      <c r="AB15"/>
      <c r="AC15"/>
      <c r="AD15"/>
      <c r="AE15"/>
      <c r="AF15"/>
      <c r="AG15"/>
      <c r="AH15"/>
      <c r="AI15"/>
      <c r="AJ15"/>
      <c r="AK15"/>
      <c r="AL15"/>
      <c r="AM15"/>
      <c r="AN15"/>
      <c r="AO15"/>
      <c r="AP15"/>
    </row>
    <row r="16" spans="1:42" ht="17.25" thickBot="1" x14ac:dyDescent="0.3">
      <c r="A16" s="48" t="s">
        <v>40</v>
      </c>
      <c r="B16" s="51" t="s">
        <v>39</v>
      </c>
      <c r="C16" s="52">
        <v>45931</v>
      </c>
      <c r="D16" s="54">
        <v>1</v>
      </c>
      <c r="H16"/>
      <c r="I16"/>
      <c r="J16"/>
      <c r="K16"/>
      <c r="L16"/>
      <c r="M16"/>
      <c r="N16"/>
      <c r="O16"/>
      <c r="P16"/>
      <c r="Q16"/>
      <c r="R16"/>
      <c r="S16"/>
      <c r="T16"/>
      <c r="U16"/>
      <c r="V16"/>
      <c r="W16"/>
      <c r="X16"/>
      <c r="Y16"/>
      <c r="Z16"/>
      <c r="AA16"/>
      <c r="AB16"/>
      <c r="AC16"/>
      <c r="AD16"/>
      <c r="AE16"/>
      <c r="AF16"/>
      <c r="AG16"/>
      <c r="AH16"/>
      <c r="AI16"/>
      <c r="AJ16"/>
      <c r="AK16"/>
      <c r="AL16"/>
      <c r="AM16"/>
      <c r="AN16"/>
      <c r="AO16"/>
      <c r="AP16"/>
    </row>
    <row r="17" spans="1:42" ht="17.25" thickBot="1" x14ac:dyDescent="0.3">
      <c r="A17" s="48" t="s">
        <v>44</v>
      </c>
      <c r="B17" s="51" t="s">
        <v>24</v>
      </c>
      <c r="C17" s="52">
        <v>45899</v>
      </c>
      <c r="D17" s="54">
        <v>1</v>
      </c>
      <c r="H17"/>
      <c r="I17"/>
      <c r="J17"/>
      <c r="K17"/>
      <c r="L17"/>
      <c r="M17"/>
      <c r="N17"/>
      <c r="O17"/>
      <c r="P17"/>
      <c r="Q17"/>
      <c r="R17"/>
      <c r="S17"/>
      <c r="T17"/>
      <c r="U17"/>
      <c r="V17"/>
      <c r="W17"/>
      <c r="X17"/>
      <c r="Y17"/>
      <c r="Z17"/>
      <c r="AA17"/>
      <c r="AB17"/>
      <c r="AC17"/>
      <c r="AD17"/>
      <c r="AE17"/>
      <c r="AF17"/>
      <c r="AG17"/>
      <c r="AH17"/>
      <c r="AI17"/>
      <c r="AJ17"/>
      <c r="AK17"/>
      <c r="AL17"/>
      <c r="AM17"/>
      <c r="AN17"/>
      <c r="AO17"/>
      <c r="AP17"/>
    </row>
    <row r="18" spans="1:42" ht="17.25" thickBot="1" x14ac:dyDescent="0.3">
      <c r="A18" s="48" t="s">
        <v>44</v>
      </c>
      <c r="B18" s="51" t="s">
        <v>25</v>
      </c>
      <c r="C18" s="52">
        <v>45956</v>
      </c>
      <c r="D18" s="54">
        <v>1</v>
      </c>
      <c r="H18"/>
      <c r="I18"/>
      <c r="J18"/>
      <c r="K18"/>
      <c r="L18"/>
      <c r="M18"/>
      <c r="N18"/>
      <c r="O18"/>
      <c r="P18"/>
      <c r="Q18"/>
      <c r="R18"/>
      <c r="S18"/>
      <c r="T18"/>
      <c r="U18"/>
      <c r="V18"/>
      <c r="W18"/>
      <c r="X18"/>
      <c r="Y18"/>
      <c r="Z18"/>
      <c r="AA18"/>
      <c r="AB18"/>
      <c r="AC18"/>
      <c r="AD18"/>
      <c r="AE18"/>
      <c r="AF18"/>
      <c r="AG18"/>
      <c r="AH18"/>
      <c r="AI18"/>
      <c r="AJ18"/>
      <c r="AK18"/>
      <c r="AL18"/>
      <c r="AM18"/>
      <c r="AN18"/>
      <c r="AO18"/>
      <c r="AP18"/>
    </row>
    <row r="19" spans="1:42" ht="17.25" thickBot="1" x14ac:dyDescent="0.3">
      <c r="A19" s="48" t="s">
        <v>44</v>
      </c>
      <c r="B19" s="51" t="s">
        <v>26</v>
      </c>
      <c r="C19" s="52">
        <v>45956</v>
      </c>
      <c r="D19" s="54">
        <v>1</v>
      </c>
      <c r="H19"/>
      <c r="I19"/>
      <c r="J19"/>
      <c r="K19"/>
      <c r="L19"/>
      <c r="M19"/>
      <c r="N19"/>
      <c r="O19"/>
      <c r="P19"/>
      <c r="Q19"/>
      <c r="R19"/>
      <c r="S19"/>
      <c r="T19"/>
      <c r="U19"/>
      <c r="V19"/>
      <c r="W19"/>
      <c r="X19"/>
      <c r="Y19"/>
      <c r="Z19"/>
      <c r="AA19"/>
      <c r="AB19"/>
      <c r="AC19"/>
      <c r="AD19"/>
      <c r="AE19"/>
      <c r="AF19"/>
      <c r="AG19"/>
      <c r="AH19"/>
      <c r="AI19"/>
      <c r="AJ19"/>
      <c r="AK19"/>
      <c r="AL19"/>
      <c r="AM19"/>
      <c r="AN19"/>
      <c r="AO19"/>
      <c r="AP19"/>
    </row>
    <row r="20" spans="1:42" ht="17.25" thickBot="1" x14ac:dyDescent="0.3">
      <c r="A20" s="48" t="s">
        <v>44</v>
      </c>
      <c r="B20" s="51" t="s">
        <v>27</v>
      </c>
      <c r="C20" s="52">
        <v>45967</v>
      </c>
      <c r="D20" s="54">
        <v>1</v>
      </c>
      <c r="H20"/>
      <c r="I20"/>
      <c r="J20"/>
      <c r="K20"/>
      <c r="L20"/>
      <c r="M20"/>
      <c r="N20"/>
      <c r="O20"/>
      <c r="P20"/>
      <c r="Q20"/>
      <c r="R20"/>
      <c r="S20"/>
      <c r="T20"/>
      <c r="U20"/>
      <c r="V20"/>
      <c r="W20"/>
    </row>
    <row r="21" spans="1:42" ht="17.25" thickBot="1" x14ac:dyDescent="0.3">
      <c r="A21" s="48" t="s">
        <v>44</v>
      </c>
      <c r="B21" s="51" t="s">
        <v>28</v>
      </c>
      <c r="C21" s="52">
        <v>45967</v>
      </c>
      <c r="D21" s="54">
        <v>1</v>
      </c>
      <c r="H21"/>
      <c r="I21"/>
      <c r="J21"/>
      <c r="K21"/>
      <c r="L21"/>
      <c r="M21"/>
      <c r="N21"/>
      <c r="O21"/>
      <c r="P21"/>
      <c r="Q21"/>
      <c r="R21"/>
      <c r="S21"/>
      <c r="T21"/>
      <c r="U21"/>
      <c r="V21"/>
      <c r="W21"/>
    </row>
    <row r="22" spans="1:42" ht="17.25" thickBot="1" x14ac:dyDescent="0.3">
      <c r="A22" s="48" t="s">
        <v>44</v>
      </c>
      <c r="B22" s="51" t="s">
        <v>29</v>
      </c>
      <c r="C22" s="52">
        <v>45974</v>
      </c>
      <c r="D22" s="54">
        <v>1</v>
      </c>
      <c r="H22"/>
      <c r="I22"/>
      <c r="J22"/>
      <c r="K22"/>
      <c r="L22"/>
      <c r="M22"/>
      <c r="N22"/>
      <c r="O22"/>
      <c r="P22"/>
    </row>
    <row r="23" spans="1:42" ht="17.25" thickBot="1" x14ac:dyDescent="0.3">
      <c r="A23" s="48" t="s">
        <v>44</v>
      </c>
      <c r="B23" s="51" t="s">
        <v>31</v>
      </c>
      <c r="C23" s="52">
        <v>45981</v>
      </c>
      <c r="D23" s="54">
        <v>1</v>
      </c>
      <c r="H23"/>
      <c r="I23"/>
      <c r="J23"/>
      <c r="K23"/>
      <c r="L23"/>
      <c r="M23"/>
      <c r="N23"/>
      <c r="O23"/>
      <c r="P23"/>
    </row>
    <row r="24" spans="1:42" ht="17.25" thickBot="1" x14ac:dyDescent="0.3">
      <c r="A24" s="48" t="s">
        <v>44</v>
      </c>
      <c r="B24" s="51" t="s">
        <v>32</v>
      </c>
      <c r="C24" s="52">
        <v>45981</v>
      </c>
      <c r="D24" s="54">
        <v>1</v>
      </c>
      <c r="H24"/>
      <c r="I24"/>
      <c r="J24"/>
      <c r="K24"/>
      <c r="L24"/>
      <c r="M24"/>
      <c r="N24"/>
      <c r="O24"/>
      <c r="P24"/>
    </row>
    <row r="25" spans="1:42" ht="17.25" thickBot="1" x14ac:dyDescent="0.3">
      <c r="A25" s="48" t="s">
        <v>44</v>
      </c>
      <c r="B25" s="51" t="s">
        <v>33</v>
      </c>
      <c r="C25" s="52">
        <v>45988</v>
      </c>
      <c r="D25" s="54">
        <v>1</v>
      </c>
      <c r="H25"/>
      <c r="I25"/>
      <c r="J25"/>
      <c r="K25"/>
      <c r="L25"/>
      <c r="M25"/>
      <c r="N25"/>
      <c r="O25"/>
      <c r="P25"/>
    </row>
    <row r="26" spans="1:42" ht="17.25" thickBot="1" x14ac:dyDescent="0.3">
      <c r="A26" s="48" t="s">
        <v>44</v>
      </c>
      <c r="B26" s="51" t="s">
        <v>34</v>
      </c>
      <c r="C26" s="52">
        <v>45988</v>
      </c>
      <c r="D26" s="54">
        <v>1</v>
      </c>
      <c r="H26"/>
      <c r="I26"/>
      <c r="J26"/>
      <c r="K26"/>
      <c r="L26"/>
      <c r="M26"/>
      <c r="N26"/>
      <c r="O26"/>
      <c r="P26"/>
    </row>
    <row r="27" spans="1:42" ht="17.25" thickBot="1" x14ac:dyDescent="0.3">
      <c r="A27" s="48" t="s">
        <v>44</v>
      </c>
      <c r="B27" s="51" t="s">
        <v>35</v>
      </c>
      <c r="C27" s="52">
        <v>45997</v>
      </c>
      <c r="D27" s="54">
        <v>1</v>
      </c>
      <c r="H27"/>
      <c r="I27"/>
      <c r="J27"/>
      <c r="K27"/>
      <c r="L27"/>
      <c r="M27"/>
      <c r="N27"/>
      <c r="O27"/>
      <c r="P27"/>
    </row>
    <row r="28" spans="1:42" ht="17.25" thickBot="1" x14ac:dyDescent="0.3">
      <c r="A28" s="48" t="s">
        <v>44</v>
      </c>
      <c r="B28" s="51" t="s">
        <v>36</v>
      </c>
      <c r="C28" s="52">
        <v>45997</v>
      </c>
      <c r="D28" s="54">
        <v>1</v>
      </c>
      <c r="H28"/>
      <c r="I28"/>
      <c r="J28"/>
      <c r="K28"/>
      <c r="L28"/>
      <c r="M28"/>
      <c r="N28"/>
      <c r="O28"/>
      <c r="P28"/>
    </row>
    <row r="29" spans="1:42" ht="17.25" thickBot="1" x14ac:dyDescent="0.3">
      <c r="A29" s="48" t="s">
        <v>44</v>
      </c>
      <c r="B29" s="51" t="s">
        <v>37</v>
      </c>
      <c r="C29" s="52">
        <v>46004</v>
      </c>
      <c r="D29" s="54">
        <v>1</v>
      </c>
      <c r="H29"/>
      <c r="I29"/>
      <c r="J29"/>
      <c r="K29"/>
      <c r="L29"/>
      <c r="M29"/>
      <c r="N29"/>
      <c r="O29"/>
      <c r="P29"/>
    </row>
    <row r="30" spans="1:42" ht="17.25" thickBot="1" x14ac:dyDescent="0.3">
      <c r="A30" s="48" t="s">
        <v>44</v>
      </c>
      <c r="B30" s="51" t="s">
        <v>38</v>
      </c>
      <c r="C30" s="52">
        <v>46004</v>
      </c>
      <c r="D30" s="54">
        <v>1</v>
      </c>
      <c r="H30"/>
      <c r="I30"/>
      <c r="J30"/>
      <c r="K30"/>
      <c r="L30"/>
      <c r="M30"/>
      <c r="N30"/>
      <c r="O30"/>
      <c r="P30"/>
    </row>
    <row r="31" spans="1:42" ht="17.25" thickBot="1" x14ac:dyDescent="0.3">
      <c r="A31" s="48" t="s">
        <v>44</v>
      </c>
      <c r="B31" s="51" t="s">
        <v>39</v>
      </c>
      <c r="C31" s="52">
        <v>46004</v>
      </c>
      <c r="D31" s="54">
        <v>1</v>
      </c>
      <c r="H31"/>
      <c r="I31"/>
      <c r="J31"/>
      <c r="K31"/>
      <c r="L31"/>
      <c r="M31"/>
      <c r="N31"/>
      <c r="O31"/>
      <c r="P31"/>
    </row>
    <row r="32" spans="1:42" ht="17.25" thickBot="1" x14ac:dyDescent="0.3">
      <c r="A32" s="48" t="s">
        <v>42</v>
      </c>
      <c r="B32" s="51" t="s">
        <v>24</v>
      </c>
      <c r="C32" s="52">
        <v>45879</v>
      </c>
      <c r="D32" s="54">
        <v>1</v>
      </c>
      <c r="H32"/>
      <c r="I32"/>
      <c r="J32"/>
      <c r="K32"/>
      <c r="L32"/>
      <c r="M32"/>
      <c r="N32"/>
      <c r="O32"/>
      <c r="P32"/>
    </row>
    <row r="33" spans="1:16" ht="17.25" thickBot="1" x14ac:dyDescent="0.3">
      <c r="A33" s="48" t="s">
        <v>42</v>
      </c>
      <c r="B33" s="51" t="s">
        <v>25</v>
      </c>
      <c r="C33" s="52">
        <v>45936</v>
      </c>
      <c r="D33" s="54">
        <v>1</v>
      </c>
      <c r="H33"/>
      <c r="I33"/>
      <c r="J33"/>
      <c r="K33"/>
      <c r="L33"/>
      <c r="M33"/>
      <c r="N33"/>
      <c r="O33"/>
      <c r="P33"/>
    </row>
    <row r="34" spans="1:16" ht="17.25" thickBot="1" x14ac:dyDescent="0.3">
      <c r="A34" s="48" t="s">
        <v>42</v>
      </c>
      <c r="B34" s="51" t="s">
        <v>26</v>
      </c>
      <c r="C34" s="52">
        <v>45936</v>
      </c>
      <c r="D34" s="54">
        <v>1</v>
      </c>
      <c r="H34"/>
      <c r="I34"/>
      <c r="J34"/>
      <c r="K34"/>
      <c r="L34"/>
      <c r="M34"/>
      <c r="N34"/>
      <c r="O34"/>
      <c r="P34"/>
    </row>
    <row r="35" spans="1:16" ht="17.25" thickBot="1" x14ac:dyDescent="0.3">
      <c r="A35" s="48" t="s">
        <v>42</v>
      </c>
      <c r="B35" s="51" t="s">
        <v>27</v>
      </c>
      <c r="C35" s="52">
        <v>45947</v>
      </c>
      <c r="D35" s="54">
        <v>1</v>
      </c>
      <c r="H35"/>
      <c r="I35"/>
      <c r="J35"/>
      <c r="K35"/>
      <c r="L35"/>
      <c r="M35"/>
      <c r="N35"/>
      <c r="O35"/>
      <c r="P35"/>
    </row>
    <row r="36" spans="1:16" ht="17.25" thickBot="1" x14ac:dyDescent="0.3">
      <c r="A36" s="48" t="s">
        <v>42</v>
      </c>
      <c r="B36" s="51" t="s">
        <v>28</v>
      </c>
      <c r="C36" s="52">
        <v>45947</v>
      </c>
      <c r="D36" s="54">
        <v>1</v>
      </c>
      <c r="H36"/>
      <c r="I36"/>
      <c r="J36"/>
      <c r="K36"/>
      <c r="L36"/>
      <c r="M36"/>
      <c r="N36"/>
      <c r="O36"/>
      <c r="P36"/>
    </row>
    <row r="37" spans="1:16" ht="17.25" thickBot="1" x14ac:dyDescent="0.3">
      <c r="A37" s="48" t="s">
        <v>42</v>
      </c>
      <c r="B37" s="51" t="s">
        <v>29</v>
      </c>
      <c r="C37" s="52">
        <v>45954</v>
      </c>
      <c r="D37" s="54">
        <v>1</v>
      </c>
      <c r="H37"/>
      <c r="I37"/>
      <c r="J37"/>
      <c r="K37"/>
      <c r="L37"/>
      <c r="M37"/>
      <c r="N37"/>
      <c r="O37"/>
      <c r="P37"/>
    </row>
    <row r="38" spans="1:16" ht="17.25" thickBot="1" x14ac:dyDescent="0.3">
      <c r="A38" s="48" t="s">
        <v>42</v>
      </c>
      <c r="B38" s="51" t="s">
        <v>31</v>
      </c>
      <c r="C38" s="52">
        <v>45961</v>
      </c>
      <c r="D38" s="54">
        <v>1</v>
      </c>
      <c r="H38"/>
      <c r="I38"/>
      <c r="J38"/>
      <c r="K38"/>
      <c r="L38"/>
      <c r="M38"/>
      <c r="N38"/>
      <c r="O38"/>
      <c r="P38"/>
    </row>
    <row r="39" spans="1:16" ht="17.25" thickBot="1" x14ac:dyDescent="0.3">
      <c r="A39" s="48" t="s">
        <v>42</v>
      </c>
      <c r="B39" s="51" t="s">
        <v>32</v>
      </c>
      <c r="C39" s="52">
        <v>45961</v>
      </c>
      <c r="D39" s="54">
        <v>1</v>
      </c>
      <c r="H39"/>
      <c r="I39"/>
      <c r="J39"/>
      <c r="K39"/>
      <c r="L39"/>
      <c r="M39"/>
      <c r="N39"/>
      <c r="O39"/>
      <c r="P39"/>
    </row>
    <row r="40" spans="1:16" ht="17.25" thickBot="1" x14ac:dyDescent="0.3">
      <c r="A40" s="48" t="s">
        <v>42</v>
      </c>
      <c r="B40" s="51" t="s">
        <v>33</v>
      </c>
      <c r="C40" s="52">
        <v>45968</v>
      </c>
      <c r="D40" s="54">
        <v>1</v>
      </c>
      <c r="H40"/>
      <c r="I40"/>
      <c r="J40"/>
      <c r="K40"/>
      <c r="L40"/>
      <c r="M40"/>
      <c r="N40"/>
      <c r="O40"/>
      <c r="P40"/>
    </row>
    <row r="41" spans="1:16" ht="17.25" thickBot="1" x14ac:dyDescent="0.3">
      <c r="A41" s="48" t="s">
        <v>42</v>
      </c>
      <c r="B41" s="51" t="s">
        <v>34</v>
      </c>
      <c r="C41" s="52">
        <v>45968</v>
      </c>
      <c r="D41" s="54">
        <v>1</v>
      </c>
      <c r="H41"/>
      <c r="I41"/>
      <c r="J41"/>
      <c r="K41"/>
      <c r="L41"/>
      <c r="M41"/>
      <c r="N41"/>
      <c r="O41"/>
      <c r="P41"/>
    </row>
    <row r="42" spans="1:16" ht="17.25" thickBot="1" x14ac:dyDescent="0.3">
      <c r="A42" s="48" t="s">
        <v>42</v>
      </c>
      <c r="B42" s="51" t="s">
        <v>35</v>
      </c>
      <c r="C42" s="52">
        <v>45977</v>
      </c>
      <c r="D42" s="54">
        <v>1</v>
      </c>
      <c r="H42"/>
      <c r="I42"/>
      <c r="J42"/>
      <c r="K42"/>
      <c r="L42"/>
      <c r="M42"/>
      <c r="N42"/>
      <c r="O42"/>
      <c r="P42"/>
    </row>
    <row r="43" spans="1:16" ht="17.25" thickBot="1" x14ac:dyDescent="0.3">
      <c r="A43" s="48" t="s">
        <v>42</v>
      </c>
      <c r="B43" s="51" t="s">
        <v>36</v>
      </c>
      <c r="C43" s="52">
        <v>45977</v>
      </c>
      <c r="D43" s="54">
        <v>1</v>
      </c>
      <c r="H43"/>
      <c r="I43"/>
      <c r="J43"/>
      <c r="K43"/>
      <c r="L43"/>
      <c r="M43"/>
      <c r="N43"/>
      <c r="O43"/>
      <c r="P43"/>
    </row>
    <row r="44" spans="1:16" ht="17.25" thickBot="1" x14ac:dyDescent="0.3">
      <c r="A44" s="48" t="s">
        <v>42</v>
      </c>
      <c r="B44" s="51" t="s">
        <v>37</v>
      </c>
      <c r="C44" s="52">
        <v>45984</v>
      </c>
      <c r="D44" s="54">
        <v>1</v>
      </c>
      <c r="H44"/>
      <c r="I44"/>
      <c r="J44"/>
      <c r="K44"/>
      <c r="L44"/>
      <c r="M44"/>
      <c r="N44"/>
      <c r="O44"/>
      <c r="P44"/>
    </row>
    <row r="45" spans="1:16" ht="17.25" thickBot="1" x14ac:dyDescent="0.3">
      <c r="A45" s="48" t="s">
        <v>42</v>
      </c>
      <c r="B45" s="51" t="s">
        <v>38</v>
      </c>
      <c r="C45" s="52">
        <v>45984</v>
      </c>
      <c r="D45" s="54">
        <v>1</v>
      </c>
      <c r="H45"/>
      <c r="I45"/>
      <c r="J45"/>
      <c r="K45"/>
      <c r="L45"/>
      <c r="M45"/>
      <c r="N45"/>
      <c r="O45"/>
      <c r="P45"/>
    </row>
    <row r="46" spans="1:16" ht="17.25" thickBot="1" x14ac:dyDescent="0.3">
      <c r="A46" s="48" t="s">
        <v>42</v>
      </c>
      <c r="B46" s="51" t="s">
        <v>39</v>
      </c>
      <c r="C46" s="52">
        <v>45984</v>
      </c>
      <c r="D46" s="54">
        <v>1</v>
      </c>
      <c r="H46"/>
      <c r="I46"/>
      <c r="J46"/>
      <c r="K46"/>
      <c r="L46"/>
      <c r="M46"/>
      <c r="N46"/>
      <c r="O46"/>
      <c r="P46"/>
    </row>
    <row r="47" spans="1:16" ht="17.25" thickBot="1" x14ac:dyDescent="0.3">
      <c r="A47" s="48" t="s">
        <v>43</v>
      </c>
      <c r="B47" s="51" t="s">
        <v>24</v>
      </c>
      <c r="C47" s="52">
        <v>45919</v>
      </c>
      <c r="D47" s="54">
        <v>1</v>
      </c>
      <c r="H47"/>
      <c r="I47"/>
      <c r="J47"/>
      <c r="K47"/>
      <c r="L47"/>
      <c r="M47"/>
      <c r="N47"/>
      <c r="O47"/>
      <c r="P47"/>
    </row>
    <row r="48" spans="1:16" ht="17.25" thickBot="1" x14ac:dyDescent="0.3">
      <c r="A48" s="48" t="s">
        <v>43</v>
      </c>
      <c r="B48" s="51" t="s">
        <v>25</v>
      </c>
      <c r="C48" s="52">
        <v>45976</v>
      </c>
      <c r="D48" s="54">
        <v>1</v>
      </c>
      <c r="H48"/>
      <c r="I48"/>
      <c r="J48"/>
      <c r="K48"/>
      <c r="L48"/>
      <c r="M48"/>
      <c r="N48"/>
      <c r="O48"/>
      <c r="P48"/>
    </row>
    <row r="49" spans="1:16" ht="17.25" thickBot="1" x14ac:dyDescent="0.3">
      <c r="A49" s="48" t="s">
        <v>43</v>
      </c>
      <c r="B49" s="51" t="s">
        <v>26</v>
      </c>
      <c r="C49" s="52">
        <v>45976</v>
      </c>
      <c r="D49" s="54">
        <v>1</v>
      </c>
      <c r="H49"/>
      <c r="I49"/>
      <c r="J49"/>
      <c r="K49"/>
      <c r="L49"/>
      <c r="M49"/>
      <c r="N49"/>
      <c r="O49"/>
      <c r="P49"/>
    </row>
    <row r="50" spans="1:16" ht="17.25" thickBot="1" x14ac:dyDescent="0.3">
      <c r="A50" s="48" t="s">
        <v>43</v>
      </c>
      <c r="B50" s="51" t="s">
        <v>27</v>
      </c>
      <c r="C50" s="52">
        <v>45987</v>
      </c>
      <c r="D50" s="54">
        <v>1</v>
      </c>
      <c r="H50"/>
      <c r="I50"/>
      <c r="J50"/>
      <c r="K50"/>
      <c r="L50"/>
      <c r="M50"/>
      <c r="N50"/>
      <c r="O50"/>
      <c r="P50"/>
    </row>
    <row r="51" spans="1:16" ht="17.25" thickBot="1" x14ac:dyDescent="0.3">
      <c r="A51" s="48" t="s">
        <v>43</v>
      </c>
      <c r="B51" s="51" t="s">
        <v>28</v>
      </c>
      <c r="C51" s="52">
        <v>45987</v>
      </c>
      <c r="D51" s="54">
        <v>1</v>
      </c>
      <c r="H51"/>
      <c r="I51"/>
      <c r="J51"/>
      <c r="K51"/>
      <c r="L51"/>
      <c r="M51"/>
      <c r="N51"/>
      <c r="O51"/>
      <c r="P51"/>
    </row>
    <row r="52" spans="1:16" ht="17.25" thickBot="1" x14ac:dyDescent="0.3">
      <c r="A52" s="48" t="s">
        <v>43</v>
      </c>
      <c r="B52" s="51" t="s">
        <v>29</v>
      </c>
      <c r="C52" s="52">
        <v>45994</v>
      </c>
      <c r="D52" s="54">
        <v>1</v>
      </c>
      <c r="H52"/>
      <c r="I52"/>
      <c r="J52"/>
      <c r="K52"/>
      <c r="L52"/>
      <c r="M52"/>
      <c r="N52"/>
      <c r="O52"/>
      <c r="P52"/>
    </row>
    <row r="53" spans="1:16" ht="17.25" thickBot="1" x14ac:dyDescent="0.3">
      <c r="A53" s="48" t="s">
        <v>43</v>
      </c>
      <c r="B53" s="51" t="s">
        <v>31</v>
      </c>
      <c r="C53" s="52">
        <v>46001</v>
      </c>
      <c r="D53" s="54">
        <v>1</v>
      </c>
      <c r="H53"/>
      <c r="I53"/>
      <c r="J53"/>
      <c r="K53"/>
      <c r="L53"/>
      <c r="M53"/>
      <c r="N53"/>
      <c r="O53"/>
      <c r="P53"/>
    </row>
    <row r="54" spans="1:16" ht="17.25" thickBot="1" x14ac:dyDescent="0.3">
      <c r="A54" s="48" t="s">
        <v>43</v>
      </c>
      <c r="B54" s="51" t="s">
        <v>32</v>
      </c>
      <c r="C54" s="52">
        <v>46001</v>
      </c>
      <c r="D54" s="54">
        <v>1</v>
      </c>
      <c r="H54"/>
      <c r="I54"/>
      <c r="J54"/>
      <c r="K54"/>
      <c r="L54"/>
      <c r="M54"/>
      <c r="N54"/>
      <c r="O54"/>
      <c r="P54"/>
    </row>
    <row r="55" spans="1:16" ht="17.25" thickBot="1" x14ac:dyDescent="0.3">
      <c r="A55" s="48" t="s">
        <v>43</v>
      </c>
      <c r="B55" s="51" t="s">
        <v>33</v>
      </c>
      <c r="C55" s="52">
        <v>46008</v>
      </c>
      <c r="D55" s="54">
        <v>1</v>
      </c>
      <c r="H55"/>
      <c r="I55"/>
      <c r="J55"/>
      <c r="K55"/>
      <c r="L55"/>
      <c r="M55"/>
      <c r="N55"/>
      <c r="O55"/>
      <c r="P55"/>
    </row>
    <row r="56" spans="1:16" ht="17.25" thickBot="1" x14ac:dyDescent="0.3">
      <c r="A56" s="48" t="s">
        <v>43</v>
      </c>
      <c r="B56" s="51" t="s">
        <v>34</v>
      </c>
      <c r="C56" s="52">
        <v>46008</v>
      </c>
      <c r="D56" s="54">
        <v>1</v>
      </c>
      <c r="H56"/>
      <c r="I56"/>
      <c r="J56"/>
      <c r="K56"/>
      <c r="L56"/>
      <c r="M56"/>
      <c r="N56"/>
      <c r="O56"/>
      <c r="P56"/>
    </row>
    <row r="57" spans="1:16" ht="17.25" thickBot="1" x14ac:dyDescent="0.3">
      <c r="A57" s="48" t="s">
        <v>43</v>
      </c>
      <c r="B57" s="51" t="s">
        <v>35</v>
      </c>
      <c r="C57" s="52">
        <v>46017</v>
      </c>
      <c r="D57" s="54">
        <v>1</v>
      </c>
      <c r="H57"/>
      <c r="I57"/>
      <c r="J57"/>
      <c r="K57"/>
      <c r="L57"/>
      <c r="M57"/>
      <c r="N57"/>
      <c r="O57"/>
      <c r="P57"/>
    </row>
    <row r="58" spans="1:16" ht="17.25" thickBot="1" x14ac:dyDescent="0.3">
      <c r="A58" s="48" t="s">
        <v>43</v>
      </c>
      <c r="B58" s="51" t="s">
        <v>36</v>
      </c>
      <c r="C58" s="52">
        <v>46017</v>
      </c>
      <c r="D58" s="54">
        <v>1</v>
      </c>
      <c r="H58"/>
      <c r="I58"/>
      <c r="J58"/>
      <c r="K58"/>
      <c r="L58"/>
      <c r="M58"/>
      <c r="N58"/>
      <c r="O58"/>
      <c r="P58"/>
    </row>
    <row r="59" spans="1:16" ht="17.25" thickBot="1" x14ac:dyDescent="0.3">
      <c r="A59" s="48" t="s">
        <v>43</v>
      </c>
      <c r="B59" s="51" t="s">
        <v>37</v>
      </c>
      <c r="C59" s="52">
        <v>46024</v>
      </c>
      <c r="D59" s="54">
        <v>1</v>
      </c>
      <c r="H59"/>
      <c r="I59"/>
      <c r="J59"/>
      <c r="K59"/>
      <c r="L59"/>
      <c r="M59"/>
      <c r="N59"/>
      <c r="O59"/>
      <c r="P59"/>
    </row>
    <row r="60" spans="1:16" ht="17.25" thickBot="1" x14ac:dyDescent="0.3">
      <c r="A60" s="48" t="s">
        <v>43</v>
      </c>
      <c r="B60" s="51" t="s">
        <v>38</v>
      </c>
      <c r="C60" s="52">
        <v>46024</v>
      </c>
      <c r="D60" s="54">
        <v>1</v>
      </c>
      <c r="H60"/>
      <c r="I60"/>
      <c r="J60"/>
      <c r="K60"/>
      <c r="L60"/>
      <c r="M60"/>
      <c r="N60"/>
      <c r="O60"/>
      <c r="P60"/>
    </row>
    <row r="61" spans="1:16" ht="17.25" thickBot="1" x14ac:dyDescent="0.3">
      <c r="A61" s="48" t="s">
        <v>43</v>
      </c>
      <c r="B61" s="51" t="s">
        <v>39</v>
      </c>
      <c r="C61" s="52">
        <v>46024</v>
      </c>
      <c r="D61" s="54">
        <v>1</v>
      </c>
      <c r="H61"/>
      <c r="I61"/>
      <c r="J61"/>
      <c r="K61"/>
      <c r="L61"/>
      <c r="M61"/>
      <c r="N61"/>
      <c r="O61"/>
      <c r="P61"/>
    </row>
    <row r="62" spans="1:16" ht="17.25" thickBot="1" x14ac:dyDescent="0.3">
      <c r="A62" s="48"/>
      <c r="B62" s="51"/>
      <c r="C62" s="52"/>
      <c r="D62" s="54"/>
      <c r="H62"/>
      <c r="I62"/>
      <c r="J62"/>
      <c r="K62"/>
      <c r="L62"/>
      <c r="M62"/>
      <c r="N62"/>
      <c r="O62"/>
      <c r="P62"/>
    </row>
    <row r="63" spans="1:16" ht="17.25" thickBot="1" x14ac:dyDescent="0.3">
      <c r="A63" s="48"/>
      <c r="B63" s="51"/>
      <c r="C63" s="52"/>
      <c r="D63" s="54"/>
      <c r="H63"/>
      <c r="I63"/>
      <c r="J63"/>
      <c r="K63"/>
      <c r="L63"/>
      <c r="M63"/>
      <c r="N63"/>
      <c r="O63"/>
      <c r="P63"/>
    </row>
    <row r="64" spans="1:16" ht="17.25" thickBot="1" x14ac:dyDescent="0.3">
      <c r="A64" s="48"/>
      <c r="B64" s="51"/>
      <c r="C64" s="52"/>
      <c r="D64" s="54"/>
      <c r="H64"/>
      <c r="I64"/>
      <c r="J64"/>
      <c r="K64"/>
      <c r="L64"/>
      <c r="M64"/>
      <c r="N64"/>
      <c r="O64"/>
      <c r="P64"/>
    </row>
    <row r="65" spans="1:16" ht="17.25" thickBot="1" x14ac:dyDescent="0.3">
      <c r="A65" s="48"/>
      <c r="B65" s="51"/>
      <c r="C65" s="52"/>
      <c r="D65" s="54"/>
      <c r="H65"/>
      <c r="I65"/>
      <c r="J65"/>
      <c r="K65"/>
      <c r="L65"/>
      <c r="M65"/>
      <c r="N65"/>
      <c r="O65"/>
      <c r="P65"/>
    </row>
    <row r="66" spans="1:16" x14ac:dyDescent="0.25">
      <c r="H66"/>
      <c r="I66"/>
      <c r="J66"/>
      <c r="K66"/>
      <c r="L66"/>
      <c r="M66"/>
      <c r="N66"/>
      <c r="O66"/>
      <c r="P66"/>
    </row>
    <row r="67" spans="1:16" x14ac:dyDescent="0.25">
      <c r="H67"/>
      <c r="I67"/>
      <c r="J67"/>
      <c r="K67"/>
      <c r="L67"/>
      <c r="M67"/>
      <c r="N67"/>
      <c r="O67"/>
      <c r="P67"/>
    </row>
    <row r="68" spans="1:16" x14ac:dyDescent="0.25">
      <c r="H68"/>
      <c r="I68"/>
      <c r="J68"/>
      <c r="K68"/>
      <c r="L68"/>
      <c r="M68"/>
      <c r="N68"/>
      <c r="O68"/>
      <c r="P68"/>
    </row>
    <row r="69" spans="1:16" x14ac:dyDescent="0.25">
      <c r="H69"/>
      <c r="I69"/>
      <c r="J69"/>
      <c r="K69"/>
      <c r="L69"/>
      <c r="M69"/>
      <c r="N69"/>
      <c r="O69"/>
      <c r="P69"/>
    </row>
    <row r="70" spans="1:16" x14ac:dyDescent="0.25">
      <c r="H70"/>
      <c r="I70"/>
      <c r="J70"/>
      <c r="K70"/>
      <c r="L70"/>
      <c r="M70"/>
      <c r="N70"/>
      <c r="O70"/>
      <c r="P70"/>
    </row>
    <row r="71" spans="1:16" x14ac:dyDescent="0.25">
      <c r="H71"/>
      <c r="I71"/>
      <c r="J71"/>
      <c r="K71"/>
      <c r="L71"/>
      <c r="M71"/>
      <c r="N71"/>
      <c r="O71"/>
      <c r="P71"/>
    </row>
    <row r="72" spans="1:16" x14ac:dyDescent="0.25">
      <c r="H72"/>
      <c r="I72"/>
      <c r="J72"/>
      <c r="K72"/>
      <c r="L72"/>
      <c r="M72"/>
      <c r="N72"/>
      <c r="O72"/>
      <c r="P72"/>
    </row>
    <row r="73" spans="1:16" x14ac:dyDescent="0.25">
      <c r="H73"/>
      <c r="I73"/>
      <c r="J73"/>
      <c r="K73"/>
      <c r="L73"/>
      <c r="M73"/>
      <c r="N73"/>
      <c r="O73"/>
      <c r="P73"/>
    </row>
    <row r="74" spans="1:16" x14ac:dyDescent="0.25">
      <c r="H74"/>
      <c r="I74"/>
      <c r="J74"/>
      <c r="K74"/>
      <c r="L74"/>
      <c r="M74"/>
      <c r="N74"/>
      <c r="O74"/>
      <c r="P74"/>
    </row>
    <row r="75" spans="1:16" x14ac:dyDescent="0.25">
      <c r="H75"/>
      <c r="I75"/>
      <c r="J75"/>
      <c r="K75"/>
      <c r="L75"/>
      <c r="M75"/>
      <c r="N75"/>
      <c r="O75"/>
      <c r="P75"/>
    </row>
    <row r="76" spans="1:16" x14ac:dyDescent="0.25">
      <c r="H76"/>
      <c r="I76"/>
      <c r="J76"/>
      <c r="K76"/>
      <c r="L76"/>
      <c r="M76"/>
      <c r="N76"/>
      <c r="O76"/>
      <c r="P76"/>
    </row>
    <row r="77" spans="1:16" x14ac:dyDescent="0.25">
      <c r="H77"/>
      <c r="I77"/>
      <c r="J77"/>
      <c r="K77"/>
      <c r="L77"/>
      <c r="M77"/>
      <c r="N77"/>
      <c r="O77"/>
      <c r="P77"/>
    </row>
    <row r="78" spans="1:16" x14ac:dyDescent="0.25">
      <c r="H78"/>
      <c r="I78"/>
      <c r="J78"/>
      <c r="K78"/>
      <c r="L78"/>
      <c r="M78"/>
      <c r="N78"/>
      <c r="O78"/>
      <c r="P78"/>
    </row>
    <row r="79" spans="1:16" x14ac:dyDescent="0.25">
      <c r="H79"/>
      <c r="I79"/>
      <c r="J79"/>
      <c r="K79"/>
      <c r="L79"/>
      <c r="M79"/>
      <c r="N79"/>
      <c r="O79"/>
      <c r="P79"/>
    </row>
    <row r="80" spans="1:16" x14ac:dyDescent="0.25">
      <c r="H80"/>
      <c r="I80"/>
      <c r="J80"/>
      <c r="K80"/>
      <c r="L80"/>
      <c r="M80"/>
      <c r="N80"/>
      <c r="O80"/>
      <c r="P80"/>
    </row>
    <row r="81" spans="8:16" x14ac:dyDescent="0.25">
      <c r="H81"/>
      <c r="I81"/>
      <c r="J81"/>
      <c r="K81"/>
      <c r="L81"/>
      <c r="M81"/>
      <c r="N81"/>
      <c r="O81"/>
      <c r="P81"/>
    </row>
    <row r="82" spans="8:16" x14ac:dyDescent="0.25">
      <c r="H82"/>
      <c r="I82"/>
      <c r="J82"/>
      <c r="K82"/>
      <c r="L82"/>
      <c r="M82"/>
      <c r="N82"/>
      <c r="O82"/>
      <c r="P82"/>
    </row>
    <row r="83" spans="8:16" x14ac:dyDescent="0.25">
      <c r="H83"/>
      <c r="I83"/>
      <c r="J83"/>
      <c r="K83"/>
      <c r="L83"/>
      <c r="M83"/>
      <c r="N83"/>
      <c r="O83"/>
      <c r="P83"/>
    </row>
    <row r="84" spans="8:16" x14ac:dyDescent="0.25">
      <c r="H84"/>
      <c r="I84"/>
      <c r="J84"/>
      <c r="K84"/>
      <c r="L84"/>
      <c r="M84"/>
      <c r="N84"/>
      <c r="O84"/>
      <c r="P84"/>
    </row>
  </sheetData>
  <autoFilter ref="A1:D65" xr:uid="{2971DDA9-D4EF-47AD-B48D-C472B2F680B9}">
    <sortState ref="A2:D65">
      <sortCondition ref="A1:A6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Projetos</vt:lpstr>
      <vt:lpstr>Sheet2</vt:lpstr>
      <vt:lpstr>Projetos!início_da_tarefa</vt:lpstr>
      <vt:lpstr>Projetos!Início_do_projeto</vt:lpstr>
      <vt:lpstr>Projetos!Print_Titles</vt:lpstr>
      <vt:lpstr>Projetos!progresso_da_tarefa</vt:lpstr>
      <vt:lpstr>Projetos!Semana_de_exibição</vt:lpstr>
      <vt:lpstr>Projetos!término_da_tarefa</vt:lpstr>
    </vt:vector>
  </TitlesOfParts>
  <Company>AeC Centro de Contatos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De Medeiros Cabral - AeC</dc:creator>
  <cp:lastModifiedBy>Danilo De Medeiros Cabral - AeC</cp:lastModifiedBy>
  <dcterms:created xsi:type="dcterms:W3CDTF">2025-08-12T16:44:49Z</dcterms:created>
  <dcterms:modified xsi:type="dcterms:W3CDTF">2025-08-12T19:40:30Z</dcterms:modified>
</cp:coreProperties>
</file>