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Applications/Datos_D/0 ARTICULOS Agosto 2019/0 ALuis_Calamari_Experiment 2020-2021/0_DATOS_2020/0 RESULTADOS_con_NUTRIENTES_N_457_P_444/"/>
    </mc:Choice>
  </mc:AlternateContent>
  <xr:revisionPtr revIDLastSave="0" documentId="13_ncr:1_{A068CCA6-7AF0-514B-8B72-2DB04994FC48}" xr6:coauthVersionLast="47" xr6:coauthVersionMax="47" xr10:uidLastSave="{00000000-0000-0000-0000-000000000000}"/>
  <bookViews>
    <workbookView xWindow="0" yWindow="500" windowWidth="27380" windowHeight="1582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3" i="2" l="1"/>
  <c r="P73" i="2"/>
  <c r="M73" i="2"/>
  <c r="L73" i="2"/>
  <c r="Q67" i="2"/>
  <c r="P67" i="2"/>
  <c r="M67" i="2"/>
  <c r="L67" i="2"/>
  <c r="Q49" i="2"/>
  <c r="P49" i="2"/>
  <c r="M49" i="2"/>
  <c r="L49" i="2"/>
  <c r="Q43" i="2"/>
  <c r="P43" i="2"/>
  <c r="M43" i="2"/>
  <c r="L43" i="2"/>
  <c r="Q13" i="2"/>
  <c r="P13" i="2"/>
  <c r="M13" i="2"/>
  <c r="L13" i="2"/>
  <c r="Q7" i="2"/>
  <c r="P7" i="2"/>
  <c r="M7" i="2"/>
  <c r="L7" i="2"/>
  <c r="Q61" i="2"/>
  <c r="P61" i="2"/>
  <c r="M61" i="2"/>
  <c r="L61" i="2"/>
  <c r="Q55" i="2"/>
  <c r="P55" i="2"/>
  <c r="M55" i="2"/>
  <c r="L55" i="2"/>
  <c r="Q85" i="2"/>
  <c r="P85" i="2"/>
  <c r="M85" i="2"/>
  <c r="L85" i="2"/>
  <c r="Q79" i="2"/>
  <c r="P79" i="2"/>
  <c r="M79" i="2"/>
  <c r="L79" i="2"/>
  <c r="Q97" i="2"/>
  <c r="P97" i="2"/>
  <c r="M97" i="2"/>
  <c r="L97" i="2"/>
  <c r="Q91" i="2"/>
  <c r="P91" i="2"/>
  <c r="M91" i="2"/>
  <c r="L91" i="2"/>
  <c r="Q37" i="2"/>
  <c r="P37" i="2"/>
  <c r="M37" i="2"/>
  <c r="L37" i="2"/>
  <c r="Q31" i="2"/>
  <c r="P31" i="2"/>
  <c r="M31" i="2"/>
  <c r="L31" i="2"/>
  <c r="Q25" i="2"/>
  <c r="P25" i="2"/>
  <c r="M25" i="2"/>
  <c r="L25" i="2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86" i="2"/>
  <c r="K86" i="2" s="1"/>
  <c r="I87" i="2"/>
  <c r="K87" i="2" s="1"/>
  <c r="I88" i="2"/>
  <c r="K88" i="2" s="1"/>
  <c r="I89" i="2"/>
  <c r="K89" i="2" s="1"/>
  <c r="I90" i="2"/>
  <c r="K90" i="2" s="1"/>
  <c r="I91" i="2"/>
  <c r="K91" i="2" s="1"/>
  <c r="I92" i="2"/>
  <c r="K92" i="2" s="1"/>
  <c r="I93" i="2"/>
  <c r="K93" i="2" s="1"/>
  <c r="I94" i="2"/>
  <c r="K94" i="2" s="1"/>
  <c r="I95" i="2"/>
  <c r="K95" i="2" s="1"/>
  <c r="I96" i="2"/>
  <c r="K96" i="2" s="1"/>
  <c r="I97" i="2"/>
  <c r="K97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2" i="2"/>
  <c r="K2" i="2" s="1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Q19" i="2"/>
  <c r="M19" i="2"/>
  <c r="P19" i="2"/>
  <c r="L19" i="2"/>
  <c r="S37" i="2" l="1"/>
  <c r="S43" i="2"/>
  <c r="S91" i="2"/>
  <c r="S61" i="2"/>
  <c r="R67" i="2"/>
  <c r="S67" i="2"/>
  <c r="S19" i="2"/>
  <c r="R7" i="2"/>
  <c r="S13" i="2"/>
  <c r="S73" i="2"/>
  <c r="S49" i="2"/>
  <c r="S25" i="2"/>
  <c r="R79" i="2"/>
  <c r="S55" i="2"/>
  <c r="S31" i="2"/>
  <c r="S97" i="2"/>
  <c r="S85" i="2"/>
  <c r="N73" i="2"/>
  <c r="O73" i="2"/>
  <c r="R97" i="2"/>
  <c r="N67" i="2"/>
  <c r="O67" i="2"/>
  <c r="R91" i="2"/>
  <c r="N49" i="2"/>
  <c r="O49" i="2"/>
  <c r="R85" i="2"/>
  <c r="S79" i="2"/>
  <c r="N43" i="2"/>
  <c r="O43" i="2"/>
  <c r="N13" i="2"/>
  <c r="O13" i="2"/>
  <c r="R73" i="2"/>
  <c r="N7" i="2"/>
  <c r="O7" i="2"/>
  <c r="N61" i="2"/>
  <c r="O61" i="2"/>
  <c r="R61" i="2"/>
  <c r="N55" i="2"/>
  <c r="O55" i="2"/>
  <c r="R55" i="2"/>
  <c r="N85" i="2"/>
  <c r="R49" i="2"/>
  <c r="O85" i="2"/>
  <c r="N79" i="2"/>
  <c r="O79" i="2"/>
  <c r="R43" i="2"/>
  <c r="N97" i="2"/>
  <c r="O97" i="2"/>
  <c r="R37" i="2"/>
  <c r="O91" i="2"/>
  <c r="N91" i="2"/>
  <c r="R31" i="2"/>
  <c r="O37" i="2"/>
  <c r="N37" i="2"/>
  <c r="R25" i="2"/>
  <c r="N31" i="2"/>
  <c r="O31" i="2"/>
  <c r="R19" i="2"/>
  <c r="N25" i="2"/>
  <c r="O25" i="2"/>
  <c r="R13" i="2"/>
  <c r="S7" i="2"/>
  <c r="O19" i="2"/>
  <c r="N19" i="2"/>
</calcChain>
</file>

<file path=xl/sharedStrings.xml><?xml version="1.0" encoding="utf-8"?>
<sst xmlns="http://schemas.openxmlformats.org/spreadsheetml/2006/main" count="460" uniqueCount="150">
  <si>
    <t>id MUESTRA</t>
  </si>
  <si>
    <t>Código Muestra</t>
  </si>
  <si>
    <t>PO4 µg/L</t>
  </si>
  <si>
    <t>NO2 µg/L</t>
  </si>
  <si>
    <t>NO3 µg/L</t>
  </si>
  <si>
    <t>NH4 µg/L</t>
  </si>
  <si>
    <t>SMAI 1</t>
  </si>
  <si>
    <t>SMAI 2</t>
  </si>
  <si>
    <t>SMAI 3</t>
  </si>
  <si>
    <t>SMAI 4</t>
  </si>
  <si>
    <t>SMAI 5</t>
  </si>
  <si>
    <t>SMAI 6</t>
  </si>
  <si>
    <t>SMAS 1</t>
  </si>
  <si>
    <t>SMAS 2</t>
  </si>
  <si>
    <t>SMAS 3</t>
  </si>
  <si>
    <t>SMAS 4</t>
  </si>
  <si>
    <t>SMAS 5</t>
  </si>
  <si>
    <t>SMAS 6</t>
  </si>
  <si>
    <t>CAAS 1</t>
  </si>
  <si>
    <t>CAAS 2</t>
  </si>
  <si>
    <t>CAAS 3</t>
  </si>
  <si>
    <t>CAAS 4</t>
  </si>
  <si>
    <t>CAAS 5</t>
  </si>
  <si>
    <t>CAAS 6</t>
  </si>
  <si>
    <t>CAAI 1</t>
  </si>
  <si>
    <t>CAAI 2</t>
  </si>
  <si>
    <t>CAAI 3</t>
  </si>
  <si>
    <t>CAAI 4</t>
  </si>
  <si>
    <t>CAAI 5</t>
  </si>
  <si>
    <t>CAAI 6</t>
  </si>
  <si>
    <t>CBAI 1</t>
  </si>
  <si>
    <t>CBAI 2</t>
  </si>
  <si>
    <t>CBAI 3</t>
  </si>
  <si>
    <t>CBAI 4</t>
  </si>
  <si>
    <t>CBAI 5</t>
  </si>
  <si>
    <t>CBAI 6</t>
  </si>
  <si>
    <t>CBAS 1</t>
  </si>
  <si>
    <t>CBAS 2</t>
  </si>
  <si>
    <t>CBAS 3</t>
  </si>
  <si>
    <t>CBAS 4</t>
  </si>
  <si>
    <t>CBAS 5</t>
  </si>
  <si>
    <t>CBAS 6</t>
  </si>
  <si>
    <t>DNAI 1</t>
  </si>
  <si>
    <t>DNAI 2</t>
  </si>
  <si>
    <t>DNAI 3</t>
  </si>
  <si>
    <t>DNAI 4</t>
  </si>
  <si>
    <t>DNAI 5</t>
  </si>
  <si>
    <t>DNAI 6</t>
  </si>
  <si>
    <t>AMAS 1</t>
  </si>
  <si>
    <t>AMAS 2</t>
  </si>
  <si>
    <t>AMAS 3</t>
  </si>
  <si>
    <t>AMAS 4</t>
  </si>
  <si>
    <t>AMAS 5</t>
  </si>
  <si>
    <t>AMAS 6</t>
  </si>
  <si>
    <t>DNAS 1</t>
  </si>
  <si>
    <t>DNAS 2</t>
  </si>
  <si>
    <t>DNAS 3</t>
  </si>
  <si>
    <t>DNAS 4</t>
  </si>
  <si>
    <t>DNAS 5</t>
  </si>
  <si>
    <t>DNAS 6</t>
  </si>
  <si>
    <t>AMAI 1</t>
  </si>
  <si>
    <t>AMAI 2</t>
  </si>
  <si>
    <t>AMAI 3</t>
  </si>
  <si>
    <t>AMAI 4</t>
  </si>
  <si>
    <t>AMAI 5</t>
  </si>
  <si>
    <t>AMAI 6</t>
  </si>
  <si>
    <t>ADAS 1</t>
  </si>
  <si>
    <t>ADAS 2</t>
  </si>
  <si>
    <t>ADAS 3</t>
  </si>
  <si>
    <t>ADAS 4</t>
  </si>
  <si>
    <t>ADAS 5</t>
  </si>
  <si>
    <t>ADAS 6</t>
  </si>
  <si>
    <t>ADAI 1</t>
  </si>
  <si>
    <t>ADAI 2</t>
  </si>
  <si>
    <t>ADAI 3</t>
  </si>
  <si>
    <t>ADAI 4</t>
  </si>
  <si>
    <t>ADAI 5</t>
  </si>
  <si>
    <t>ADAI 6</t>
  </si>
  <si>
    <t>Playa</t>
  </si>
  <si>
    <t>SAMIL</t>
  </si>
  <si>
    <t>CARNOTA</t>
  </si>
  <si>
    <t>CORRUBEDO</t>
  </si>
  <si>
    <t>NERGA</t>
  </si>
  <si>
    <t>AMERICA 1</t>
  </si>
  <si>
    <t>AMERICA 2</t>
  </si>
  <si>
    <t>TIPO DE AGUA</t>
  </si>
  <si>
    <t>INTERSTICIAL</t>
  </si>
  <si>
    <t>SURF</t>
  </si>
  <si>
    <t>N Total</t>
  </si>
  <si>
    <t>Promedio</t>
  </si>
  <si>
    <t>SD</t>
  </si>
  <si>
    <t>PO4 µg/L2</t>
  </si>
  <si>
    <t>PO4 µg/L3</t>
  </si>
  <si>
    <t>NH4 µg/L2</t>
  </si>
  <si>
    <t>NH4 µg/L3</t>
  </si>
  <si>
    <t>BAAI1</t>
  </si>
  <si>
    <t>BARRA</t>
  </si>
  <si>
    <t>&lt;0,01</t>
  </si>
  <si>
    <t>50</t>
  </si>
  <si>
    <t>BAAI2</t>
  </si>
  <si>
    <t>51</t>
  </si>
  <si>
    <t>BAAI3</t>
  </si>
  <si>
    <t>52</t>
  </si>
  <si>
    <t>BAAI4</t>
  </si>
  <si>
    <t>53</t>
  </si>
  <si>
    <t>BAAI5</t>
  </si>
  <si>
    <t>54</t>
  </si>
  <si>
    <t>BAAI6</t>
  </si>
  <si>
    <t>55</t>
  </si>
  <si>
    <t>BAAIS1</t>
  </si>
  <si>
    <t>56</t>
  </si>
  <si>
    <t>BAAIS2</t>
  </si>
  <si>
    <t>57</t>
  </si>
  <si>
    <t>BAAIS3</t>
  </si>
  <si>
    <t>58</t>
  </si>
  <si>
    <t>BAAIS4</t>
  </si>
  <si>
    <t>59</t>
  </si>
  <si>
    <t>BAAIS5</t>
  </si>
  <si>
    <t>60</t>
  </si>
  <si>
    <t>BAAIS6</t>
  </si>
  <si>
    <t>61</t>
  </si>
  <si>
    <t>LAAI1</t>
  </si>
  <si>
    <t>LANZADA</t>
  </si>
  <si>
    <t>62</t>
  </si>
  <si>
    <t>LAAI2</t>
  </si>
  <si>
    <t>63</t>
  </si>
  <si>
    <t>LAAI3</t>
  </si>
  <si>
    <t>64</t>
  </si>
  <si>
    <t>LAAI4</t>
  </si>
  <si>
    <t>65</t>
  </si>
  <si>
    <t>LAAI5</t>
  </si>
  <si>
    <t>66</t>
  </si>
  <si>
    <t>LAAI6</t>
  </si>
  <si>
    <t>67</t>
  </si>
  <si>
    <t>LAAS1</t>
  </si>
  <si>
    <t>68</t>
  </si>
  <si>
    <t>LAAS2</t>
  </si>
  <si>
    <t>69</t>
  </si>
  <si>
    <t>LAAS3</t>
  </si>
  <si>
    <t>70</t>
  </si>
  <si>
    <t>LAAS4</t>
  </si>
  <si>
    <t>71</t>
  </si>
  <si>
    <t>LAAS5</t>
  </si>
  <si>
    <t>72</t>
  </si>
  <si>
    <t>LAAS6</t>
  </si>
  <si>
    <t>NO2+NO3</t>
  </si>
  <si>
    <t>NO2+NO32</t>
  </si>
  <si>
    <t>NO2+NO322</t>
  </si>
  <si>
    <t xml:space="preserve"> </t>
  </si>
  <si>
    <t>Ordenación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</si>
</sst>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1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2" fontId="14" fillId="0" borderId="10" xfId="0" applyNumberFormat="1" applyFont="1" applyBorder="1" applyAlignment="1">
      <alignment horizontal="right"/>
    </xf>
    <xf numFmtId="0" fontId="13" fillId="35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/>
    </xf>
    <xf numFmtId="0" fontId="19" fillId="36" borderId="10" xfId="0" applyFont="1" applyFill="1" applyBorder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7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5" displayName="Tabla5" ref="A1:Q98" totalsRowCount="1" headerRowDxfId="36" dataDxfId="35" totalsRowDxfId="34">
  <sortState xmlns:xlrd2="http://schemas.microsoft.com/office/spreadsheetml/2017/richdata2" ref="A2:Q97">
    <sortCondition ref="B2:B97"/>
    <sortCondition ref="E2:E97"/>
    <sortCondition ref="C2:C97"/>
  </sortState>
  <tableColumns count="17">
    <tableColumn id="1" xr3:uid="{00000000-0010-0000-0100-000001000000}" name="id MUESTRA" dataDxfId="33" totalsRowDxfId="32"/>
    <tableColumn id="17" xr3:uid="{6F9CF5D3-9AD7-394B-A93E-F6029B8FE363}" name="Ordenación" dataDxfId="31" totalsRowDxfId="30"/>
    <tableColumn id="6" xr3:uid="{3374DF91-9896-9C4F-BA4B-A05308A758BC}" name="Código Muestra" dataDxfId="29" totalsRowDxfId="28"/>
    <tableColumn id="7" xr3:uid="{CC8C7EDC-B8E8-5442-9235-49D344A93A88}" name="Playa" dataDxfId="27" totalsRowDxfId="26"/>
    <tableColumn id="8" xr3:uid="{2EAB554E-81D2-9043-A734-48F084ABDB2D}" name="TIPO DE AGUA" dataDxfId="25" totalsRowDxfId="24"/>
    <tableColumn id="4" xr3:uid="{00000000-0010-0000-0100-000004000000}" name="PO4 µg/L" dataDxfId="23" totalsRowDxfId="22"/>
    <tableColumn id="3" xr3:uid="{00000000-0010-0000-0100-000003000000}" name="NO2 µg/L" dataDxfId="21" totalsRowDxfId="20"/>
    <tableColumn id="5" xr3:uid="{00000000-0010-0000-0100-000005000000}" name="NO3 µg/L" dataDxfId="19" totalsRowDxfId="18"/>
    <tableColumn id="16" xr3:uid="{5779CB05-1CF0-654E-AF16-4923B375A468}" name="NO2+NO3" dataDxfId="17" totalsRowDxfId="16">
      <calculatedColumnFormula>SUM(Tabla5[[#This Row],[NO2 µg/L]:[NO3 µg/L]])</calculatedColumnFormula>
    </tableColumn>
    <tableColumn id="2" xr3:uid="{00000000-0010-0000-0100-000002000000}" name="NH4 µg/L" dataDxfId="15" totalsRowDxfId="14"/>
    <tableColumn id="10" xr3:uid="{0169EAB0-8D69-BE4C-B4C6-ADF32C52200A}" name="N Total" dataDxfId="13" totalsRowDxfId="12">
      <calculatedColumnFormula>SUM(Tabla5[[#This Row],[NO2+NO3]:[NH4 µg/L]])</calculatedColumnFormula>
    </tableColumn>
    <tableColumn id="9" xr3:uid="{E1A13FDD-5A2D-194E-8DC6-64DFE3C01984}" name="PO4 µg/L2" dataDxfId="11" totalsRowDxfId="10"/>
    <tableColumn id="11" xr3:uid="{2900532F-73C4-A945-985F-D6206CEB8C5A}" name="PO4 µg/L3" dataDxfId="9" totalsRowDxfId="8"/>
    <tableColumn id="15" xr3:uid="{79441F03-1D96-234D-BE3E-AA6CCED1FD29}" name="NO2+NO32" dataDxfId="7" totalsRowDxfId="6"/>
    <tableColumn id="14" xr3:uid="{C355FE06-379D-664E-A71A-B03289C93758}" name="NO2+NO322" dataDxfId="5" totalsRowDxfId="4"/>
    <tableColumn id="12" xr3:uid="{ED87BAC0-4477-174C-9EFB-A8A5308BC2E6}" name="NH4 µg/L2" dataDxfId="3" totalsRowDxfId="2"/>
    <tableColumn id="13" xr3:uid="{0B67B687-9612-6B46-A1F1-1EE6C0917F37}" name="NH4 µg/L3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8"/>
  <sheetViews>
    <sheetView showGridLines="0" tabSelected="1" zoomScale="120" zoomScaleNormal="120" workbookViewId="0">
      <selection activeCell="A7" sqref="A7"/>
    </sheetView>
  </sheetViews>
  <sheetFormatPr baseColWidth="10" defaultRowHeight="15" x14ac:dyDescent="0.2"/>
  <cols>
    <col min="1" max="2" width="13.33203125" style="1" customWidth="1"/>
    <col min="3" max="3" width="17" style="1" customWidth="1"/>
    <col min="4" max="5" width="15.1640625" style="1" customWidth="1"/>
    <col min="6" max="8" width="11.5" style="1"/>
    <col min="9" max="9" width="10.83203125" style="1"/>
    <col min="10" max="10" width="11.5" style="1"/>
    <col min="11" max="19" width="10.83203125" style="1"/>
    <col min="20" max="44" width="11.5" style="9" customWidth="1"/>
  </cols>
  <sheetData>
    <row r="1" spans="1:44" s="5" customFormat="1" ht="41" customHeight="1" x14ac:dyDescent="0.2">
      <c r="A1" s="4" t="s">
        <v>0</v>
      </c>
      <c r="B1" s="4" t="s">
        <v>149</v>
      </c>
      <c r="C1" s="4" t="s">
        <v>1</v>
      </c>
      <c r="D1" s="4" t="s">
        <v>78</v>
      </c>
      <c r="E1" s="4" t="s">
        <v>85</v>
      </c>
      <c r="F1" s="4" t="s">
        <v>2</v>
      </c>
      <c r="G1" s="4" t="s">
        <v>3</v>
      </c>
      <c r="H1" s="4" t="s">
        <v>4</v>
      </c>
      <c r="I1" s="4" t="s">
        <v>145</v>
      </c>
      <c r="J1" s="4" t="s">
        <v>5</v>
      </c>
      <c r="K1" s="8" t="s">
        <v>88</v>
      </c>
      <c r="L1" s="8" t="s">
        <v>91</v>
      </c>
      <c r="M1" s="8" t="s">
        <v>92</v>
      </c>
      <c r="N1" s="8" t="s">
        <v>146</v>
      </c>
      <c r="O1" s="8" t="s">
        <v>147</v>
      </c>
      <c r="P1" s="8" t="s">
        <v>93</v>
      </c>
      <c r="Q1" s="8" t="s">
        <v>94</v>
      </c>
      <c r="R1" s="15" t="s">
        <v>88</v>
      </c>
      <c r="S1" s="15" t="s">
        <v>94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x14ac:dyDescent="0.2">
      <c r="A2" s="2">
        <v>1</v>
      </c>
      <c r="B2" s="2">
        <v>1</v>
      </c>
      <c r="C2" s="2" t="s">
        <v>6</v>
      </c>
      <c r="D2" s="10" t="s">
        <v>79</v>
      </c>
      <c r="E2" s="10" t="s">
        <v>86</v>
      </c>
      <c r="F2" s="11">
        <v>59.06</v>
      </c>
      <c r="G2" s="11">
        <v>0.1</v>
      </c>
      <c r="H2" s="11">
        <v>31.605</v>
      </c>
      <c r="I2" s="11">
        <f>SUM(Tabla5[[#This Row],[NO2 µg/L]:[NO3 µg/L]])</f>
        <v>31.705000000000002</v>
      </c>
      <c r="J2" s="11">
        <v>604.18956000000003</v>
      </c>
      <c r="K2" s="11">
        <f>SUM(Tabla5[[#This Row],[NO2+NO3]:[NH4 µg/L]])</f>
        <v>635.89456000000007</v>
      </c>
      <c r="L2" s="11"/>
      <c r="M2" s="11"/>
      <c r="N2" s="11"/>
      <c r="O2" s="11"/>
      <c r="P2" s="11"/>
      <c r="Q2" s="11"/>
      <c r="R2" s="11"/>
      <c r="S2" s="11"/>
    </row>
    <row r="3" spans="1:44" x14ac:dyDescent="0.2">
      <c r="A3" s="2">
        <v>2</v>
      </c>
      <c r="B3" s="2">
        <v>1</v>
      </c>
      <c r="C3" s="2" t="s">
        <v>7</v>
      </c>
      <c r="D3" s="10" t="s">
        <v>79</v>
      </c>
      <c r="E3" s="10" t="s">
        <v>86</v>
      </c>
      <c r="F3" s="11">
        <v>106.97799999999999</v>
      </c>
      <c r="G3" s="11">
        <v>0.1</v>
      </c>
      <c r="H3" s="11">
        <v>0.1</v>
      </c>
      <c r="I3" s="11">
        <f>SUM(Tabla5[[#This Row],[NO2 µg/L]:[NO3 µg/L]])</f>
        <v>0.2</v>
      </c>
      <c r="J3" s="11">
        <v>586.54623000000004</v>
      </c>
      <c r="K3" s="11">
        <f>SUM(Tabla5[[#This Row],[NO2+NO3]:[NH4 µg/L]])</f>
        <v>586.74623000000008</v>
      </c>
      <c r="L3" s="11"/>
      <c r="M3" s="11"/>
      <c r="N3" s="11"/>
      <c r="O3" s="11"/>
      <c r="P3" s="11"/>
      <c r="Q3" s="11"/>
      <c r="R3" s="11" t="s">
        <v>148</v>
      </c>
      <c r="S3" s="11"/>
    </row>
    <row r="4" spans="1:44" x14ac:dyDescent="0.2">
      <c r="A4" s="2">
        <v>3</v>
      </c>
      <c r="B4" s="2">
        <v>1</v>
      </c>
      <c r="C4" s="2" t="s">
        <v>8</v>
      </c>
      <c r="D4" s="10" t="s">
        <v>79</v>
      </c>
      <c r="E4" s="10" t="s">
        <v>86</v>
      </c>
      <c r="F4" s="11">
        <v>110.544</v>
      </c>
      <c r="G4" s="11">
        <v>31</v>
      </c>
      <c r="H4" s="11">
        <v>77.772999999999996</v>
      </c>
      <c r="I4" s="11">
        <f>SUM(Tabla5[[#This Row],[NO2 µg/L]:[NO3 µg/L]])</f>
        <v>108.773</v>
      </c>
      <c r="J4" s="11">
        <v>340.18977000000001</v>
      </c>
      <c r="K4" s="11">
        <f>SUM(Tabla5[[#This Row],[NO2+NO3]:[NH4 µg/L]])</f>
        <v>448.96276999999998</v>
      </c>
      <c r="L4" s="11"/>
      <c r="M4" s="11"/>
      <c r="N4" s="11"/>
      <c r="O4" s="11"/>
      <c r="P4" s="11"/>
      <c r="Q4" s="11"/>
      <c r="R4" s="11"/>
      <c r="S4" s="11"/>
    </row>
    <row r="5" spans="1:44" x14ac:dyDescent="0.2">
      <c r="A5" s="2">
        <v>4</v>
      </c>
      <c r="B5" s="2">
        <v>1</v>
      </c>
      <c r="C5" s="2" t="s">
        <v>9</v>
      </c>
      <c r="D5" s="10" t="s">
        <v>79</v>
      </c>
      <c r="E5" s="10" t="s">
        <v>86</v>
      </c>
      <c r="F5" s="11">
        <v>53.393000000000001</v>
      </c>
      <c r="G5" s="11">
        <v>17.353000000000002</v>
      </c>
      <c r="H5" s="11">
        <v>20.710999999999999</v>
      </c>
      <c r="I5" s="11">
        <f>SUM(Tabla5[[#This Row],[NO2 µg/L]:[NO3 µg/L]])</f>
        <v>38.064</v>
      </c>
      <c r="J5" s="11">
        <v>312.75275999999997</v>
      </c>
      <c r="K5" s="11">
        <f>SUM(Tabla5[[#This Row],[NO2+NO3]:[NH4 µg/L]])</f>
        <v>350.81675999999999</v>
      </c>
      <c r="L5" s="11"/>
      <c r="M5" s="11"/>
      <c r="N5" s="11"/>
      <c r="O5" s="11"/>
      <c r="P5" s="11"/>
      <c r="Q5" s="11"/>
      <c r="R5" s="11"/>
      <c r="S5" s="11"/>
    </row>
    <row r="6" spans="1:44" x14ac:dyDescent="0.2">
      <c r="A6" s="2">
        <v>5</v>
      </c>
      <c r="B6" s="2">
        <v>1</v>
      </c>
      <c r="C6" s="2" t="s">
        <v>10</v>
      </c>
      <c r="D6" s="10" t="s">
        <v>79</v>
      </c>
      <c r="E6" s="10" t="s">
        <v>86</v>
      </c>
      <c r="F6" s="11">
        <v>49.237000000000002</v>
      </c>
      <c r="G6" s="11">
        <v>0.1</v>
      </c>
      <c r="H6" s="11">
        <v>48.749000000000002</v>
      </c>
      <c r="I6" s="11">
        <f>SUM(Tabla5[[#This Row],[NO2 µg/L]:[NO3 µg/L]])</f>
        <v>48.849000000000004</v>
      </c>
      <c r="J6" s="11">
        <v>246.18876</v>
      </c>
      <c r="K6" s="11">
        <f>SUM(Tabla5[[#This Row],[NO2+NO3]:[NH4 µg/L]])</f>
        <v>295.03775999999999</v>
      </c>
      <c r="L6" s="16" t="s">
        <v>89</v>
      </c>
      <c r="M6" s="16" t="s">
        <v>90</v>
      </c>
      <c r="N6" s="16" t="s">
        <v>89</v>
      </c>
      <c r="O6" s="16" t="s">
        <v>90</v>
      </c>
      <c r="P6" s="16" t="s">
        <v>89</v>
      </c>
      <c r="Q6" s="16" t="s">
        <v>90</v>
      </c>
      <c r="R6" s="17" t="s">
        <v>89</v>
      </c>
      <c r="S6" s="16" t="s">
        <v>90</v>
      </c>
    </row>
    <row r="7" spans="1:44" x14ac:dyDescent="0.2">
      <c r="A7" s="2">
        <v>6</v>
      </c>
      <c r="B7" s="2">
        <v>1</v>
      </c>
      <c r="C7" s="2" t="s">
        <v>11</v>
      </c>
      <c r="D7" s="10" t="s">
        <v>79</v>
      </c>
      <c r="E7" s="10" t="s">
        <v>86</v>
      </c>
      <c r="F7" s="11">
        <v>44.171999999999997</v>
      </c>
      <c r="G7" s="11">
        <v>0.1</v>
      </c>
      <c r="H7" s="11">
        <v>30.367999999999999</v>
      </c>
      <c r="I7" s="11">
        <f>SUM(Tabla5[[#This Row],[NO2 µg/L]:[NO3 µg/L]])</f>
        <v>30.468</v>
      </c>
      <c r="J7" s="11">
        <v>462.82749000000001</v>
      </c>
      <c r="K7" s="11">
        <f>SUM(Tabla5[[#This Row],[NO2+NO3]:[NH4 µg/L]])</f>
        <v>493.29549000000003</v>
      </c>
      <c r="L7" s="14">
        <f>AVERAGE(F2:F7)</f>
        <v>70.564000000000007</v>
      </c>
      <c r="M7" s="14">
        <f>STDEV(F2:F7)</f>
        <v>30.009810549218745</v>
      </c>
      <c r="N7" s="14">
        <f>AVERAGE(I2:I7)</f>
        <v>43.00983333333334</v>
      </c>
      <c r="O7" s="14">
        <f>STDEV(I2:I7)</f>
        <v>36.058646382894992</v>
      </c>
      <c r="P7" s="14">
        <f>AVERAGE(J2:J7)</f>
        <v>425.449095</v>
      </c>
      <c r="Q7" s="14">
        <f>STDEV(J2:J7)</f>
        <v>149.26584959233006</v>
      </c>
      <c r="R7" s="14">
        <f>AVERAGE(K2:K7)</f>
        <v>468.45892833333329</v>
      </c>
      <c r="S7" s="14">
        <f>STDEV(K2:K7)</f>
        <v>131.86213472308421</v>
      </c>
    </row>
    <row r="8" spans="1:44" x14ac:dyDescent="0.2">
      <c r="A8" s="2">
        <v>7</v>
      </c>
      <c r="B8" s="2">
        <v>1</v>
      </c>
      <c r="C8" s="2" t="s">
        <v>12</v>
      </c>
      <c r="D8" s="12" t="s">
        <v>79</v>
      </c>
      <c r="E8" s="12" t="s">
        <v>87</v>
      </c>
      <c r="F8" s="13">
        <v>21.646999999999998</v>
      </c>
      <c r="G8" s="13">
        <v>5.8869999999999996</v>
      </c>
      <c r="H8" s="13">
        <v>19.396000000000001</v>
      </c>
      <c r="I8" s="13">
        <f>SUM(Tabla5[[#This Row],[NO2 µg/L]:[NO3 µg/L]])</f>
        <v>25.283000000000001</v>
      </c>
      <c r="J8" s="13">
        <v>506.99579999999997</v>
      </c>
      <c r="K8" s="13">
        <f>SUM(Tabla5[[#This Row],[NO2+NO3]:[NH4 µg/L]])</f>
        <v>532.27879999999993</v>
      </c>
      <c r="L8" s="13"/>
      <c r="M8" s="13"/>
      <c r="N8" s="13"/>
      <c r="O8" s="13"/>
      <c r="P8" s="13"/>
      <c r="Q8" s="13"/>
      <c r="R8" s="13"/>
      <c r="S8" s="13"/>
    </row>
    <row r="9" spans="1:44" x14ac:dyDescent="0.2">
      <c r="A9" s="2">
        <v>8</v>
      </c>
      <c r="B9" s="2">
        <v>1</v>
      </c>
      <c r="C9" s="2" t="s">
        <v>13</v>
      </c>
      <c r="D9" s="12" t="s">
        <v>79</v>
      </c>
      <c r="E9" s="12" t="s">
        <v>87</v>
      </c>
      <c r="F9" s="13">
        <v>46.622999999999998</v>
      </c>
      <c r="G9" s="13">
        <v>3.8919999999999999</v>
      </c>
      <c r="H9" s="13">
        <v>16.478000000000002</v>
      </c>
      <c r="I9" s="13">
        <f>SUM(Tabla5[[#This Row],[NO2 µg/L]:[NO3 µg/L]])</f>
        <v>20.37</v>
      </c>
      <c r="J9" s="13">
        <v>396.57567</v>
      </c>
      <c r="K9" s="13">
        <f>SUM(Tabla5[[#This Row],[NO2+NO3]:[NH4 µg/L]])</f>
        <v>416.94567000000001</v>
      </c>
      <c r="L9" s="13"/>
      <c r="M9" s="13"/>
      <c r="N9" s="13"/>
      <c r="O9" s="13"/>
      <c r="P9" s="13"/>
      <c r="Q9" s="13"/>
      <c r="R9" s="13"/>
      <c r="S9" s="13"/>
    </row>
    <row r="10" spans="1:44" x14ac:dyDescent="0.2">
      <c r="A10" s="2">
        <v>9</v>
      </c>
      <c r="B10" s="2">
        <v>1</v>
      </c>
      <c r="C10" s="2" t="s">
        <v>14</v>
      </c>
      <c r="D10" s="12" t="s">
        <v>79</v>
      </c>
      <c r="E10" s="12" t="s">
        <v>87</v>
      </c>
      <c r="F10" s="13">
        <v>8.5719999999999992</v>
      </c>
      <c r="G10" s="13">
        <v>0.84799999999999998</v>
      </c>
      <c r="H10" s="13">
        <v>12.891</v>
      </c>
      <c r="I10" s="13">
        <f>SUM(Tabla5[[#This Row],[NO2 µg/L]:[NO3 µg/L]])</f>
        <v>13.739000000000001</v>
      </c>
      <c r="J10" s="13">
        <v>473.79765000000003</v>
      </c>
      <c r="K10" s="13">
        <f>SUM(Tabla5[[#This Row],[NO2+NO3]:[NH4 µg/L]])</f>
        <v>487.53665000000001</v>
      </c>
      <c r="L10" s="13"/>
      <c r="M10" s="13"/>
      <c r="N10" s="13"/>
      <c r="O10" s="13"/>
      <c r="P10" s="13"/>
      <c r="Q10" s="13"/>
      <c r="R10" s="13"/>
      <c r="S10" s="13"/>
    </row>
    <row r="11" spans="1:44" x14ac:dyDescent="0.2">
      <c r="A11" s="2">
        <v>10</v>
      </c>
      <c r="B11" s="2">
        <v>1</v>
      </c>
      <c r="C11" s="2" t="s">
        <v>15</v>
      </c>
      <c r="D11" s="12" t="s">
        <v>79</v>
      </c>
      <c r="E11" s="12" t="s">
        <v>87</v>
      </c>
      <c r="F11" s="13">
        <v>7.6479999999999997</v>
      </c>
      <c r="G11" s="13">
        <v>2.573</v>
      </c>
      <c r="H11" s="13">
        <v>15.047999999999998</v>
      </c>
      <c r="I11" s="13">
        <f>SUM(Tabla5[[#This Row],[NO2 µg/L]:[NO3 µg/L]])</f>
        <v>17.620999999999999</v>
      </c>
      <c r="J11" s="13">
        <v>380.42099999999999</v>
      </c>
      <c r="K11" s="13">
        <f>SUM(Tabla5[[#This Row],[NO2+NO3]:[NH4 µg/L]])</f>
        <v>398.04199999999997</v>
      </c>
      <c r="L11" s="13"/>
      <c r="M11" s="13"/>
      <c r="N11" s="13"/>
      <c r="O11" s="13"/>
      <c r="P11" s="13"/>
      <c r="Q11" s="13"/>
      <c r="R11" s="13"/>
      <c r="S11" s="13"/>
    </row>
    <row r="12" spans="1:44" x14ac:dyDescent="0.2">
      <c r="A12" s="2">
        <v>11</v>
      </c>
      <c r="B12" s="2">
        <v>1</v>
      </c>
      <c r="C12" s="2" t="s">
        <v>16</v>
      </c>
      <c r="D12" s="12" t="s">
        <v>79</v>
      </c>
      <c r="E12" s="12" t="s">
        <v>87</v>
      </c>
      <c r="F12" s="13">
        <v>14.211</v>
      </c>
      <c r="G12" s="13">
        <v>0.28999999999999998</v>
      </c>
      <c r="H12" s="13">
        <v>10.872000000000002</v>
      </c>
      <c r="I12" s="13">
        <f>SUM(Tabla5[[#This Row],[NO2 µg/L]:[NO3 µg/L]])</f>
        <v>11.162000000000001</v>
      </c>
      <c r="J12" s="13">
        <v>353.53611000000006</v>
      </c>
      <c r="K12" s="13">
        <f>SUM(Tabla5[[#This Row],[NO2+NO3]:[NH4 µg/L]])</f>
        <v>364.69811000000004</v>
      </c>
      <c r="L12" s="16" t="s">
        <v>89</v>
      </c>
      <c r="M12" s="16" t="s">
        <v>90</v>
      </c>
      <c r="N12" s="16" t="s">
        <v>89</v>
      </c>
      <c r="O12" s="16" t="s">
        <v>90</v>
      </c>
      <c r="P12" s="16" t="s">
        <v>89</v>
      </c>
      <c r="Q12" s="16" t="s">
        <v>90</v>
      </c>
      <c r="R12" s="17" t="s">
        <v>89</v>
      </c>
      <c r="S12" s="16" t="s">
        <v>90</v>
      </c>
    </row>
    <row r="13" spans="1:44" x14ac:dyDescent="0.2">
      <c r="A13" s="2">
        <v>12</v>
      </c>
      <c r="B13" s="2">
        <v>1</v>
      </c>
      <c r="C13" s="2" t="s">
        <v>17</v>
      </c>
      <c r="D13" s="12" t="s">
        <v>79</v>
      </c>
      <c r="E13" s="12" t="s">
        <v>87</v>
      </c>
      <c r="F13" s="13">
        <v>18.364999999999998</v>
      </c>
      <c r="G13" s="13">
        <v>6.5970000000000004</v>
      </c>
      <c r="H13" s="13">
        <v>16.486999999999998</v>
      </c>
      <c r="I13" s="13">
        <f>SUM(Tabla5[[#This Row],[NO2 µg/L]:[NO3 µg/L]])</f>
        <v>23.084</v>
      </c>
      <c r="J13" s="13">
        <v>452.57844</v>
      </c>
      <c r="K13" s="13">
        <f>SUM(Tabla5[[#This Row],[NO2+NO3]:[NH4 µg/L]])</f>
        <v>475.66244</v>
      </c>
      <c r="L13" s="14">
        <f>AVERAGE(F8:F13)</f>
        <v>19.510999999999999</v>
      </c>
      <c r="M13" s="14">
        <f>STDEV(F8:F13)</f>
        <v>14.348650431312347</v>
      </c>
      <c r="N13" s="14">
        <f>AVERAGE(I8:I13)</f>
        <v>18.543166666666668</v>
      </c>
      <c r="O13" s="14">
        <f>STDEV(I8:I13)</f>
        <v>5.4367981539382662</v>
      </c>
      <c r="P13" s="14">
        <f>AVERAGE(J8:J13)</f>
        <v>427.31744499999996</v>
      </c>
      <c r="Q13" s="14">
        <f>STDEV(J8:J13)</f>
        <v>59.557008418672375</v>
      </c>
      <c r="R13" s="14">
        <f>AVERAGE(K8:K13)</f>
        <v>445.86061166666667</v>
      </c>
      <c r="S13" s="14">
        <f>STDEV(K8:K13)</f>
        <v>62.933599242522824</v>
      </c>
    </row>
    <row r="14" spans="1:44" x14ac:dyDescent="0.2">
      <c r="A14" s="2">
        <v>55</v>
      </c>
      <c r="B14" s="2">
        <v>2</v>
      </c>
      <c r="C14" s="2" t="s">
        <v>60</v>
      </c>
      <c r="D14" s="10" t="s">
        <v>83</v>
      </c>
      <c r="E14" s="10" t="s">
        <v>86</v>
      </c>
      <c r="F14" s="11">
        <v>449.74700000000001</v>
      </c>
      <c r="G14" s="11">
        <v>0.1</v>
      </c>
      <c r="H14" s="11">
        <v>0.51100000000000001</v>
      </c>
      <c r="I14" s="11">
        <f>SUM(Tabla5[[#This Row],[NO2 µg/L]:[NO3 µg/L]])</f>
        <v>0.61099999999999999</v>
      </c>
      <c r="J14" s="11">
        <v>441.1284</v>
      </c>
      <c r="K14" s="11">
        <f>SUM(Tabla5[[#This Row],[NO2+NO3]:[NH4 µg/L]])</f>
        <v>441.73939999999999</v>
      </c>
      <c r="L14" s="11"/>
      <c r="M14" s="11"/>
      <c r="N14" s="11"/>
      <c r="O14" s="11"/>
      <c r="P14" s="11"/>
      <c r="Q14" s="11"/>
      <c r="R14" s="11"/>
      <c r="S14" s="11"/>
    </row>
    <row r="15" spans="1:44" x14ac:dyDescent="0.2">
      <c r="A15" s="2">
        <v>56</v>
      </c>
      <c r="B15" s="2">
        <v>2</v>
      </c>
      <c r="C15" s="2" t="s">
        <v>61</v>
      </c>
      <c r="D15" s="10" t="s">
        <v>83</v>
      </c>
      <c r="E15" s="10" t="s">
        <v>86</v>
      </c>
      <c r="F15" s="11">
        <v>618.32799999999997</v>
      </c>
      <c r="G15" s="11">
        <v>260.41399999999999</v>
      </c>
      <c r="H15" s="11">
        <v>274.84699999999998</v>
      </c>
      <c r="I15" s="11">
        <f>SUM(Tabla5[[#This Row],[NO2 µg/L]:[NO3 µg/L]])</f>
        <v>535.26099999999997</v>
      </c>
      <c r="J15" s="11">
        <v>290.86017000000004</v>
      </c>
      <c r="K15" s="11">
        <f>SUM(Tabla5[[#This Row],[NO2+NO3]:[NH4 µg/L]])</f>
        <v>826.12117000000001</v>
      </c>
      <c r="L15" s="11"/>
      <c r="M15" s="11"/>
      <c r="N15" s="11"/>
      <c r="O15" s="11"/>
      <c r="P15" s="11"/>
      <c r="Q15" s="11"/>
      <c r="R15" s="11"/>
      <c r="S15" s="11"/>
    </row>
    <row r="16" spans="1:44" x14ac:dyDescent="0.2">
      <c r="A16" s="2">
        <v>57</v>
      </c>
      <c r="B16" s="2">
        <v>2</v>
      </c>
      <c r="C16" s="2" t="s">
        <v>62</v>
      </c>
      <c r="D16" s="10" t="s">
        <v>83</v>
      </c>
      <c r="E16" s="10" t="s">
        <v>86</v>
      </c>
      <c r="F16" s="11">
        <v>395.76400000000001</v>
      </c>
      <c r="G16" s="11">
        <v>0.1</v>
      </c>
      <c r="H16" s="11">
        <v>3.1560000000000001</v>
      </c>
      <c r="I16" s="11">
        <f>SUM(Tabla5[[#This Row],[NO2 µg/L]:[NO3 µg/L]])</f>
        <v>3.2560000000000002</v>
      </c>
      <c r="J16" s="11">
        <v>684.00315000000001</v>
      </c>
      <c r="K16" s="11">
        <f>SUM(Tabla5[[#This Row],[NO2+NO3]:[NH4 µg/L]])</f>
        <v>687.25914999999998</v>
      </c>
      <c r="L16" s="11"/>
      <c r="M16" s="11"/>
      <c r="N16" s="11"/>
      <c r="O16" s="11"/>
      <c r="P16" s="11"/>
      <c r="Q16" s="11"/>
      <c r="R16" s="11"/>
      <c r="S16" s="11"/>
    </row>
    <row r="17" spans="1:19" x14ac:dyDescent="0.2">
      <c r="A17" s="2">
        <v>58</v>
      </c>
      <c r="B17" s="2">
        <v>2</v>
      </c>
      <c r="C17" s="2" t="s">
        <v>63</v>
      </c>
      <c r="D17" s="10" t="s">
        <v>83</v>
      </c>
      <c r="E17" s="10" t="s">
        <v>86</v>
      </c>
      <c r="F17" s="11">
        <v>455.21600000000001</v>
      </c>
      <c r="G17" s="11">
        <v>0.1</v>
      </c>
      <c r="H17" s="11">
        <v>10.646000000000001</v>
      </c>
      <c r="I17" s="11">
        <f>SUM(Tabla5[[#This Row],[NO2 µg/L]:[NO3 µg/L]])</f>
        <v>10.746</v>
      </c>
      <c r="J17" s="11">
        <v>321.46671000000003</v>
      </c>
      <c r="K17" s="11">
        <f>SUM(Tabla5[[#This Row],[NO2+NO3]:[NH4 µg/L]])</f>
        <v>332.21271000000002</v>
      </c>
      <c r="L17" s="11"/>
      <c r="M17" s="11"/>
      <c r="N17" s="11"/>
      <c r="O17" s="11"/>
      <c r="P17" s="11"/>
      <c r="Q17" s="11"/>
      <c r="R17" s="11"/>
      <c r="S17" s="11"/>
    </row>
    <row r="18" spans="1:19" x14ac:dyDescent="0.2">
      <c r="A18" s="2">
        <v>59</v>
      </c>
      <c r="B18" s="2">
        <v>2</v>
      </c>
      <c r="C18" s="2" t="s">
        <v>64</v>
      </c>
      <c r="D18" s="10" t="s">
        <v>83</v>
      </c>
      <c r="E18" s="10" t="s">
        <v>86</v>
      </c>
      <c r="F18" s="11">
        <v>712.92700000000002</v>
      </c>
      <c r="G18" s="11">
        <v>0.1</v>
      </c>
      <c r="H18" s="11">
        <v>1.266</v>
      </c>
      <c r="I18" s="11">
        <f>SUM(Tabla5[[#This Row],[NO2 µg/L]:[NO3 µg/L]])</f>
        <v>1.3660000000000001</v>
      </c>
      <c r="J18" s="11">
        <v>868.83693000000005</v>
      </c>
      <c r="K18" s="11">
        <f>SUM(Tabla5[[#This Row],[NO2+NO3]:[NH4 µg/L]])</f>
        <v>870.20293000000004</v>
      </c>
      <c r="L18" s="16" t="s">
        <v>89</v>
      </c>
      <c r="M18" s="16" t="s">
        <v>90</v>
      </c>
      <c r="N18" s="16" t="s">
        <v>89</v>
      </c>
      <c r="O18" s="16" t="s">
        <v>90</v>
      </c>
      <c r="P18" s="16" t="s">
        <v>89</v>
      </c>
      <c r="Q18" s="16" t="s">
        <v>90</v>
      </c>
      <c r="R18" s="17" t="s">
        <v>89</v>
      </c>
      <c r="S18" s="16" t="s">
        <v>90</v>
      </c>
    </row>
    <row r="19" spans="1:19" x14ac:dyDescent="0.2">
      <c r="A19" s="2">
        <v>60</v>
      </c>
      <c r="B19" s="2">
        <v>2</v>
      </c>
      <c r="C19" s="2" t="s">
        <v>65</v>
      </c>
      <c r="D19" s="10" t="s">
        <v>83</v>
      </c>
      <c r="E19" s="10" t="s">
        <v>86</v>
      </c>
      <c r="F19" s="11">
        <v>536.17100000000005</v>
      </c>
      <c r="G19" s="11">
        <v>0.1</v>
      </c>
      <c r="H19" s="11">
        <v>2.2290000000000001</v>
      </c>
      <c r="I19" s="11">
        <f>SUM(Tabla5[[#This Row],[NO2 µg/L]:[NO3 µg/L]])</f>
        <v>2.3290000000000002</v>
      </c>
      <c r="J19" s="11">
        <v>556.01193000000001</v>
      </c>
      <c r="K19" s="11">
        <f>SUM(Tabla5[[#This Row],[NO2+NO3]:[NH4 µg/L]])</f>
        <v>558.34092999999996</v>
      </c>
      <c r="L19" s="14">
        <f>AVERAGE(F14:F19)</f>
        <v>528.02550000000008</v>
      </c>
      <c r="M19" s="14">
        <f>STDEV(F14:F19)</f>
        <v>119.44145562868846</v>
      </c>
      <c r="N19" s="14">
        <f>AVERAGE(I14:I19)</f>
        <v>92.26149999999997</v>
      </c>
      <c r="O19" s="14">
        <f>STDEV(I14:I19)</f>
        <v>217.05528023869863</v>
      </c>
      <c r="P19" s="14">
        <f>AVERAGE(J14:J19)</f>
        <v>527.05121500000007</v>
      </c>
      <c r="Q19" s="14">
        <f>STDEV(J14:J19)</f>
        <v>222.58662873740994</v>
      </c>
      <c r="R19" s="14">
        <f>AVERAGE(K14:K19)</f>
        <v>619.31271500000003</v>
      </c>
      <c r="S19" s="14">
        <f>STDEV(K14:K19)</f>
        <v>213.54559639974678</v>
      </c>
    </row>
    <row r="20" spans="1:19" x14ac:dyDescent="0.2">
      <c r="A20" s="2">
        <v>43</v>
      </c>
      <c r="B20" s="2">
        <v>2</v>
      </c>
      <c r="C20" s="2" t="s">
        <v>48</v>
      </c>
      <c r="D20" s="12" t="s">
        <v>83</v>
      </c>
      <c r="E20" s="12" t="s">
        <v>87</v>
      </c>
      <c r="F20" s="13">
        <v>143.864</v>
      </c>
      <c r="G20" s="13">
        <v>13.446</v>
      </c>
      <c r="H20" s="13">
        <v>35.922000000000004</v>
      </c>
      <c r="I20" s="13">
        <f>SUM(Tabla5[[#This Row],[NO2 µg/L]:[NO3 µg/L]])</f>
        <v>49.368000000000002</v>
      </c>
      <c r="J20" s="13">
        <v>383.94914999999997</v>
      </c>
      <c r="K20" s="13">
        <f>SUM(Tabla5[[#This Row],[NO2+NO3]:[NH4 µg/L]])</f>
        <v>433.31714999999997</v>
      </c>
      <c r="L20" s="13"/>
      <c r="M20" s="13"/>
      <c r="N20" s="13"/>
      <c r="O20" s="13"/>
      <c r="P20" s="13"/>
      <c r="Q20" s="13"/>
      <c r="R20" s="13"/>
      <c r="S20" s="13"/>
    </row>
    <row r="21" spans="1:19" x14ac:dyDescent="0.2">
      <c r="A21" s="2">
        <v>44</v>
      </c>
      <c r="B21" s="2">
        <v>2</v>
      </c>
      <c r="C21" s="2" t="s">
        <v>49</v>
      </c>
      <c r="D21" s="12" t="s">
        <v>83</v>
      </c>
      <c r="E21" s="12" t="s">
        <v>87</v>
      </c>
      <c r="F21" s="13">
        <v>115.107</v>
      </c>
      <c r="G21" s="13">
        <v>9.0660000000000007</v>
      </c>
      <c r="H21" s="13">
        <v>28.619999999999997</v>
      </c>
      <c r="I21" s="13">
        <f>SUM(Tabla5[[#This Row],[NO2 µg/L]:[NO3 µg/L]])</f>
        <v>37.686</v>
      </c>
      <c r="J21" s="13">
        <v>490.07229000000001</v>
      </c>
      <c r="K21" s="13">
        <f>SUM(Tabla5[[#This Row],[NO2+NO3]:[NH4 µg/L]])</f>
        <v>527.75828999999999</v>
      </c>
      <c r="L21" s="13"/>
      <c r="M21" s="13"/>
      <c r="N21" s="13"/>
      <c r="O21" s="13"/>
      <c r="P21" s="13"/>
      <c r="Q21" s="13"/>
      <c r="R21" s="13"/>
      <c r="S21" s="13"/>
    </row>
    <row r="22" spans="1:19" x14ac:dyDescent="0.2">
      <c r="A22" s="2">
        <v>45</v>
      </c>
      <c r="B22" s="2">
        <v>2</v>
      </c>
      <c r="C22" s="2" t="s">
        <v>50</v>
      </c>
      <c r="D22" s="12" t="s">
        <v>83</v>
      </c>
      <c r="E22" s="12" t="s">
        <v>87</v>
      </c>
      <c r="F22" s="13">
        <v>255.416</v>
      </c>
      <c r="G22" s="13">
        <v>19.263999999999999</v>
      </c>
      <c r="H22" s="13">
        <v>48.347999999999999</v>
      </c>
      <c r="I22" s="13">
        <f>SUM(Tabla5[[#This Row],[NO2 µg/L]:[NO3 µg/L]])</f>
        <v>67.611999999999995</v>
      </c>
      <c r="J22" s="13">
        <v>342.85362000000003</v>
      </c>
      <c r="K22" s="13">
        <f>SUM(Tabla5[[#This Row],[NO2+NO3]:[NH4 µg/L]])</f>
        <v>410.46562000000006</v>
      </c>
      <c r="L22" s="13"/>
      <c r="M22" s="13"/>
      <c r="N22" s="13"/>
      <c r="O22" s="13"/>
      <c r="P22" s="13"/>
      <c r="Q22" s="13"/>
      <c r="R22" s="13"/>
      <c r="S22" s="13"/>
    </row>
    <row r="23" spans="1:19" x14ac:dyDescent="0.2">
      <c r="A23" s="2">
        <v>46</v>
      </c>
      <c r="B23" s="2">
        <v>2</v>
      </c>
      <c r="C23" s="2" t="s">
        <v>51</v>
      </c>
      <c r="D23" s="12" t="s">
        <v>83</v>
      </c>
      <c r="E23" s="12" t="s">
        <v>87</v>
      </c>
      <c r="F23" s="13">
        <v>73.947999999999993</v>
      </c>
      <c r="G23" s="13">
        <v>0</v>
      </c>
      <c r="H23" s="13">
        <v>14.323</v>
      </c>
      <c r="I23" s="13">
        <f>SUM(Tabla5[[#This Row],[NO2 µg/L]:[NO3 µg/L]])</f>
        <v>14.323</v>
      </c>
      <c r="J23" s="13">
        <v>555.14891999999998</v>
      </c>
      <c r="K23" s="13">
        <f>SUM(Tabla5[[#This Row],[NO2+NO3]:[NH4 µg/L]])</f>
        <v>569.47191999999995</v>
      </c>
      <c r="L23" s="13"/>
      <c r="M23" s="13"/>
      <c r="N23" s="13"/>
      <c r="O23" s="13"/>
      <c r="P23" s="13"/>
      <c r="Q23" s="13"/>
      <c r="R23" s="13"/>
      <c r="S23" s="13"/>
    </row>
    <row r="24" spans="1:19" x14ac:dyDescent="0.2">
      <c r="A24" s="2">
        <v>47</v>
      </c>
      <c r="B24" s="2">
        <v>2</v>
      </c>
      <c r="C24" s="2" t="s">
        <v>52</v>
      </c>
      <c r="D24" s="12" t="s">
        <v>83</v>
      </c>
      <c r="E24" s="12" t="s">
        <v>87</v>
      </c>
      <c r="F24" s="13">
        <v>64.412000000000006</v>
      </c>
      <c r="G24" s="13">
        <v>1.135</v>
      </c>
      <c r="H24" s="13">
        <v>16.485999999999997</v>
      </c>
      <c r="I24" s="13">
        <f>SUM(Tabla5[[#This Row],[NO2 µg/L]:[NO3 µg/L]])</f>
        <v>17.620999999999999</v>
      </c>
      <c r="J24" s="13">
        <v>362.58546000000001</v>
      </c>
      <c r="K24" s="13">
        <f>SUM(Tabla5[[#This Row],[NO2+NO3]:[NH4 µg/L]])</f>
        <v>380.20645999999999</v>
      </c>
      <c r="L24" s="16" t="s">
        <v>89</v>
      </c>
      <c r="M24" s="16" t="s">
        <v>90</v>
      </c>
      <c r="N24" s="16" t="s">
        <v>89</v>
      </c>
      <c r="O24" s="16" t="s">
        <v>90</v>
      </c>
      <c r="P24" s="16" t="s">
        <v>89</v>
      </c>
      <c r="Q24" s="16" t="s">
        <v>90</v>
      </c>
      <c r="R24" s="17" t="s">
        <v>89</v>
      </c>
      <c r="S24" s="16" t="s">
        <v>90</v>
      </c>
    </row>
    <row r="25" spans="1:19" x14ac:dyDescent="0.2">
      <c r="A25" s="2">
        <v>48</v>
      </c>
      <c r="B25" s="2">
        <v>2</v>
      </c>
      <c r="C25" s="2" t="s">
        <v>53</v>
      </c>
      <c r="D25" s="12" t="s">
        <v>83</v>
      </c>
      <c r="E25" s="12" t="s">
        <v>87</v>
      </c>
      <c r="F25" s="13">
        <v>384.94900000000001</v>
      </c>
      <c r="G25" s="13">
        <v>0</v>
      </c>
      <c r="H25" s="13">
        <v>12.536</v>
      </c>
      <c r="I25" s="13">
        <f>SUM(Tabla5[[#This Row],[NO2 µg/L]:[NO3 µg/L]])</f>
        <v>12.536</v>
      </c>
      <c r="J25" s="13">
        <v>581.43267000000003</v>
      </c>
      <c r="K25" s="13">
        <f>SUM(Tabla5[[#This Row],[NO2+NO3]:[NH4 µg/L]])</f>
        <v>593.96866999999997</v>
      </c>
      <c r="L25" s="14">
        <f>AVERAGE(F20:F25)</f>
        <v>172.94933333333333</v>
      </c>
      <c r="M25" s="14">
        <f>STDEV(F20:F25)</f>
        <v>124.51338775194688</v>
      </c>
      <c r="N25" s="14">
        <f>AVERAGE(I20:I25)</f>
        <v>33.191000000000003</v>
      </c>
      <c r="O25" s="14">
        <f>STDEV(I20:I25)</f>
        <v>22.323803188525023</v>
      </c>
      <c r="P25" s="14">
        <f>AVERAGE(J20:J25)</f>
        <v>452.67368500000003</v>
      </c>
      <c r="Q25" s="14">
        <f>STDEV(J20:J25)</f>
        <v>103.3228942042393</v>
      </c>
      <c r="R25" s="14">
        <f>AVERAGE(K20:K25)</f>
        <v>485.86468500000001</v>
      </c>
      <c r="S25" s="14">
        <f>STDEV(K20:K25)</f>
        <v>89.489260143016665</v>
      </c>
    </row>
    <row r="26" spans="1:19" x14ac:dyDescent="0.2">
      <c r="A26" s="2">
        <v>67</v>
      </c>
      <c r="B26" s="2">
        <v>3</v>
      </c>
      <c r="C26" s="2" t="s">
        <v>72</v>
      </c>
      <c r="D26" s="10" t="s">
        <v>84</v>
      </c>
      <c r="E26" s="10" t="s">
        <v>86</v>
      </c>
      <c r="F26" s="11">
        <v>667.24599999999998</v>
      </c>
      <c r="G26" s="11">
        <v>6.5640000000000001</v>
      </c>
      <c r="H26" s="11">
        <v>51.497</v>
      </c>
      <c r="I26" s="11">
        <f>SUM(Tabla5[[#This Row],[NO2 µg/L]:[NO3 µg/L]])</f>
        <v>58.061</v>
      </c>
      <c r="J26" s="11">
        <v>468.30096000000003</v>
      </c>
      <c r="K26" s="11">
        <f>SUM(Tabla5[[#This Row],[NO2+NO3]:[NH4 µg/L]])</f>
        <v>526.36196000000007</v>
      </c>
      <c r="L26" s="11"/>
      <c r="M26" s="11"/>
      <c r="N26" s="11"/>
      <c r="O26" s="11"/>
      <c r="P26" s="11"/>
      <c r="Q26" s="11"/>
      <c r="R26" s="11"/>
      <c r="S26" s="11"/>
    </row>
    <row r="27" spans="1:19" x14ac:dyDescent="0.2">
      <c r="A27" s="2">
        <v>68</v>
      </c>
      <c r="B27" s="2">
        <v>3</v>
      </c>
      <c r="C27" s="2" t="s">
        <v>73</v>
      </c>
      <c r="D27" s="10" t="s">
        <v>84</v>
      </c>
      <c r="E27" s="10" t="s">
        <v>86</v>
      </c>
      <c r="F27" s="11">
        <v>340.255</v>
      </c>
      <c r="G27" s="11">
        <v>8.1359999999999992</v>
      </c>
      <c r="H27" s="11">
        <v>43.19</v>
      </c>
      <c r="I27" s="11">
        <f>SUM(Tabla5[[#This Row],[NO2 µg/L]:[NO3 µg/L]])</f>
        <v>51.325999999999993</v>
      </c>
      <c r="J27" s="11">
        <v>427.06095000000005</v>
      </c>
      <c r="K27" s="11">
        <f>SUM(Tabla5[[#This Row],[NO2+NO3]:[NH4 µg/L]])</f>
        <v>478.38695000000007</v>
      </c>
      <c r="L27" s="11"/>
      <c r="M27" s="11"/>
      <c r="N27" s="11"/>
      <c r="O27" s="11"/>
      <c r="P27" s="11"/>
      <c r="Q27" s="11"/>
      <c r="R27" s="11"/>
      <c r="S27" s="11"/>
    </row>
    <row r="28" spans="1:19" x14ac:dyDescent="0.2">
      <c r="A28" s="2">
        <v>69</v>
      </c>
      <c r="B28" s="2">
        <v>3</v>
      </c>
      <c r="C28" s="2" t="s">
        <v>74</v>
      </c>
      <c r="D28" s="10" t="s">
        <v>84</v>
      </c>
      <c r="E28" s="10" t="s">
        <v>86</v>
      </c>
      <c r="F28" s="11">
        <v>776.98</v>
      </c>
      <c r="G28" s="11">
        <v>113.64400000000001</v>
      </c>
      <c r="H28" s="11">
        <v>204.68</v>
      </c>
      <c r="I28" s="11">
        <f>SUM(Tabla5[[#This Row],[NO2 µg/L]:[NO3 µg/L]])</f>
        <v>318.32400000000001</v>
      </c>
      <c r="J28" s="11">
        <v>355.52787000000001</v>
      </c>
      <c r="K28" s="11">
        <f>SUM(Tabla5[[#This Row],[NO2+NO3]:[NH4 µg/L]])</f>
        <v>673.85186999999996</v>
      </c>
      <c r="L28" s="11"/>
      <c r="M28" s="11"/>
      <c r="N28" s="11"/>
      <c r="O28" s="11"/>
      <c r="P28" s="11"/>
      <c r="Q28" s="11"/>
      <c r="R28" s="11"/>
      <c r="S28" s="11"/>
    </row>
    <row r="29" spans="1:19" x14ac:dyDescent="0.2">
      <c r="A29" s="2">
        <v>70</v>
      </c>
      <c r="B29" s="2">
        <v>3</v>
      </c>
      <c r="C29" s="2" t="s">
        <v>75</v>
      </c>
      <c r="D29" s="10" t="s">
        <v>84</v>
      </c>
      <c r="E29" s="10" t="s">
        <v>86</v>
      </c>
      <c r="F29" s="11">
        <v>1466.2049999999999</v>
      </c>
      <c r="G29" s="11">
        <v>0.1</v>
      </c>
      <c r="H29" s="11">
        <v>6.3170000000000002</v>
      </c>
      <c r="I29" s="11">
        <f>SUM(Tabla5[[#This Row],[NO2 µg/L]:[NO3 µg/L]])</f>
        <v>6.4169999999999998</v>
      </c>
      <c r="J29" s="11">
        <v>463.71630000000005</v>
      </c>
      <c r="K29" s="11">
        <f>SUM(Tabla5[[#This Row],[NO2+NO3]:[NH4 µg/L]])</f>
        <v>470.13330000000002</v>
      </c>
      <c r="L29" s="11"/>
      <c r="M29" s="11"/>
      <c r="N29" s="11"/>
      <c r="O29" s="11"/>
      <c r="P29" s="11"/>
      <c r="Q29" s="11"/>
      <c r="R29" s="11"/>
      <c r="S29" s="11"/>
    </row>
    <row r="30" spans="1:19" x14ac:dyDescent="0.2">
      <c r="A30" s="2">
        <v>71</v>
      </c>
      <c r="B30" s="2">
        <v>3</v>
      </c>
      <c r="C30" s="2" t="s">
        <v>76</v>
      </c>
      <c r="D30" s="10" t="s">
        <v>84</v>
      </c>
      <c r="E30" s="10" t="s">
        <v>86</v>
      </c>
      <c r="F30" s="11">
        <v>918.40499999999997</v>
      </c>
      <c r="G30" s="11">
        <v>0.1</v>
      </c>
      <c r="H30" s="11">
        <v>9.4779999999999998</v>
      </c>
      <c r="I30" s="11">
        <f>SUM(Tabla5[[#This Row],[NO2 µg/L]:[NO3 µg/L]])</f>
        <v>9.5779999999999994</v>
      </c>
      <c r="J30" s="11">
        <v>698.62271999999996</v>
      </c>
      <c r="K30" s="11">
        <f>SUM(Tabla5[[#This Row],[NO2+NO3]:[NH4 µg/L]])</f>
        <v>708.20071999999993</v>
      </c>
      <c r="L30" s="16" t="s">
        <v>89</v>
      </c>
      <c r="M30" s="16" t="s">
        <v>90</v>
      </c>
      <c r="N30" s="16" t="s">
        <v>89</v>
      </c>
      <c r="O30" s="16" t="s">
        <v>90</v>
      </c>
      <c r="P30" s="16" t="s">
        <v>89</v>
      </c>
      <c r="Q30" s="16" t="s">
        <v>90</v>
      </c>
      <c r="R30" s="17" t="s">
        <v>89</v>
      </c>
      <c r="S30" s="16" t="s">
        <v>90</v>
      </c>
    </row>
    <row r="31" spans="1:19" x14ac:dyDescent="0.2">
      <c r="A31" s="2">
        <v>72</v>
      </c>
      <c r="B31" s="2">
        <v>3</v>
      </c>
      <c r="C31" s="2" t="s">
        <v>77</v>
      </c>
      <c r="D31" s="10" t="s">
        <v>84</v>
      </c>
      <c r="E31" s="10" t="s">
        <v>86</v>
      </c>
      <c r="F31" s="11">
        <v>1397.8430000000001</v>
      </c>
      <c r="G31" s="11">
        <v>0.1</v>
      </c>
      <c r="H31" s="11">
        <v>7.4509999999999996</v>
      </c>
      <c r="I31" s="11">
        <f>SUM(Tabla5[[#This Row],[NO2 µg/L]:[NO3 µg/L]])</f>
        <v>7.5509999999999993</v>
      </c>
      <c r="J31" s="11">
        <v>1123.5706500000001</v>
      </c>
      <c r="K31" s="11">
        <f>SUM(Tabla5[[#This Row],[NO2+NO3]:[NH4 µg/L]])</f>
        <v>1131.12165</v>
      </c>
      <c r="L31" s="14">
        <f>AVERAGE(F26:F31)</f>
        <v>927.82233333333318</v>
      </c>
      <c r="M31" s="14">
        <f>STDEV(F26:F31)</f>
        <v>435.14430140985081</v>
      </c>
      <c r="N31" s="14">
        <f>AVERAGE(I26:I31)</f>
        <v>75.209499999999991</v>
      </c>
      <c r="O31" s="14">
        <f>STDEV(I26:I31)</f>
        <v>121.31506683466816</v>
      </c>
      <c r="P31" s="14">
        <f>AVERAGE(J26:J31)</f>
        <v>589.46657500000003</v>
      </c>
      <c r="Q31" s="14">
        <f>STDEV(J26:J31)</f>
        <v>285.9298408954507</v>
      </c>
      <c r="R31" s="14">
        <f>AVERAGE(K26:K31)</f>
        <v>664.67607499999997</v>
      </c>
      <c r="S31" s="14">
        <f>STDEV(K26:K31)</f>
        <v>249.49203922351441</v>
      </c>
    </row>
    <row r="32" spans="1:19" x14ac:dyDescent="0.2">
      <c r="A32" s="2">
        <v>61</v>
      </c>
      <c r="B32" s="2">
        <v>3</v>
      </c>
      <c r="C32" s="2" t="s">
        <v>66</v>
      </c>
      <c r="D32" s="12" t="s">
        <v>84</v>
      </c>
      <c r="E32" s="12" t="s">
        <v>87</v>
      </c>
      <c r="F32" s="13">
        <v>180.03299999999999</v>
      </c>
      <c r="G32" s="13">
        <v>9.4049999999999994</v>
      </c>
      <c r="H32" s="13">
        <v>48.896000000000001</v>
      </c>
      <c r="I32" s="13">
        <f>SUM(Tabla5[[#This Row],[NO2 µg/L]:[NO3 µg/L]])</f>
        <v>58.301000000000002</v>
      </c>
      <c r="J32" s="13">
        <v>361.16904</v>
      </c>
      <c r="K32" s="13">
        <f>SUM(Tabla5[[#This Row],[NO2+NO3]:[NH4 µg/L]])</f>
        <v>419.47003999999998</v>
      </c>
      <c r="L32" s="13"/>
      <c r="M32" s="13"/>
      <c r="N32" s="13"/>
      <c r="O32" s="13"/>
      <c r="P32" s="13"/>
      <c r="Q32" s="13"/>
      <c r="R32" s="13"/>
      <c r="S32" s="13"/>
    </row>
    <row r="33" spans="1:19" x14ac:dyDescent="0.2">
      <c r="A33" s="2">
        <v>62</v>
      </c>
      <c r="B33" s="2">
        <v>3</v>
      </c>
      <c r="C33" s="2" t="s">
        <v>67</v>
      </c>
      <c r="D33" s="12" t="s">
        <v>84</v>
      </c>
      <c r="E33" s="12" t="s">
        <v>87</v>
      </c>
      <c r="F33" s="13">
        <v>320.66199999999998</v>
      </c>
      <c r="G33" s="13">
        <v>16.558</v>
      </c>
      <c r="H33" s="13">
        <v>64.212999999999994</v>
      </c>
      <c r="I33" s="13">
        <f>SUM(Tabla5[[#This Row],[NO2 µg/L]:[NO3 µg/L]])</f>
        <v>80.770999999999987</v>
      </c>
      <c r="J33" s="13">
        <v>223.04874000000001</v>
      </c>
      <c r="K33" s="13">
        <f>SUM(Tabla5[[#This Row],[NO2+NO3]:[NH4 µg/L]])</f>
        <v>303.81974000000002</v>
      </c>
      <c r="L33" s="13"/>
      <c r="M33" s="13"/>
      <c r="N33" s="13"/>
      <c r="O33" s="13"/>
      <c r="P33" s="13"/>
      <c r="Q33" s="13"/>
      <c r="R33" s="13"/>
      <c r="S33" s="13"/>
    </row>
    <row r="34" spans="1:19" x14ac:dyDescent="0.2">
      <c r="A34" s="2">
        <v>63</v>
      </c>
      <c r="B34" s="2">
        <v>3</v>
      </c>
      <c r="C34" s="2" t="s">
        <v>68</v>
      </c>
      <c r="D34" s="12" t="s">
        <v>84</v>
      </c>
      <c r="E34" s="12" t="s">
        <v>87</v>
      </c>
      <c r="F34" s="13">
        <v>324.87299999999999</v>
      </c>
      <c r="G34" s="13">
        <v>11.502000000000001</v>
      </c>
      <c r="H34" s="13">
        <v>59.820999999999991</v>
      </c>
      <c r="I34" s="13">
        <f>SUM(Tabla5[[#This Row],[NO2 µg/L]:[NO3 µg/L]])</f>
        <v>71.322999999999993</v>
      </c>
      <c r="J34" s="13">
        <v>215.70347999999998</v>
      </c>
      <c r="K34" s="13">
        <f>SUM(Tabla5[[#This Row],[NO2+NO3]:[NH4 µg/L]])</f>
        <v>287.02647999999999</v>
      </c>
      <c r="L34" s="13"/>
      <c r="M34" s="13"/>
      <c r="N34" s="13"/>
      <c r="O34" s="13"/>
      <c r="P34" s="13"/>
      <c r="Q34" s="13"/>
      <c r="R34" s="13"/>
      <c r="S34" s="13"/>
    </row>
    <row r="35" spans="1:19" x14ac:dyDescent="0.2">
      <c r="A35" s="2">
        <v>64</v>
      </c>
      <c r="B35" s="2">
        <v>3</v>
      </c>
      <c r="C35" s="2" t="s">
        <v>69</v>
      </c>
      <c r="D35" s="12" t="s">
        <v>84</v>
      </c>
      <c r="E35" s="12" t="s">
        <v>87</v>
      </c>
      <c r="F35" s="13">
        <v>205.93700000000001</v>
      </c>
      <c r="G35" s="13">
        <v>9.8780000000000001</v>
      </c>
      <c r="H35" s="13">
        <v>53.954999999999998</v>
      </c>
      <c r="I35" s="13">
        <f>SUM(Tabla5[[#This Row],[NO2 µg/L]:[NO3 µg/L]])</f>
        <v>63.832999999999998</v>
      </c>
      <c r="J35" s="13">
        <v>980.36130000000003</v>
      </c>
      <c r="K35" s="13">
        <f>SUM(Tabla5[[#This Row],[NO2+NO3]:[NH4 µg/L]])</f>
        <v>1044.1943000000001</v>
      </c>
      <c r="L35" s="13"/>
      <c r="M35" s="13"/>
      <c r="N35" s="13"/>
      <c r="O35" s="13"/>
      <c r="P35" s="13"/>
      <c r="Q35" s="13"/>
      <c r="R35" s="13"/>
      <c r="S35" s="13"/>
    </row>
    <row r="36" spans="1:19" x14ac:dyDescent="0.2">
      <c r="A36" s="2">
        <v>65</v>
      </c>
      <c r="B36" s="2">
        <v>3</v>
      </c>
      <c r="C36" s="2" t="s">
        <v>70</v>
      </c>
      <c r="D36" s="12" t="s">
        <v>84</v>
      </c>
      <c r="E36" s="12" t="s">
        <v>87</v>
      </c>
      <c r="F36" s="13">
        <v>314.577</v>
      </c>
      <c r="G36" s="13">
        <v>16.440000000000001</v>
      </c>
      <c r="H36" s="13">
        <v>65.808999999999997</v>
      </c>
      <c r="I36" s="13">
        <f>SUM(Tabla5[[#This Row],[NO2 µg/L]:[NO3 µg/L]])</f>
        <v>82.248999999999995</v>
      </c>
      <c r="J36" s="13">
        <v>238.93895999999998</v>
      </c>
      <c r="K36" s="13">
        <f>SUM(Tabla5[[#This Row],[NO2+NO3]:[NH4 µg/L]])</f>
        <v>321.18795999999998</v>
      </c>
      <c r="L36" s="16" t="s">
        <v>89</v>
      </c>
      <c r="M36" s="16" t="s">
        <v>90</v>
      </c>
      <c r="N36" s="16" t="s">
        <v>89</v>
      </c>
      <c r="O36" s="16" t="s">
        <v>90</v>
      </c>
      <c r="P36" s="16" t="s">
        <v>89</v>
      </c>
      <c r="Q36" s="16" t="s">
        <v>90</v>
      </c>
      <c r="R36" s="17" t="s">
        <v>89</v>
      </c>
      <c r="S36" s="16" t="s">
        <v>90</v>
      </c>
    </row>
    <row r="37" spans="1:19" x14ac:dyDescent="0.2">
      <c r="A37" s="2">
        <v>66</v>
      </c>
      <c r="B37" s="2">
        <v>3</v>
      </c>
      <c r="C37" s="2" t="s">
        <v>71</v>
      </c>
      <c r="D37" s="12" t="s">
        <v>84</v>
      </c>
      <c r="E37" s="12" t="s">
        <v>87</v>
      </c>
      <c r="F37" s="13">
        <v>330.17500000000001</v>
      </c>
      <c r="G37" s="13">
        <v>11.84</v>
      </c>
      <c r="H37" s="13">
        <v>61.028999999999996</v>
      </c>
      <c r="I37" s="13">
        <f>SUM(Tabla5[[#This Row],[NO2 µg/L]:[NO3 µg/L]])</f>
        <v>72.869</v>
      </c>
      <c r="J37" s="13">
        <v>327.44328000000002</v>
      </c>
      <c r="K37" s="13">
        <f>SUM(Tabla5[[#This Row],[NO2+NO3]:[NH4 µg/L]])</f>
        <v>400.31227999999999</v>
      </c>
      <c r="L37" s="14">
        <f>AVERAGE(F32:F37)</f>
        <v>279.37616666666668</v>
      </c>
      <c r="M37" s="14">
        <f>STDEV(F32:F37)</f>
        <v>67.611356999890617</v>
      </c>
      <c r="N37" s="14">
        <f>AVERAGE(I32:I37)</f>
        <v>71.557666666666663</v>
      </c>
      <c r="O37" s="14">
        <f>STDEV(I32:I37)</f>
        <v>9.3421032892313054</v>
      </c>
      <c r="P37" s="14">
        <f>AVERAGE(J32:J37)</f>
        <v>391.11079999999998</v>
      </c>
      <c r="Q37" s="14">
        <f>STDEV(J32:J37)</f>
        <v>294.73210434396515</v>
      </c>
      <c r="R37" s="14">
        <f>AVERAGE(K32:K37)</f>
        <v>462.66846666666669</v>
      </c>
      <c r="S37" s="14">
        <f>STDEV(K32:K37)</f>
        <v>289.83666163085826</v>
      </c>
    </row>
    <row r="38" spans="1:19" x14ac:dyDescent="0.2">
      <c r="A38" s="2">
        <v>49</v>
      </c>
      <c r="B38" s="2">
        <v>4</v>
      </c>
      <c r="C38" s="2" t="s">
        <v>95</v>
      </c>
      <c r="D38" s="10" t="s">
        <v>96</v>
      </c>
      <c r="E38" s="10" t="s">
        <v>86</v>
      </c>
      <c r="F38" s="11">
        <v>4.1219999999999999</v>
      </c>
      <c r="G38" s="11">
        <v>26.475999999999999</v>
      </c>
      <c r="H38" s="11" t="s">
        <v>97</v>
      </c>
      <c r="I38" s="11">
        <f>SUM(Tabla5[[#This Row],[NO2 µg/L]:[NO3 µg/L]])</f>
        <v>26.475999999999999</v>
      </c>
      <c r="J38" s="11">
        <v>235.90799999999999</v>
      </c>
      <c r="K38" s="11">
        <f>SUM(Tabla5[[#This Row],[NO2+NO3]:[NH4 µg/L]])</f>
        <v>262.38400000000001</v>
      </c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 s="2" t="s">
        <v>98</v>
      </c>
      <c r="B39" s="2">
        <v>4</v>
      </c>
      <c r="C39" s="2" t="s">
        <v>99</v>
      </c>
      <c r="D39" s="10" t="s">
        <v>96</v>
      </c>
      <c r="E39" s="10" t="s">
        <v>86</v>
      </c>
      <c r="F39" s="11">
        <v>5.1669999999999998</v>
      </c>
      <c r="G39" s="11">
        <v>27.604999999999997</v>
      </c>
      <c r="H39" s="11">
        <v>44.067</v>
      </c>
      <c r="I39" s="11">
        <f>SUM(Tabla5[[#This Row],[NO2 µg/L]:[NO3 µg/L]])</f>
        <v>71.671999999999997</v>
      </c>
      <c r="J39" s="11">
        <v>264.66699999999997</v>
      </c>
      <c r="K39" s="11">
        <f>SUM(Tabla5[[#This Row],[NO2+NO3]:[NH4 µg/L]])</f>
        <v>336.33899999999994</v>
      </c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 s="2" t="s">
        <v>100</v>
      </c>
      <c r="B40" s="2">
        <v>4</v>
      </c>
      <c r="C40" s="2" t="s">
        <v>101</v>
      </c>
      <c r="D40" s="10" t="s">
        <v>96</v>
      </c>
      <c r="E40" s="10" t="s">
        <v>86</v>
      </c>
      <c r="F40" s="11">
        <v>3.395</v>
      </c>
      <c r="G40" s="11">
        <v>16.353999999999999</v>
      </c>
      <c r="H40" s="11">
        <v>74.632000000000005</v>
      </c>
      <c r="I40" s="11">
        <f>SUM(Tabla5[[#This Row],[NO2 µg/L]:[NO3 µg/L]])</f>
        <v>90.986000000000004</v>
      </c>
      <c r="J40" s="11">
        <v>70.488</v>
      </c>
      <c r="K40" s="11">
        <f>SUM(Tabla5[[#This Row],[NO2+NO3]:[NH4 µg/L]])</f>
        <v>161.47399999999999</v>
      </c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 s="2" t="s">
        <v>102</v>
      </c>
      <c r="B41" s="2">
        <v>4</v>
      </c>
      <c r="C41" s="2" t="s">
        <v>103</v>
      </c>
      <c r="D41" s="10" t="s">
        <v>96</v>
      </c>
      <c r="E41" s="10" t="s">
        <v>86</v>
      </c>
      <c r="F41" s="11">
        <v>1.155</v>
      </c>
      <c r="G41" s="11">
        <v>8.3410000000000011</v>
      </c>
      <c r="H41" s="11">
        <v>9.85</v>
      </c>
      <c r="I41" s="11">
        <f>SUM(Tabla5[[#This Row],[NO2 µg/L]:[NO3 µg/L]])</f>
        <v>18.191000000000003</v>
      </c>
      <c r="J41" s="11">
        <v>70.613</v>
      </c>
      <c r="K41" s="11">
        <f>SUM(Tabla5[[#This Row],[NO2+NO3]:[NH4 µg/L]])</f>
        <v>88.804000000000002</v>
      </c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 s="2" t="s">
        <v>104</v>
      </c>
      <c r="B42" s="2">
        <v>4</v>
      </c>
      <c r="C42" s="2" t="s">
        <v>105</v>
      </c>
      <c r="D42" s="10" t="s">
        <v>96</v>
      </c>
      <c r="E42" s="10" t="s">
        <v>86</v>
      </c>
      <c r="F42" s="11">
        <v>2.819</v>
      </c>
      <c r="G42" s="11">
        <v>17.244</v>
      </c>
      <c r="H42" s="11">
        <v>41.325000000000003</v>
      </c>
      <c r="I42" s="11">
        <f>SUM(Tabla5[[#This Row],[NO2 µg/L]:[NO3 µg/L]])</f>
        <v>58.569000000000003</v>
      </c>
      <c r="J42" s="11">
        <v>229.249</v>
      </c>
      <c r="K42" s="11">
        <f>SUM(Tabla5[[#This Row],[NO2+NO3]:[NH4 µg/L]])</f>
        <v>287.81799999999998</v>
      </c>
      <c r="L42" s="16" t="s">
        <v>89</v>
      </c>
      <c r="M42" s="16" t="s">
        <v>90</v>
      </c>
      <c r="N42" s="16" t="s">
        <v>89</v>
      </c>
      <c r="O42" s="16" t="s">
        <v>90</v>
      </c>
      <c r="P42" s="16" t="s">
        <v>89</v>
      </c>
      <c r="Q42" s="16" t="s">
        <v>90</v>
      </c>
      <c r="R42" s="17" t="s">
        <v>89</v>
      </c>
      <c r="S42" s="16" t="s">
        <v>90</v>
      </c>
    </row>
    <row r="43" spans="1:19" x14ac:dyDescent="0.2">
      <c r="A43" s="2" t="s">
        <v>106</v>
      </c>
      <c r="B43" s="2">
        <v>4</v>
      </c>
      <c r="C43" s="2" t="s">
        <v>107</v>
      </c>
      <c r="D43" s="10" t="s">
        <v>96</v>
      </c>
      <c r="E43" s="10" t="s">
        <v>86</v>
      </c>
      <c r="F43" s="11">
        <v>3.94</v>
      </c>
      <c r="G43" s="11">
        <v>27.445999999999998</v>
      </c>
      <c r="H43" s="11">
        <v>13.083</v>
      </c>
      <c r="I43" s="11">
        <f>SUM(Tabla5[[#This Row],[NO2 µg/L]:[NO3 µg/L]])</f>
        <v>40.528999999999996</v>
      </c>
      <c r="J43" s="11">
        <v>114.108</v>
      </c>
      <c r="K43" s="11">
        <f>SUM(Tabla5[[#This Row],[NO2+NO3]:[NH4 µg/L]])</f>
        <v>154.637</v>
      </c>
      <c r="L43" s="14">
        <f>AVERAGE(F38:F43)</f>
        <v>3.4329999999999998</v>
      </c>
      <c r="M43" s="14">
        <f>STDEV(F38:F43)</f>
        <v>1.3642763649642258</v>
      </c>
      <c r="N43" s="14">
        <f>AVERAGE(I38:I43)</f>
        <v>51.070500000000003</v>
      </c>
      <c r="O43" s="14">
        <f>STDEV(I38:I43)</f>
        <v>27.824344080319303</v>
      </c>
      <c r="P43" s="14">
        <f>AVERAGE(J38:J43)</f>
        <v>164.17216666666664</v>
      </c>
      <c r="Q43" s="14">
        <f>STDEV(J38:J43)</f>
        <v>88.900727874223094</v>
      </c>
      <c r="R43" s="14">
        <f>AVERAGE(K38:K43)</f>
        <v>215.24266666666665</v>
      </c>
      <c r="S43" s="14">
        <f>STDEV(K38:K43)</f>
        <v>94.556500611362878</v>
      </c>
    </row>
    <row r="44" spans="1:19" x14ac:dyDescent="0.2">
      <c r="A44" s="2" t="s">
        <v>108</v>
      </c>
      <c r="B44" s="2">
        <v>4</v>
      </c>
      <c r="C44" s="2" t="s">
        <v>109</v>
      </c>
      <c r="D44" s="12" t="s">
        <v>96</v>
      </c>
      <c r="E44" s="12" t="s">
        <v>87</v>
      </c>
      <c r="F44" s="13">
        <v>2.835</v>
      </c>
      <c r="G44" s="13">
        <v>4.72</v>
      </c>
      <c r="H44" s="13">
        <v>61.86</v>
      </c>
      <c r="I44" s="13">
        <f>SUM(Tabla5[[#This Row],[NO2 µg/L]:[NO3 µg/L]])</f>
        <v>66.58</v>
      </c>
      <c r="J44" s="13">
        <v>202.21100000000001</v>
      </c>
      <c r="K44" s="13">
        <f>SUM(Tabla5[[#This Row],[NO2+NO3]:[NH4 µg/L]])</f>
        <v>268.791</v>
      </c>
      <c r="L44" s="13"/>
      <c r="M44" s="13"/>
      <c r="N44" s="13"/>
      <c r="O44" s="13"/>
      <c r="P44" s="13"/>
      <c r="Q44" s="13"/>
      <c r="R44" s="13"/>
      <c r="S44" s="13"/>
    </row>
    <row r="45" spans="1:19" x14ac:dyDescent="0.2">
      <c r="A45" s="2" t="s">
        <v>110</v>
      </c>
      <c r="B45" s="2">
        <v>4</v>
      </c>
      <c r="C45" s="2" t="s">
        <v>111</v>
      </c>
      <c r="D45" s="12" t="s">
        <v>96</v>
      </c>
      <c r="E45" s="12" t="s">
        <v>87</v>
      </c>
      <c r="F45" s="13">
        <v>2.6080000000000001</v>
      </c>
      <c r="G45" s="13">
        <v>0.01</v>
      </c>
      <c r="H45" s="13">
        <v>23.507000000000001</v>
      </c>
      <c r="I45" s="13">
        <f>SUM(Tabla5[[#This Row],[NO2 µg/L]:[NO3 µg/L]])</f>
        <v>23.517000000000003</v>
      </c>
      <c r="J45" s="13">
        <v>142.989</v>
      </c>
      <c r="K45" s="13">
        <f>SUM(Tabla5[[#This Row],[NO2+NO3]:[NH4 µg/L]])</f>
        <v>166.506</v>
      </c>
      <c r="L45" s="13"/>
      <c r="M45" s="13"/>
      <c r="N45" s="13"/>
      <c r="O45" s="13"/>
      <c r="P45" s="13"/>
      <c r="Q45" s="13"/>
      <c r="R45" s="13"/>
      <c r="S45" s="13"/>
    </row>
    <row r="46" spans="1:19" x14ac:dyDescent="0.2">
      <c r="A46" s="2" t="s">
        <v>112</v>
      </c>
      <c r="B46" s="2">
        <v>4</v>
      </c>
      <c r="C46" s="2" t="s">
        <v>113</v>
      </c>
      <c r="D46" s="12" t="s">
        <v>96</v>
      </c>
      <c r="E46" s="12" t="s">
        <v>87</v>
      </c>
      <c r="F46" s="13">
        <v>17.597999999999999</v>
      </c>
      <c r="G46" s="13">
        <v>5.0100000000000016</v>
      </c>
      <c r="H46" s="13">
        <v>13.369</v>
      </c>
      <c r="I46" s="13">
        <f>SUM(Tabla5[[#This Row],[NO2 µg/L]:[NO3 µg/L]])</f>
        <v>18.379000000000001</v>
      </c>
      <c r="J46" s="13">
        <v>274.18700000000001</v>
      </c>
      <c r="K46" s="13">
        <f>SUM(Tabla5[[#This Row],[NO2+NO3]:[NH4 µg/L]])</f>
        <v>292.56600000000003</v>
      </c>
      <c r="L46" s="13"/>
      <c r="M46" s="13"/>
      <c r="N46" s="13"/>
      <c r="O46" s="13"/>
      <c r="P46" s="13"/>
      <c r="Q46" s="13"/>
      <c r="R46" s="13"/>
      <c r="S46" s="13"/>
    </row>
    <row r="47" spans="1:19" x14ac:dyDescent="0.2">
      <c r="A47" s="2" t="s">
        <v>114</v>
      </c>
      <c r="B47" s="2">
        <v>4</v>
      </c>
      <c r="C47" s="2" t="s">
        <v>115</v>
      </c>
      <c r="D47" s="12" t="s">
        <v>96</v>
      </c>
      <c r="E47" s="12" t="s">
        <v>87</v>
      </c>
      <c r="F47" s="13">
        <v>2.895</v>
      </c>
      <c r="G47" s="13">
        <v>10.862</v>
      </c>
      <c r="H47" s="13">
        <v>39.505000000000003</v>
      </c>
      <c r="I47" s="13">
        <f>SUM(Tabla5[[#This Row],[NO2 µg/L]:[NO3 µg/L]])</f>
        <v>50.367000000000004</v>
      </c>
      <c r="J47" s="13">
        <v>142.19800000000001</v>
      </c>
      <c r="K47" s="13">
        <f>SUM(Tabla5[[#This Row],[NO2+NO3]:[NH4 µg/L]])</f>
        <v>192.565</v>
      </c>
      <c r="L47" s="13"/>
      <c r="M47" s="13"/>
      <c r="N47" s="13"/>
      <c r="O47" s="13"/>
      <c r="P47" s="13"/>
      <c r="Q47" s="13"/>
      <c r="R47" s="13"/>
      <c r="S47" s="13"/>
    </row>
    <row r="48" spans="1:19" x14ac:dyDescent="0.2">
      <c r="A48" s="2" t="s">
        <v>116</v>
      </c>
      <c r="B48" s="2">
        <v>4</v>
      </c>
      <c r="C48" s="2" t="s">
        <v>117</v>
      </c>
      <c r="D48" s="12" t="s">
        <v>96</v>
      </c>
      <c r="E48" s="12" t="s">
        <v>87</v>
      </c>
      <c r="F48" s="13">
        <v>4.4550000000000001</v>
      </c>
      <c r="G48" s="13">
        <v>0.01</v>
      </c>
      <c r="H48" s="13">
        <v>19.664000000000001</v>
      </c>
      <c r="I48" s="13">
        <f>SUM(Tabla5[[#This Row],[NO2 µg/L]:[NO3 µg/L]])</f>
        <v>19.674000000000003</v>
      </c>
      <c r="J48" s="13">
        <v>378.16399999999999</v>
      </c>
      <c r="K48" s="13">
        <f>SUM(Tabla5[[#This Row],[NO2+NO3]:[NH4 µg/L]])</f>
        <v>397.83799999999997</v>
      </c>
      <c r="L48" s="16" t="s">
        <v>89</v>
      </c>
      <c r="M48" s="16" t="s">
        <v>90</v>
      </c>
      <c r="N48" s="16" t="s">
        <v>89</v>
      </c>
      <c r="O48" s="16" t="s">
        <v>90</v>
      </c>
      <c r="P48" s="16" t="s">
        <v>89</v>
      </c>
      <c r="Q48" s="16" t="s">
        <v>90</v>
      </c>
      <c r="R48" s="17" t="s">
        <v>89</v>
      </c>
      <c r="S48" s="16" t="s">
        <v>90</v>
      </c>
    </row>
    <row r="49" spans="1:19" x14ac:dyDescent="0.2">
      <c r="A49" s="2" t="s">
        <v>118</v>
      </c>
      <c r="B49" s="2">
        <v>4</v>
      </c>
      <c r="C49" s="2" t="s">
        <v>119</v>
      </c>
      <c r="D49" s="12" t="s">
        <v>96</v>
      </c>
      <c r="E49" s="12" t="s">
        <v>87</v>
      </c>
      <c r="F49" s="13">
        <v>4.2889999999999997</v>
      </c>
      <c r="G49" s="13">
        <v>0.01</v>
      </c>
      <c r="H49" s="13">
        <v>106.11499999999999</v>
      </c>
      <c r="I49" s="13">
        <f>SUM(Tabla5[[#This Row],[NO2 µg/L]:[NO3 µg/L]])</f>
        <v>106.125</v>
      </c>
      <c r="J49" s="13">
        <v>162.501</v>
      </c>
      <c r="K49" s="13">
        <f>SUM(Tabla5[[#This Row],[NO2+NO3]:[NH4 µg/L]])</f>
        <v>268.62599999999998</v>
      </c>
      <c r="L49" s="14">
        <f>AVERAGE(F44:F49)</f>
        <v>5.78</v>
      </c>
      <c r="M49" s="14">
        <f>STDEV(F44:F49)</f>
        <v>5.8429729419192071</v>
      </c>
      <c r="N49" s="14">
        <f>AVERAGE(I44:I49)</f>
        <v>47.440333333333342</v>
      </c>
      <c r="O49" s="14">
        <f>STDEV(I44:I49)</f>
        <v>34.660174723544969</v>
      </c>
      <c r="P49" s="14">
        <f>AVERAGE(J44:J49)</f>
        <v>217.04166666666666</v>
      </c>
      <c r="Q49" s="14">
        <f>STDEV(J44:J49)</f>
        <v>93.280223300904822</v>
      </c>
      <c r="R49" s="14">
        <f>AVERAGE(K44:K49)</f>
        <v>264.48200000000003</v>
      </c>
      <c r="S49" s="14">
        <f>STDEV(K44:K49)</f>
        <v>81.706334483930931</v>
      </c>
    </row>
    <row r="50" spans="1:19" x14ac:dyDescent="0.2">
      <c r="A50" s="2">
        <v>37</v>
      </c>
      <c r="B50" s="2">
        <v>5</v>
      </c>
      <c r="C50" s="2" t="s">
        <v>42</v>
      </c>
      <c r="D50" s="10" t="s">
        <v>82</v>
      </c>
      <c r="E50" s="10" t="s">
        <v>86</v>
      </c>
      <c r="F50" s="11">
        <v>145.73400000000001</v>
      </c>
      <c r="G50" s="11">
        <v>30.306999999999999</v>
      </c>
      <c r="H50" s="11">
        <v>43.283000000000001</v>
      </c>
      <c r="I50" s="11">
        <f>SUM(Tabla5[[#This Row],[NO2 µg/L]:[NO3 µg/L]])</f>
        <v>73.59</v>
      </c>
      <c r="J50" s="11">
        <v>508.84436999999997</v>
      </c>
      <c r="K50" s="11">
        <f>SUM(Tabla5[[#This Row],[NO2+NO3]:[NH4 µg/L]])</f>
        <v>582.43436999999994</v>
      </c>
      <c r="L50" s="11"/>
      <c r="M50" s="11"/>
      <c r="N50" s="11"/>
      <c r="O50" s="11"/>
      <c r="P50" s="11"/>
      <c r="Q50" s="11"/>
      <c r="R50" s="11"/>
      <c r="S50" s="11"/>
    </row>
    <row r="51" spans="1:19" x14ac:dyDescent="0.2">
      <c r="A51" s="2">
        <v>38</v>
      </c>
      <c r="B51" s="2">
        <v>5</v>
      </c>
      <c r="C51" s="2" t="s">
        <v>43</v>
      </c>
      <c r="D51" s="10" t="s">
        <v>82</v>
      </c>
      <c r="E51" s="10" t="s">
        <v>86</v>
      </c>
      <c r="F51" s="11">
        <v>85.296999999999997</v>
      </c>
      <c r="G51" s="11">
        <v>0.1</v>
      </c>
      <c r="H51" s="11">
        <v>31.158000000000001</v>
      </c>
      <c r="I51" s="11">
        <f>SUM(Tabla5[[#This Row],[NO2 µg/L]:[NO3 µg/L]])</f>
        <v>31.258000000000003</v>
      </c>
      <c r="J51" s="11">
        <v>529.43921999999998</v>
      </c>
      <c r="K51" s="11">
        <f>SUM(Tabla5[[#This Row],[NO2+NO3]:[NH4 µg/L]])</f>
        <v>560.69722000000002</v>
      </c>
      <c r="L51" s="11"/>
      <c r="M51" s="11"/>
      <c r="N51" s="11"/>
      <c r="O51" s="11"/>
      <c r="P51" s="11"/>
      <c r="Q51" s="11"/>
      <c r="R51" s="11"/>
      <c r="S51" s="11"/>
    </row>
    <row r="52" spans="1:19" x14ac:dyDescent="0.2">
      <c r="A52" s="2">
        <v>39</v>
      </c>
      <c r="B52" s="2">
        <v>5</v>
      </c>
      <c r="C52" s="2" t="s">
        <v>44</v>
      </c>
      <c r="D52" s="10" t="s">
        <v>82</v>
      </c>
      <c r="E52" s="10" t="s">
        <v>86</v>
      </c>
      <c r="F52" s="11">
        <v>144.28899999999999</v>
      </c>
      <c r="G52" s="11">
        <v>48.198</v>
      </c>
      <c r="H52" s="11">
        <v>108.196</v>
      </c>
      <c r="I52" s="11">
        <f>SUM(Tabla5[[#This Row],[NO2 µg/L]:[NO3 µg/L]])</f>
        <v>156.39400000000001</v>
      </c>
      <c r="J52" s="11">
        <v>400.32054000000005</v>
      </c>
      <c r="K52" s="11">
        <f>SUM(Tabla5[[#This Row],[NO2+NO3]:[NH4 µg/L]])</f>
        <v>556.71454000000006</v>
      </c>
      <c r="L52" s="11"/>
      <c r="M52" s="11"/>
      <c r="N52" s="11"/>
      <c r="O52" s="11"/>
      <c r="P52" s="11"/>
      <c r="Q52" s="11"/>
      <c r="R52" s="11"/>
      <c r="S52" s="11"/>
    </row>
    <row r="53" spans="1:19" x14ac:dyDescent="0.2">
      <c r="A53" s="2">
        <v>40</v>
      </c>
      <c r="B53" s="2">
        <v>5</v>
      </c>
      <c r="C53" s="2" t="s">
        <v>45</v>
      </c>
      <c r="D53" s="10" t="s">
        <v>82</v>
      </c>
      <c r="E53" s="10" t="s">
        <v>86</v>
      </c>
      <c r="F53" s="11">
        <v>156.84800000000001</v>
      </c>
      <c r="G53" s="11">
        <v>28.582000000000001</v>
      </c>
      <c r="H53" s="11">
        <v>137.84399999999999</v>
      </c>
      <c r="I53" s="11">
        <f>SUM(Tabla5[[#This Row],[NO2 µg/L]:[NO3 µg/L]])</f>
        <v>166.42599999999999</v>
      </c>
      <c r="J53" s="11">
        <v>287.69193000000001</v>
      </c>
      <c r="K53" s="11">
        <f>SUM(Tabla5[[#This Row],[NO2+NO3]:[NH4 µg/L]])</f>
        <v>454.11793</v>
      </c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A54" s="2">
        <v>41</v>
      </c>
      <c r="B54" s="2">
        <v>5</v>
      </c>
      <c r="C54" s="2" t="s">
        <v>46</v>
      </c>
      <c r="D54" s="10" t="s">
        <v>82</v>
      </c>
      <c r="E54" s="10" t="s">
        <v>86</v>
      </c>
      <c r="F54" s="11">
        <v>192.631</v>
      </c>
      <c r="G54" s="11">
        <v>0</v>
      </c>
      <c r="H54" s="11">
        <v>0.1</v>
      </c>
      <c r="I54" s="11">
        <f>SUM(Tabla5[[#This Row],[NO2 µg/L]:[NO3 µg/L]])</f>
        <v>0.1</v>
      </c>
      <c r="J54" s="11">
        <v>314.45684999999997</v>
      </c>
      <c r="K54" s="11">
        <f>SUM(Tabla5[[#This Row],[NO2+NO3]:[NH4 µg/L]])</f>
        <v>314.55685</v>
      </c>
      <c r="L54" s="16" t="s">
        <v>89</v>
      </c>
      <c r="M54" s="16" t="s">
        <v>90</v>
      </c>
      <c r="N54" s="16" t="s">
        <v>89</v>
      </c>
      <c r="O54" s="16" t="s">
        <v>90</v>
      </c>
      <c r="P54" s="16" t="s">
        <v>89</v>
      </c>
      <c r="Q54" s="16" t="s">
        <v>90</v>
      </c>
      <c r="R54" s="17" t="s">
        <v>89</v>
      </c>
      <c r="S54" s="16" t="s">
        <v>90</v>
      </c>
    </row>
    <row r="55" spans="1:19" x14ac:dyDescent="0.2">
      <c r="A55" s="2">
        <v>42</v>
      </c>
      <c r="B55" s="2">
        <v>5</v>
      </c>
      <c r="C55" s="2" t="s">
        <v>47</v>
      </c>
      <c r="D55" s="10" t="s">
        <v>82</v>
      </c>
      <c r="E55" s="10" t="s">
        <v>86</v>
      </c>
      <c r="F55" s="11">
        <v>374.92</v>
      </c>
      <c r="G55" s="11">
        <v>2.1840000000000002</v>
      </c>
      <c r="H55" s="11">
        <v>107.44800000000001</v>
      </c>
      <c r="I55" s="11">
        <f>SUM(Tabla5[[#This Row],[NO2 µg/L]:[NO3 µg/L]])</f>
        <v>109.63200000000001</v>
      </c>
      <c r="J55" s="11">
        <v>579.03198000000009</v>
      </c>
      <c r="K55" s="11">
        <f>SUM(Tabla5[[#This Row],[NO2+NO3]:[NH4 µg/L]])</f>
        <v>688.66398000000004</v>
      </c>
      <c r="L55" s="14">
        <f>AVERAGE(F50:F55)</f>
        <v>183.28650000000002</v>
      </c>
      <c r="M55" s="14">
        <f>STDEV(F50:F55)</f>
        <v>100.04264056641048</v>
      </c>
      <c r="N55" s="14">
        <f>AVERAGE(I50:I55)</f>
        <v>89.566666666666677</v>
      </c>
      <c r="O55" s="14">
        <f>STDEV(I50:I55)</f>
        <v>66.985529979740136</v>
      </c>
      <c r="P55" s="14">
        <f>AVERAGE(J50:J55)</f>
        <v>436.63081500000004</v>
      </c>
      <c r="Q55" s="14">
        <f>STDEV(J50:J55)</f>
        <v>120.444173472343</v>
      </c>
      <c r="R55" s="14">
        <f>AVERAGE(K50:K55)</f>
        <v>526.19748166666659</v>
      </c>
      <c r="S55" s="14">
        <f>STDEV(K50:K55)</f>
        <v>127.80195008311351</v>
      </c>
    </row>
    <row r="56" spans="1:19" x14ac:dyDescent="0.2">
      <c r="A56" s="2">
        <v>49</v>
      </c>
      <c r="B56" s="2">
        <v>5</v>
      </c>
      <c r="C56" s="2" t="s">
        <v>54</v>
      </c>
      <c r="D56" s="12" t="s">
        <v>82</v>
      </c>
      <c r="E56" s="12" t="s">
        <v>87</v>
      </c>
      <c r="F56" s="13">
        <v>95.677999999999997</v>
      </c>
      <c r="G56" s="13">
        <v>1.6259999999999999</v>
      </c>
      <c r="H56" s="13">
        <v>23.038</v>
      </c>
      <c r="I56" s="13">
        <f>SUM(Tabla5[[#This Row],[NO2 µg/L]:[NO3 µg/L]])</f>
        <v>24.664000000000001</v>
      </c>
      <c r="J56" s="13">
        <v>419.74020000000002</v>
      </c>
      <c r="K56" s="13">
        <f>SUM(Tabla5[[#This Row],[NO2+NO3]:[NH4 µg/L]])</f>
        <v>444.4042</v>
      </c>
      <c r="L56" s="13"/>
      <c r="M56" s="13"/>
      <c r="N56" s="13"/>
      <c r="O56" s="13"/>
      <c r="P56" s="13"/>
      <c r="Q56" s="13"/>
      <c r="R56" s="13"/>
      <c r="S56" s="13"/>
    </row>
    <row r="57" spans="1:19" x14ac:dyDescent="0.2">
      <c r="A57" s="2">
        <v>50</v>
      </c>
      <c r="B57" s="2">
        <v>5</v>
      </c>
      <c r="C57" s="2" t="s">
        <v>55</v>
      </c>
      <c r="D57" s="12" t="s">
        <v>82</v>
      </c>
      <c r="E57" s="12" t="s">
        <v>87</v>
      </c>
      <c r="F57" s="13">
        <v>98.564999999999998</v>
      </c>
      <c r="G57" s="13">
        <v>2.9279999999999999</v>
      </c>
      <c r="H57" s="13">
        <v>26.512</v>
      </c>
      <c r="I57" s="13">
        <f>SUM(Tabla5[[#This Row],[NO2 µg/L]:[NO3 µg/L]])</f>
        <v>29.44</v>
      </c>
      <c r="J57" s="13">
        <v>407.88123000000002</v>
      </c>
      <c r="K57" s="13">
        <f>SUM(Tabla5[[#This Row],[NO2+NO3]:[NH4 µg/L]])</f>
        <v>437.32123000000001</v>
      </c>
      <c r="L57" s="13"/>
      <c r="M57" s="13"/>
      <c r="N57" s="13"/>
      <c r="O57" s="13"/>
      <c r="P57" s="13"/>
      <c r="Q57" s="13"/>
      <c r="R57" s="13"/>
      <c r="S57" s="13"/>
    </row>
    <row r="58" spans="1:19" x14ac:dyDescent="0.2">
      <c r="A58" s="2">
        <v>51</v>
      </c>
      <c r="B58" s="2">
        <v>5</v>
      </c>
      <c r="C58" s="2" t="s">
        <v>56</v>
      </c>
      <c r="D58" s="12" t="s">
        <v>82</v>
      </c>
      <c r="E58" s="12" t="s">
        <v>87</v>
      </c>
      <c r="F58" s="13">
        <v>51.619</v>
      </c>
      <c r="G58" s="13">
        <v>0.2</v>
      </c>
      <c r="H58" s="13">
        <v>15.663</v>
      </c>
      <c r="I58" s="13">
        <f>SUM(Tabla5[[#This Row],[NO2 µg/L]:[NO3 µg/L]])</f>
        <v>15.863</v>
      </c>
      <c r="J58" s="13">
        <v>349.16688000000005</v>
      </c>
      <c r="K58" s="13">
        <f>SUM(Tabla5[[#This Row],[NO2+NO3]:[NH4 µg/L]])</f>
        <v>365.02988000000005</v>
      </c>
      <c r="L58" s="13"/>
      <c r="M58" s="13"/>
      <c r="N58" s="13"/>
      <c r="O58" s="13"/>
      <c r="P58" s="13"/>
      <c r="Q58" s="13"/>
      <c r="R58" s="13"/>
      <c r="S58" s="13"/>
    </row>
    <row r="59" spans="1:19" x14ac:dyDescent="0.2">
      <c r="A59" s="2">
        <v>52</v>
      </c>
      <c r="B59" s="2">
        <v>5</v>
      </c>
      <c r="C59" s="2" t="s">
        <v>57</v>
      </c>
      <c r="D59" s="12" t="s">
        <v>82</v>
      </c>
      <c r="E59" s="12" t="s">
        <v>87</v>
      </c>
      <c r="F59" s="13">
        <v>122.011</v>
      </c>
      <c r="G59" s="13">
        <v>4.9569999999999999</v>
      </c>
      <c r="H59" s="13">
        <v>31.457999999999998</v>
      </c>
      <c r="I59" s="13">
        <f>SUM(Tabla5[[#This Row],[NO2 µg/L]:[NO3 µg/L]])</f>
        <v>36.414999999999999</v>
      </c>
      <c r="J59" s="13">
        <v>487.38393000000002</v>
      </c>
      <c r="K59" s="13">
        <f>SUM(Tabla5[[#This Row],[NO2+NO3]:[NH4 µg/L]])</f>
        <v>523.79893000000004</v>
      </c>
      <c r="L59" s="13"/>
      <c r="M59" s="13"/>
      <c r="N59" s="13"/>
      <c r="O59" s="13"/>
      <c r="P59" s="13"/>
      <c r="Q59" s="13"/>
      <c r="R59" s="13"/>
      <c r="S59" s="13"/>
    </row>
    <row r="60" spans="1:19" x14ac:dyDescent="0.2">
      <c r="A60" s="2">
        <v>53</v>
      </c>
      <c r="B60" s="2">
        <v>5</v>
      </c>
      <c r="C60" s="2" t="s">
        <v>58</v>
      </c>
      <c r="D60" s="12" t="s">
        <v>82</v>
      </c>
      <c r="E60" s="12" t="s">
        <v>87</v>
      </c>
      <c r="F60" s="13">
        <v>54.432000000000002</v>
      </c>
      <c r="G60" s="13">
        <v>0.1</v>
      </c>
      <c r="H60" s="13">
        <v>18.652000000000001</v>
      </c>
      <c r="I60" s="13">
        <f>SUM(Tabla5[[#This Row],[NO2 µg/L]:[NO3 µg/L]])</f>
        <v>18.752000000000002</v>
      </c>
      <c r="J60" s="13">
        <v>254.30157000000003</v>
      </c>
      <c r="K60" s="13">
        <f>SUM(Tabla5[[#This Row],[NO2+NO3]:[NH4 µg/L]])</f>
        <v>273.05357000000004</v>
      </c>
      <c r="L60" s="16" t="s">
        <v>89</v>
      </c>
      <c r="M60" s="16" t="s">
        <v>90</v>
      </c>
      <c r="N60" s="16" t="s">
        <v>89</v>
      </c>
      <c r="O60" s="16" t="s">
        <v>90</v>
      </c>
      <c r="P60" s="16" t="s">
        <v>89</v>
      </c>
      <c r="Q60" s="16" t="s">
        <v>90</v>
      </c>
      <c r="R60" s="17" t="s">
        <v>89</v>
      </c>
      <c r="S60" s="16" t="s">
        <v>90</v>
      </c>
    </row>
    <row r="61" spans="1:19" x14ac:dyDescent="0.2">
      <c r="A61" s="2">
        <v>54</v>
      </c>
      <c r="B61" s="2">
        <v>5</v>
      </c>
      <c r="C61" s="2" t="s">
        <v>59</v>
      </c>
      <c r="D61" s="12" t="s">
        <v>82</v>
      </c>
      <c r="E61" s="12" t="s">
        <v>87</v>
      </c>
      <c r="F61" s="13">
        <v>67.674999999999997</v>
      </c>
      <c r="G61" s="13">
        <v>1.5580000000000001</v>
      </c>
      <c r="H61" s="13">
        <v>23.587</v>
      </c>
      <c r="I61" s="13">
        <f>SUM(Tabla5[[#This Row],[NO2 µg/L]:[NO3 µg/L]])</f>
        <v>25.145</v>
      </c>
      <c r="J61" s="13">
        <v>571.83119999999997</v>
      </c>
      <c r="K61" s="13">
        <f>SUM(Tabla5[[#This Row],[NO2+NO3]:[NH4 µg/L]])</f>
        <v>596.97619999999995</v>
      </c>
      <c r="L61" s="14">
        <f>AVERAGE(F56:F61)</f>
        <v>81.663333333333341</v>
      </c>
      <c r="M61" s="14">
        <f>STDEV(F56:F61)</f>
        <v>28.106555724006174</v>
      </c>
      <c r="N61" s="14">
        <f>AVERAGE(I56:I61)</f>
        <v>25.046500000000005</v>
      </c>
      <c r="O61" s="14">
        <f>STDEV(I56:I61)</f>
        <v>7.3845655999523645</v>
      </c>
      <c r="P61" s="14">
        <f>AVERAGE(J56:J61)</f>
        <v>415.05083500000001</v>
      </c>
      <c r="Q61" s="14">
        <f>STDEV(J56:J61)</f>
        <v>109.60526865644162</v>
      </c>
      <c r="R61" s="14">
        <f>AVERAGE(K56:K61)</f>
        <v>440.09733499999999</v>
      </c>
      <c r="S61" s="14">
        <f>STDEV(K56:K61)</f>
        <v>114.17699712278628</v>
      </c>
    </row>
    <row r="62" spans="1:19" x14ac:dyDescent="0.2">
      <c r="A62" s="2" t="s">
        <v>120</v>
      </c>
      <c r="B62" s="2">
        <v>6</v>
      </c>
      <c r="C62" s="2" t="s">
        <v>121</v>
      </c>
      <c r="D62" s="10" t="s">
        <v>122</v>
      </c>
      <c r="E62" s="10" t="s">
        <v>86</v>
      </c>
      <c r="F62" s="11">
        <v>8.3520000000000003</v>
      </c>
      <c r="G62" s="11">
        <v>55.33</v>
      </c>
      <c r="H62" s="11">
        <v>427.74299999999999</v>
      </c>
      <c r="I62" s="11">
        <f>SUM(Tabla5[[#This Row],[NO2 µg/L]:[NO3 µg/L]])</f>
        <v>483.07299999999998</v>
      </c>
      <c r="J62" s="11">
        <v>104.756</v>
      </c>
      <c r="K62" s="11">
        <f>SUM(Tabla5[[#This Row],[NO2+NO3]:[NH4 µg/L]])</f>
        <v>587.82899999999995</v>
      </c>
      <c r="L62" s="11"/>
      <c r="M62" s="11"/>
      <c r="N62" s="11"/>
      <c r="O62" s="11"/>
      <c r="P62" s="11"/>
      <c r="Q62" s="11"/>
      <c r="R62" s="11"/>
      <c r="S62" s="11"/>
    </row>
    <row r="63" spans="1:19" x14ac:dyDescent="0.2">
      <c r="A63" s="2" t="s">
        <v>123</v>
      </c>
      <c r="B63" s="2">
        <v>6</v>
      </c>
      <c r="C63" s="2" t="s">
        <v>124</v>
      </c>
      <c r="D63" s="10" t="s">
        <v>122</v>
      </c>
      <c r="E63" s="10" t="s">
        <v>86</v>
      </c>
      <c r="F63" s="11">
        <v>2.411</v>
      </c>
      <c r="G63" s="11">
        <v>25.951999999999998</v>
      </c>
      <c r="H63" s="11">
        <v>11.164999999999999</v>
      </c>
      <c r="I63" s="11">
        <f>SUM(Tabla5[[#This Row],[NO2 µg/L]:[NO3 µg/L]])</f>
        <v>37.116999999999997</v>
      </c>
      <c r="J63" s="11">
        <v>119.783</v>
      </c>
      <c r="K63" s="11">
        <f>SUM(Tabla5[[#This Row],[NO2+NO3]:[NH4 µg/L]])</f>
        <v>156.9</v>
      </c>
      <c r="L63" s="11"/>
      <c r="M63" s="11"/>
      <c r="N63" s="11"/>
      <c r="O63" s="11"/>
      <c r="P63" s="11"/>
      <c r="Q63" s="11"/>
      <c r="R63" s="11"/>
      <c r="S63" s="11"/>
    </row>
    <row r="64" spans="1:19" x14ac:dyDescent="0.2">
      <c r="A64" s="2" t="s">
        <v>125</v>
      </c>
      <c r="B64" s="2">
        <v>6</v>
      </c>
      <c r="C64" s="2" t="s">
        <v>126</v>
      </c>
      <c r="D64" s="10" t="s">
        <v>122</v>
      </c>
      <c r="E64" s="10" t="s">
        <v>86</v>
      </c>
      <c r="F64" s="11">
        <v>4.9550000000000001</v>
      </c>
      <c r="G64" s="11">
        <v>55.044000000000004</v>
      </c>
      <c r="H64" s="11">
        <v>19.074999999999999</v>
      </c>
      <c r="I64" s="11">
        <f>SUM(Tabla5[[#This Row],[NO2 µg/L]:[NO3 µg/L]])</f>
        <v>74.119</v>
      </c>
      <c r="J64" s="11">
        <v>155.43799999999999</v>
      </c>
      <c r="K64" s="11">
        <f>SUM(Tabla5[[#This Row],[NO2+NO3]:[NH4 µg/L]])</f>
        <v>229.55699999999999</v>
      </c>
      <c r="L64" s="11"/>
      <c r="M64" s="11"/>
      <c r="N64" s="11"/>
      <c r="O64" s="11"/>
      <c r="P64" s="11"/>
      <c r="Q64" s="11"/>
      <c r="R64" s="11"/>
      <c r="S64" s="11"/>
    </row>
    <row r="65" spans="1:19" x14ac:dyDescent="0.2">
      <c r="A65" s="2" t="s">
        <v>127</v>
      </c>
      <c r="B65" s="2">
        <v>6</v>
      </c>
      <c r="C65" s="2" t="s">
        <v>128</v>
      </c>
      <c r="D65" s="10" t="s">
        <v>122</v>
      </c>
      <c r="E65" s="10" t="s">
        <v>86</v>
      </c>
      <c r="F65" s="11">
        <v>3.516</v>
      </c>
      <c r="G65" s="11">
        <v>34.869</v>
      </c>
      <c r="H65" s="11">
        <v>120.05800000000001</v>
      </c>
      <c r="I65" s="11">
        <f>SUM(Tabla5[[#This Row],[NO2 µg/L]:[NO3 µg/L]])</f>
        <v>154.92700000000002</v>
      </c>
      <c r="J65" s="11">
        <v>103.321</v>
      </c>
      <c r="K65" s="11">
        <f>SUM(Tabla5[[#This Row],[NO2+NO3]:[NH4 µg/L]])</f>
        <v>258.24800000000005</v>
      </c>
      <c r="L65" s="11"/>
      <c r="M65" s="11"/>
      <c r="N65" s="11"/>
      <c r="O65" s="11"/>
      <c r="P65" s="11"/>
      <c r="Q65" s="11"/>
      <c r="R65" s="11"/>
      <c r="S65" s="11"/>
    </row>
    <row r="66" spans="1:19" x14ac:dyDescent="0.2">
      <c r="A66" s="2" t="s">
        <v>129</v>
      </c>
      <c r="B66" s="2">
        <v>6</v>
      </c>
      <c r="C66" s="2" t="s">
        <v>130</v>
      </c>
      <c r="D66" s="10" t="s">
        <v>122</v>
      </c>
      <c r="E66" s="10" t="s">
        <v>86</v>
      </c>
      <c r="F66" s="11">
        <v>4.6369999999999996</v>
      </c>
      <c r="G66" s="11">
        <v>35.356999999999999</v>
      </c>
      <c r="H66" s="11">
        <v>13.861000000000001</v>
      </c>
      <c r="I66" s="11">
        <f>SUM(Tabla5[[#This Row],[NO2 µg/L]:[NO3 µg/L]])</f>
        <v>49.218000000000004</v>
      </c>
      <c r="J66" s="11">
        <v>176.56299999999999</v>
      </c>
      <c r="K66" s="11">
        <f>SUM(Tabla5[[#This Row],[NO2+NO3]:[NH4 µg/L]])</f>
        <v>225.78100000000001</v>
      </c>
      <c r="L66" s="16" t="s">
        <v>89</v>
      </c>
      <c r="M66" s="16" t="s">
        <v>90</v>
      </c>
      <c r="N66" s="16" t="s">
        <v>89</v>
      </c>
      <c r="O66" s="16" t="s">
        <v>90</v>
      </c>
      <c r="P66" s="16" t="s">
        <v>89</v>
      </c>
      <c r="Q66" s="16" t="s">
        <v>90</v>
      </c>
      <c r="R66" s="17" t="s">
        <v>89</v>
      </c>
      <c r="S66" s="16" t="s">
        <v>90</v>
      </c>
    </row>
    <row r="67" spans="1:19" x14ac:dyDescent="0.2">
      <c r="A67" s="2" t="s">
        <v>131</v>
      </c>
      <c r="B67" s="2">
        <v>6</v>
      </c>
      <c r="C67" s="2" t="s">
        <v>132</v>
      </c>
      <c r="D67" s="10" t="s">
        <v>122</v>
      </c>
      <c r="E67" s="10" t="s">
        <v>86</v>
      </c>
      <c r="F67" s="11">
        <v>3.0619999999999998</v>
      </c>
      <c r="G67" s="11">
        <v>26.308</v>
      </c>
      <c r="H67" s="11">
        <v>5.8789999999999996</v>
      </c>
      <c r="I67" s="11">
        <f>SUM(Tabla5[[#This Row],[NO2 µg/L]:[NO3 µg/L]])</f>
        <v>32.186999999999998</v>
      </c>
      <c r="J67" s="11">
        <v>179.108</v>
      </c>
      <c r="K67" s="11">
        <f>SUM(Tabla5[[#This Row],[NO2+NO3]:[NH4 µg/L]])</f>
        <v>211.29500000000002</v>
      </c>
      <c r="L67" s="14">
        <f>AVERAGE(F62:F67)</f>
        <v>4.4888333333333339</v>
      </c>
      <c r="M67" s="14">
        <f>STDEV(F62:F67)</f>
        <v>2.1195740531216778</v>
      </c>
      <c r="N67" s="14">
        <f>AVERAGE(I62:I67)</f>
        <v>138.44016666666667</v>
      </c>
      <c r="O67" s="14">
        <f>STDEV(I62:I67)</f>
        <v>174.75556215516195</v>
      </c>
      <c r="P67" s="14">
        <f>AVERAGE(J62:J67)</f>
        <v>139.82816666666668</v>
      </c>
      <c r="Q67" s="14">
        <f>STDEV(J62:J67)</f>
        <v>34.930385004558204</v>
      </c>
      <c r="R67" s="14">
        <f>AVERAGE(K62:K67)</f>
        <v>278.26833333333337</v>
      </c>
      <c r="S67" s="14">
        <f>STDEV(K62:K67)</f>
        <v>155.28814118491681</v>
      </c>
    </row>
    <row r="68" spans="1:19" x14ac:dyDescent="0.2">
      <c r="A68" s="2" t="s">
        <v>133</v>
      </c>
      <c r="B68" s="2">
        <v>6</v>
      </c>
      <c r="C68" s="2" t="s">
        <v>134</v>
      </c>
      <c r="D68" s="12" t="s">
        <v>122</v>
      </c>
      <c r="E68" s="12" t="s">
        <v>87</v>
      </c>
      <c r="F68" s="13">
        <v>4.6980000000000004</v>
      </c>
      <c r="G68" s="13">
        <v>0.01</v>
      </c>
      <c r="H68" s="13">
        <v>11.180999999999999</v>
      </c>
      <c r="I68" s="13">
        <f>SUM(Tabla5[[#This Row],[NO2 µg/L]:[NO3 µg/L]])</f>
        <v>11.190999999999999</v>
      </c>
      <c r="J68" s="13">
        <v>153.50800000000001</v>
      </c>
      <c r="K68" s="13">
        <f>SUM(Tabla5[[#This Row],[NO2+NO3]:[NH4 µg/L]])</f>
        <v>164.69900000000001</v>
      </c>
      <c r="L68" s="13"/>
      <c r="M68" s="13"/>
      <c r="N68" s="13"/>
      <c r="O68" s="13"/>
      <c r="P68" s="13"/>
      <c r="Q68" s="13"/>
      <c r="R68" s="13"/>
      <c r="S68" s="13"/>
    </row>
    <row r="69" spans="1:19" x14ac:dyDescent="0.2">
      <c r="A69" s="2" t="s">
        <v>135</v>
      </c>
      <c r="B69" s="2">
        <v>6</v>
      </c>
      <c r="C69" s="2" t="s">
        <v>136</v>
      </c>
      <c r="D69" s="12" t="s">
        <v>122</v>
      </c>
      <c r="E69" s="12" t="s">
        <v>87</v>
      </c>
      <c r="F69" s="13">
        <v>3.577</v>
      </c>
      <c r="G69" s="13">
        <v>0.01</v>
      </c>
      <c r="H69" s="13">
        <v>6.1159999999999997</v>
      </c>
      <c r="I69" s="13">
        <f>SUM(Tabla5[[#This Row],[NO2 µg/L]:[NO3 µg/L]])</f>
        <v>6.1259999999999994</v>
      </c>
      <c r="J69" s="13">
        <v>102.166</v>
      </c>
      <c r="K69" s="13">
        <f>SUM(Tabla5[[#This Row],[NO2+NO3]:[NH4 µg/L]])</f>
        <v>108.292</v>
      </c>
      <c r="L69" s="13"/>
      <c r="M69" s="13"/>
      <c r="N69" s="13"/>
      <c r="O69" s="13"/>
      <c r="P69" s="13"/>
      <c r="Q69" s="13"/>
      <c r="R69" s="13"/>
      <c r="S69" s="13"/>
    </row>
    <row r="70" spans="1:19" x14ac:dyDescent="0.2">
      <c r="A70" s="2" t="s">
        <v>137</v>
      </c>
      <c r="B70" s="2">
        <v>6</v>
      </c>
      <c r="C70" s="2" t="s">
        <v>138</v>
      </c>
      <c r="D70" s="12" t="s">
        <v>122</v>
      </c>
      <c r="E70" s="12" t="s">
        <v>87</v>
      </c>
      <c r="F70" s="13">
        <v>5.258</v>
      </c>
      <c r="G70" s="13">
        <v>0.01</v>
      </c>
      <c r="H70" s="13">
        <v>72.549000000000007</v>
      </c>
      <c r="I70" s="13">
        <f>SUM(Tabla5[[#This Row],[NO2 µg/L]:[NO3 µg/L]])</f>
        <v>72.559000000000012</v>
      </c>
      <c r="J70" s="13">
        <v>175.23500000000001</v>
      </c>
      <c r="K70" s="13">
        <f>SUM(Tabla5[[#This Row],[NO2+NO3]:[NH4 µg/L]])</f>
        <v>247.79400000000004</v>
      </c>
      <c r="L70" s="13"/>
      <c r="M70" s="13"/>
      <c r="N70" s="13"/>
      <c r="O70" s="13"/>
      <c r="P70" s="13"/>
      <c r="Q70" s="13"/>
      <c r="R70" s="13"/>
      <c r="S70" s="13"/>
    </row>
    <row r="71" spans="1:19" x14ac:dyDescent="0.2">
      <c r="A71" s="2" t="s">
        <v>139</v>
      </c>
      <c r="B71" s="2">
        <v>6</v>
      </c>
      <c r="C71" s="2" t="s">
        <v>140</v>
      </c>
      <c r="D71" s="12" t="s">
        <v>122</v>
      </c>
      <c r="E71" s="12" t="s">
        <v>87</v>
      </c>
      <c r="F71" s="13">
        <v>4.5460000000000003</v>
      </c>
      <c r="G71" s="13">
        <v>0.01</v>
      </c>
      <c r="H71" s="13">
        <v>80.45</v>
      </c>
      <c r="I71" s="13">
        <f>SUM(Tabla5[[#This Row],[NO2 µg/L]:[NO3 µg/L]])</f>
        <v>80.460000000000008</v>
      </c>
      <c r="J71" s="13">
        <v>85.367999999999995</v>
      </c>
      <c r="K71" s="13">
        <f>SUM(Tabla5[[#This Row],[NO2+NO3]:[NH4 µg/L]])</f>
        <v>165.828</v>
      </c>
      <c r="L71" s="13"/>
      <c r="M71" s="13"/>
      <c r="N71" s="13"/>
      <c r="O71" s="13"/>
      <c r="P71" s="13"/>
      <c r="Q71" s="13"/>
      <c r="R71" s="13"/>
      <c r="S71" s="13"/>
    </row>
    <row r="72" spans="1:19" x14ac:dyDescent="0.2">
      <c r="A72" s="2" t="s">
        <v>141</v>
      </c>
      <c r="B72" s="2">
        <v>6</v>
      </c>
      <c r="C72" s="2" t="s">
        <v>142</v>
      </c>
      <c r="D72" s="12" t="s">
        <v>122</v>
      </c>
      <c r="E72" s="12" t="s">
        <v>87</v>
      </c>
      <c r="F72" s="13">
        <v>5.2130000000000001</v>
      </c>
      <c r="G72" s="13">
        <v>2.4669999999999996</v>
      </c>
      <c r="H72" s="13">
        <v>18.852</v>
      </c>
      <c r="I72" s="13">
        <f>SUM(Tabla5[[#This Row],[NO2 µg/L]:[NO3 µg/L]])</f>
        <v>21.318999999999999</v>
      </c>
      <c r="J72" s="13">
        <v>124.111</v>
      </c>
      <c r="K72" s="13">
        <f>SUM(Tabla5[[#This Row],[NO2+NO3]:[NH4 µg/L]])</f>
        <v>145.43</v>
      </c>
      <c r="L72" s="16" t="s">
        <v>89</v>
      </c>
      <c r="M72" s="16" t="s">
        <v>90</v>
      </c>
      <c r="N72" s="16" t="s">
        <v>89</v>
      </c>
      <c r="O72" s="16" t="s">
        <v>90</v>
      </c>
      <c r="P72" s="16" t="s">
        <v>89</v>
      </c>
      <c r="Q72" s="16" t="s">
        <v>90</v>
      </c>
      <c r="R72" s="17" t="s">
        <v>89</v>
      </c>
      <c r="S72" s="16" t="s">
        <v>90</v>
      </c>
    </row>
    <row r="73" spans="1:19" x14ac:dyDescent="0.2">
      <c r="A73" s="2" t="s">
        <v>143</v>
      </c>
      <c r="B73" s="2">
        <v>6</v>
      </c>
      <c r="C73" s="2" t="s">
        <v>144</v>
      </c>
      <c r="D73" s="12" t="s">
        <v>122</v>
      </c>
      <c r="E73" s="12" t="s">
        <v>87</v>
      </c>
      <c r="F73" s="13">
        <v>4.6669999999999998</v>
      </c>
      <c r="G73" s="13">
        <v>0.01</v>
      </c>
      <c r="H73" s="13">
        <v>16.783999999999999</v>
      </c>
      <c r="I73" s="13">
        <f>SUM(Tabla5[[#This Row],[NO2 µg/L]:[NO3 µg/L]])</f>
        <v>16.794</v>
      </c>
      <c r="J73" s="13">
        <v>114.697</v>
      </c>
      <c r="K73" s="13">
        <f>SUM(Tabla5[[#This Row],[NO2+NO3]:[NH4 µg/L]])</f>
        <v>131.49100000000001</v>
      </c>
      <c r="L73" s="14">
        <f>AVERAGE(F68:F73)</f>
        <v>4.6598333333333342</v>
      </c>
      <c r="M73" s="14">
        <f>STDEV(F68:F73)</f>
        <v>0.60840625133759441</v>
      </c>
      <c r="N73" s="14">
        <f>AVERAGE(I68:I73)</f>
        <v>34.741500000000002</v>
      </c>
      <c r="O73" s="14">
        <f>STDEV(I68:I73)</f>
        <v>32.851464812090192</v>
      </c>
      <c r="P73" s="14">
        <f>AVERAGE(J68:J73)</f>
        <v>125.84750000000001</v>
      </c>
      <c r="Q73" s="14">
        <f>STDEV(J68:J73)</f>
        <v>33.259527541743608</v>
      </c>
      <c r="R73" s="14">
        <f>AVERAGE(K68:K73)</f>
        <v>160.58900000000003</v>
      </c>
      <c r="S73" s="14">
        <f>STDEV(K68:K73)</f>
        <v>47.875915322842658</v>
      </c>
    </row>
    <row r="74" spans="1:19" x14ac:dyDescent="0.2">
      <c r="A74" s="2">
        <v>25</v>
      </c>
      <c r="B74" s="2">
        <v>7</v>
      </c>
      <c r="C74" s="2" t="s">
        <v>30</v>
      </c>
      <c r="D74" s="10" t="s">
        <v>81</v>
      </c>
      <c r="E74" s="10" t="s">
        <v>86</v>
      </c>
      <c r="F74" s="11">
        <v>409.22399999999999</v>
      </c>
      <c r="G74" s="11">
        <v>0.1</v>
      </c>
      <c r="H74" s="11">
        <v>7.21</v>
      </c>
      <c r="I74" s="11">
        <f>SUM(Tabla5[[#This Row],[NO2 µg/L]:[NO3 µg/L]])</f>
        <v>7.31</v>
      </c>
      <c r="J74" s="11">
        <v>554.57229000000007</v>
      </c>
      <c r="K74" s="11">
        <f>SUM(Tabla5[[#This Row],[NO2+NO3]:[NH4 µg/L]])</f>
        <v>561.88229000000001</v>
      </c>
      <c r="L74" s="11"/>
      <c r="M74" s="11"/>
      <c r="N74" s="11"/>
      <c r="O74" s="11"/>
      <c r="P74" s="11"/>
      <c r="Q74" s="11"/>
      <c r="R74" s="11"/>
      <c r="S74" s="11"/>
    </row>
    <row r="75" spans="1:19" x14ac:dyDescent="0.2">
      <c r="A75" s="2">
        <v>26</v>
      </c>
      <c r="B75" s="2">
        <v>7</v>
      </c>
      <c r="C75" s="2" t="s">
        <v>31</v>
      </c>
      <c r="D75" s="10" t="s">
        <v>81</v>
      </c>
      <c r="E75" s="10" t="s">
        <v>86</v>
      </c>
      <c r="F75" s="11">
        <v>569.88099999999997</v>
      </c>
      <c r="G75" s="11">
        <v>8.6609999999999996</v>
      </c>
      <c r="H75" s="11">
        <v>136.63499999999999</v>
      </c>
      <c r="I75" s="11">
        <f>SUM(Tabla5[[#This Row],[NO2 µg/L]:[NO3 µg/L]])</f>
        <v>145.29599999999999</v>
      </c>
      <c r="J75" s="11">
        <v>559.78131000000008</v>
      </c>
      <c r="K75" s="11">
        <f>SUM(Tabla5[[#This Row],[NO2+NO3]:[NH4 µg/L]])</f>
        <v>705.07731000000013</v>
      </c>
      <c r="L75" s="11"/>
      <c r="M75" s="11"/>
      <c r="N75" s="11"/>
      <c r="O75" s="11"/>
      <c r="P75" s="11"/>
      <c r="Q75" s="11"/>
      <c r="R75" s="11"/>
      <c r="S75" s="11"/>
    </row>
    <row r="76" spans="1:19" x14ac:dyDescent="0.2">
      <c r="A76" s="2">
        <v>27</v>
      </c>
      <c r="B76" s="2">
        <v>7</v>
      </c>
      <c r="C76" s="2" t="s">
        <v>32</v>
      </c>
      <c r="D76" s="10" t="s">
        <v>81</v>
      </c>
      <c r="E76" s="10" t="s">
        <v>86</v>
      </c>
      <c r="F76" s="11">
        <v>443.11799999999999</v>
      </c>
      <c r="G76" s="11">
        <v>4.0949999999999998</v>
      </c>
      <c r="H76" s="11">
        <v>88.632999999999996</v>
      </c>
      <c r="I76" s="11">
        <f>SUM(Tabla5[[#This Row],[NO2 µg/L]:[NO3 µg/L]])</f>
        <v>92.727999999999994</v>
      </c>
      <c r="J76" s="11">
        <v>630.30561</v>
      </c>
      <c r="K76" s="11">
        <f>SUM(Tabla5[[#This Row],[NO2+NO3]:[NH4 µg/L]])</f>
        <v>723.03360999999995</v>
      </c>
      <c r="L76" s="11"/>
      <c r="M76" s="11"/>
      <c r="N76" s="11"/>
      <c r="O76" s="11"/>
      <c r="P76" s="11"/>
      <c r="Q76" s="11"/>
      <c r="R76" s="11"/>
      <c r="S76" s="11"/>
    </row>
    <row r="77" spans="1:19" x14ac:dyDescent="0.2">
      <c r="A77" s="2">
        <v>28</v>
      </c>
      <c r="B77" s="2">
        <v>7</v>
      </c>
      <c r="C77" s="2" t="s">
        <v>33</v>
      </c>
      <c r="D77" s="10" t="s">
        <v>81</v>
      </c>
      <c r="E77" s="10" t="s">
        <v>86</v>
      </c>
      <c r="F77" s="11">
        <v>331.83</v>
      </c>
      <c r="G77" s="11">
        <v>0.1</v>
      </c>
      <c r="H77" s="11">
        <v>57.889000000000003</v>
      </c>
      <c r="I77" s="11">
        <f>SUM(Tabla5[[#This Row],[NO2 µg/L]:[NO3 µg/L]])</f>
        <v>57.989000000000004</v>
      </c>
      <c r="J77" s="11">
        <v>270.52848</v>
      </c>
      <c r="K77" s="11">
        <f>SUM(Tabla5[[#This Row],[NO2+NO3]:[NH4 µg/L]])</f>
        <v>328.51747999999998</v>
      </c>
      <c r="L77" s="11"/>
      <c r="M77" s="11"/>
      <c r="N77" s="11"/>
      <c r="O77" s="11"/>
      <c r="P77" s="11"/>
      <c r="Q77" s="11"/>
      <c r="R77" s="11"/>
      <c r="S77" s="11"/>
    </row>
    <row r="78" spans="1:19" x14ac:dyDescent="0.2">
      <c r="A78" s="2">
        <v>29</v>
      </c>
      <c r="B78" s="2">
        <v>7</v>
      </c>
      <c r="C78" s="2" t="s">
        <v>34</v>
      </c>
      <c r="D78" s="10" t="s">
        <v>81</v>
      </c>
      <c r="E78" s="10" t="s">
        <v>86</v>
      </c>
      <c r="F78" s="11">
        <v>263.89600000000002</v>
      </c>
      <c r="G78" s="11">
        <v>14.798999999999999</v>
      </c>
      <c r="H78" s="11">
        <v>91.638000000000005</v>
      </c>
      <c r="I78" s="11">
        <f>SUM(Tabla5[[#This Row],[NO2 µg/L]:[NO3 µg/L]])</f>
        <v>106.43700000000001</v>
      </c>
      <c r="J78" s="11">
        <v>407.11367999999999</v>
      </c>
      <c r="K78" s="11">
        <f>SUM(Tabla5[[#This Row],[NO2+NO3]:[NH4 µg/L]])</f>
        <v>513.55068000000006</v>
      </c>
      <c r="L78" s="16" t="s">
        <v>89</v>
      </c>
      <c r="M78" s="16" t="s">
        <v>90</v>
      </c>
      <c r="N78" s="16" t="s">
        <v>89</v>
      </c>
      <c r="O78" s="16" t="s">
        <v>90</v>
      </c>
      <c r="P78" s="16" t="s">
        <v>89</v>
      </c>
      <c r="Q78" s="16" t="s">
        <v>90</v>
      </c>
      <c r="R78" s="17" t="s">
        <v>89</v>
      </c>
      <c r="S78" s="16" t="s">
        <v>90</v>
      </c>
    </row>
    <row r="79" spans="1:19" x14ac:dyDescent="0.2">
      <c r="A79" s="2">
        <v>30</v>
      </c>
      <c r="B79" s="2">
        <v>7</v>
      </c>
      <c r="C79" s="2" t="s">
        <v>35</v>
      </c>
      <c r="D79" s="10" t="s">
        <v>81</v>
      </c>
      <c r="E79" s="10" t="s">
        <v>86</v>
      </c>
      <c r="F79" s="11">
        <v>293.983</v>
      </c>
      <c r="G79" s="11">
        <v>12.55</v>
      </c>
      <c r="H79" s="11">
        <v>105.08800000000001</v>
      </c>
      <c r="I79" s="11">
        <f>SUM(Tabla5[[#This Row],[NO2 µg/L]:[NO3 µg/L]])</f>
        <v>117.63800000000001</v>
      </c>
      <c r="J79" s="11">
        <v>707.98425000000009</v>
      </c>
      <c r="K79" s="11">
        <f>SUM(Tabla5[[#This Row],[NO2+NO3]:[NH4 µg/L]])</f>
        <v>825.62225000000012</v>
      </c>
      <c r="L79" s="14">
        <f>AVERAGE(F74:F79)</f>
        <v>385.32199999999995</v>
      </c>
      <c r="M79" s="14">
        <f>STDEV(F74:F79)</f>
        <v>113.06828747442871</v>
      </c>
      <c r="N79" s="14">
        <f>AVERAGE(I74:I79)</f>
        <v>87.899666666666675</v>
      </c>
      <c r="O79" s="14">
        <f>STDEV(I74:I79)</f>
        <v>48.856924654205017</v>
      </c>
      <c r="P79" s="14">
        <f>AVERAGE(J74:J79)</f>
        <v>521.71427000000006</v>
      </c>
      <c r="Q79" s="14">
        <f>STDEV(J74:J79)</f>
        <v>158.26871447708808</v>
      </c>
      <c r="R79" s="14">
        <f>AVERAGE(K74:K79)</f>
        <v>609.61393666666675</v>
      </c>
      <c r="S79" s="14">
        <f>STDEV(K74:K79)</f>
        <v>178.41443142403187</v>
      </c>
    </row>
    <row r="80" spans="1:19" x14ac:dyDescent="0.2">
      <c r="A80" s="2">
        <v>31</v>
      </c>
      <c r="B80" s="2">
        <v>7</v>
      </c>
      <c r="C80" s="2" t="s">
        <v>36</v>
      </c>
      <c r="D80" s="12" t="s">
        <v>81</v>
      </c>
      <c r="E80" s="12" t="s">
        <v>87</v>
      </c>
      <c r="F80" s="13">
        <v>27.981999999999999</v>
      </c>
      <c r="G80" s="13">
        <v>0.1</v>
      </c>
      <c r="H80" s="13">
        <v>10.475</v>
      </c>
      <c r="I80" s="13">
        <f>SUM(Tabla5[[#This Row],[NO2 µg/L]:[NO3 µg/L]])</f>
        <v>10.574999999999999</v>
      </c>
      <c r="J80" s="13">
        <v>352.38414</v>
      </c>
      <c r="K80" s="13">
        <f>SUM(Tabla5[[#This Row],[NO2+NO3]:[NH4 µg/L]])</f>
        <v>362.95913999999999</v>
      </c>
      <c r="L80" s="13"/>
      <c r="M80" s="13"/>
      <c r="N80" s="13"/>
      <c r="O80" s="13"/>
      <c r="P80" s="13"/>
      <c r="Q80" s="13"/>
      <c r="R80" s="13"/>
      <c r="S80" s="13"/>
    </row>
    <row r="81" spans="1:19" x14ac:dyDescent="0.2">
      <c r="A81" s="2">
        <v>32</v>
      </c>
      <c r="B81" s="2">
        <v>7</v>
      </c>
      <c r="C81" s="2" t="s">
        <v>37</v>
      </c>
      <c r="D81" s="12" t="s">
        <v>81</v>
      </c>
      <c r="E81" s="12" t="s">
        <v>87</v>
      </c>
      <c r="F81" s="13">
        <v>43.051000000000002</v>
      </c>
      <c r="G81" s="13">
        <v>2.9449999999999998</v>
      </c>
      <c r="H81" s="13">
        <v>15.190999999999999</v>
      </c>
      <c r="I81" s="13">
        <f>SUM(Tabla5[[#This Row],[NO2 µg/L]:[NO3 µg/L]])</f>
        <v>18.135999999999999</v>
      </c>
      <c r="J81" s="13">
        <v>352.83951000000002</v>
      </c>
      <c r="K81" s="13">
        <f>SUM(Tabla5[[#This Row],[NO2+NO3]:[NH4 µg/L]])</f>
        <v>370.97551000000004</v>
      </c>
      <c r="L81" s="13"/>
      <c r="M81" s="13"/>
      <c r="N81" s="13"/>
      <c r="O81" s="13"/>
      <c r="P81" s="13"/>
      <c r="Q81" s="13"/>
      <c r="R81" s="13"/>
      <c r="S81" s="13"/>
    </row>
    <row r="82" spans="1:19" x14ac:dyDescent="0.2">
      <c r="A82" s="2">
        <v>33</v>
      </c>
      <c r="B82" s="2">
        <v>7</v>
      </c>
      <c r="C82" s="2" t="s">
        <v>38</v>
      </c>
      <c r="D82" s="12" t="s">
        <v>81</v>
      </c>
      <c r="E82" s="12" t="s">
        <v>87</v>
      </c>
      <c r="F82" s="13">
        <v>11.994999999999999</v>
      </c>
      <c r="G82" s="13">
        <v>1.7949999999999999</v>
      </c>
      <c r="H82" s="13">
        <v>11.6</v>
      </c>
      <c r="I82" s="13">
        <f>SUM(Tabla5[[#This Row],[NO2 µg/L]:[NO3 µg/L]])</f>
        <v>13.395</v>
      </c>
      <c r="J82" s="13">
        <v>351.35213999999996</v>
      </c>
      <c r="K82" s="13">
        <f>SUM(Tabla5[[#This Row],[NO2+NO3]:[NH4 µg/L]])</f>
        <v>364.74713999999994</v>
      </c>
      <c r="L82" s="13"/>
      <c r="M82" s="13"/>
      <c r="N82" s="13"/>
      <c r="O82" s="13"/>
      <c r="P82" s="13"/>
      <c r="Q82" s="13"/>
      <c r="R82" s="13"/>
      <c r="S82" s="13"/>
    </row>
    <row r="83" spans="1:19" x14ac:dyDescent="0.2">
      <c r="A83" s="2">
        <v>34</v>
      </c>
      <c r="B83" s="2">
        <v>7</v>
      </c>
      <c r="C83" s="2" t="s">
        <v>39</v>
      </c>
      <c r="D83" s="12" t="s">
        <v>81</v>
      </c>
      <c r="E83" s="12" t="s">
        <v>87</v>
      </c>
      <c r="F83" s="13">
        <v>11.159000000000001</v>
      </c>
      <c r="G83" s="13">
        <v>2.5049999999999999</v>
      </c>
      <c r="H83" s="13">
        <v>13.260999999999999</v>
      </c>
      <c r="I83" s="13">
        <f>SUM(Tabla5[[#This Row],[NO2 µg/L]:[NO3 µg/L]])</f>
        <v>15.765999999999998</v>
      </c>
      <c r="J83" s="13">
        <v>243.09147000000002</v>
      </c>
      <c r="K83" s="13">
        <f>SUM(Tabla5[[#This Row],[NO2+NO3]:[NH4 µg/L]])</f>
        <v>258.85747000000003</v>
      </c>
      <c r="L83" s="13"/>
      <c r="M83" s="13"/>
      <c r="N83" s="13"/>
      <c r="O83" s="13"/>
      <c r="P83" s="13"/>
      <c r="Q83" s="13"/>
      <c r="R83" s="13"/>
      <c r="S83" s="13"/>
    </row>
    <row r="84" spans="1:19" x14ac:dyDescent="0.2">
      <c r="A84" s="2">
        <v>35</v>
      </c>
      <c r="B84" s="2">
        <v>7</v>
      </c>
      <c r="C84" s="2" t="s">
        <v>40</v>
      </c>
      <c r="D84" s="12" t="s">
        <v>81</v>
      </c>
      <c r="E84" s="12" t="s">
        <v>87</v>
      </c>
      <c r="F84" s="13">
        <v>3.641</v>
      </c>
      <c r="G84" s="13">
        <v>0.1</v>
      </c>
      <c r="H84" s="13">
        <v>10.680999999999999</v>
      </c>
      <c r="I84" s="13">
        <f>SUM(Tabla5[[#This Row],[NO2 µg/L]:[NO3 µg/L]])</f>
        <v>10.780999999999999</v>
      </c>
      <c r="J84" s="13">
        <v>380.51646</v>
      </c>
      <c r="K84" s="13">
        <f>SUM(Tabla5[[#This Row],[NO2+NO3]:[NH4 µg/L]])</f>
        <v>391.29746</v>
      </c>
      <c r="L84" s="16" t="s">
        <v>89</v>
      </c>
      <c r="M84" s="16" t="s">
        <v>90</v>
      </c>
      <c r="N84" s="16" t="s">
        <v>89</v>
      </c>
      <c r="O84" s="16" t="s">
        <v>90</v>
      </c>
      <c r="P84" s="16" t="s">
        <v>89</v>
      </c>
      <c r="Q84" s="16" t="s">
        <v>90</v>
      </c>
      <c r="R84" s="17" t="s">
        <v>89</v>
      </c>
      <c r="S84" s="16" t="s">
        <v>90</v>
      </c>
    </row>
    <row r="85" spans="1:19" x14ac:dyDescent="0.2">
      <c r="A85" s="2">
        <v>36</v>
      </c>
      <c r="B85" s="2">
        <v>7</v>
      </c>
      <c r="C85" s="2" t="s">
        <v>41</v>
      </c>
      <c r="D85" s="12" t="s">
        <v>81</v>
      </c>
      <c r="E85" s="12" t="s">
        <v>87</v>
      </c>
      <c r="F85" s="13">
        <v>28.683</v>
      </c>
      <c r="G85" s="13">
        <v>0.39100000000000001</v>
      </c>
      <c r="H85" s="13">
        <v>12.489000000000001</v>
      </c>
      <c r="I85" s="13">
        <f>SUM(Tabla5[[#This Row],[NO2 µg/L]:[NO3 µg/L]])</f>
        <v>12.88</v>
      </c>
      <c r="J85" s="13">
        <v>428.47737000000006</v>
      </c>
      <c r="K85" s="13">
        <f>SUM(Tabla5[[#This Row],[NO2+NO3]:[NH4 µg/L]])</f>
        <v>441.35737000000006</v>
      </c>
      <c r="L85" s="14">
        <f>AVERAGE(F80:F85)</f>
        <v>21.085166666666669</v>
      </c>
      <c r="M85" s="14">
        <f>STDEV(F80:F85)</f>
        <v>14.650939088217738</v>
      </c>
      <c r="N85" s="14">
        <f>AVERAGE(I80:I85)</f>
        <v>13.588833333333332</v>
      </c>
      <c r="O85" s="14">
        <f>STDEV(I80:I85)</f>
        <v>2.929980028373361</v>
      </c>
      <c r="P85" s="14">
        <f>AVERAGE(J80:J85)</f>
        <v>351.44351499999999</v>
      </c>
      <c r="Q85" s="14">
        <f>STDEV(J80:J85)</f>
        <v>60.864535699596736</v>
      </c>
      <c r="R85" s="14">
        <f>AVERAGE(K80:K85)</f>
        <v>365.03234833333335</v>
      </c>
      <c r="S85" s="14">
        <f>STDEV(K80:K85)</f>
        <v>59.712930793188463</v>
      </c>
    </row>
    <row r="86" spans="1:19" x14ac:dyDescent="0.2">
      <c r="A86" s="2">
        <v>19</v>
      </c>
      <c r="B86" s="2">
        <v>8</v>
      </c>
      <c r="C86" s="2" t="s">
        <v>24</v>
      </c>
      <c r="D86" s="10" t="s">
        <v>80</v>
      </c>
      <c r="E86" s="10" t="s">
        <v>86</v>
      </c>
      <c r="F86" s="11">
        <v>479.70499999999998</v>
      </c>
      <c r="G86" s="11">
        <v>0.1</v>
      </c>
      <c r="H86" s="11">
        <v>0.1</v>
      </c>
      <c r="I86" s="11">
        <f>SUM(Tabla5[[#This Row],[NO2 µg/L]:[NO3 µg/L]])</f>
        <v>0.2</v>
      </c>
      <c r="J86" s="11">
        <v>944.90693999999996</v>
      </c>
      <c r="K86" s="11">
        <f>SUM(Tabla5[[#This Row],[NO2+NO3]:[NH4 µg/L]])</f>
        <v>945.10694000000001</v>
      </c>
      <c r="L86" s="11"/>
      <c r="M86" s="11"/>
      <c r="N86" s="11"/>
      <c r="O86" s="11"/>
      <c r="P86" s="11"/>
      <c r="Q86" s="11"/>
      <c r="R86" s="11"/>
      <c r="S86" s="11"/>
    </row>
    <row r="87" spans="1:19" x14ac:dyDescent="0.2">
      <c r="A87" s="2">
        <v>20</v>
      </c>
      <c r="B87" s="2">
        <v>8</v>
      </c>
      <c r="C87" s="2" t="s">
        <v>25</v>
      </c>
      <c r="D87" s="10" t="s">
        <v>80</v>
      </c>
      <c r="E87" s="10" t="s">
        <v>86</v>
      </c>
      <c r="F87" s="11">
        <v>744.00800000000004</v>
      </c>
      <c r="G87" s="11">
        <v>0.1</v>
      </c>
      <c r="H87" s="11">
        <v>0.1</v>
      </c>
      <c r="I87" s="11">
        <f>SUM(Tabla5[[#This Row],[NO2 µg/L]:[NO3 µg/L]])</f>
        <v>0.2</v>
      </c>
      <c r="J87" s="11">
        <v>723.05790000000002</v>
      </c>
      <c r="K87" s="11">
        <f>SUM(Tabla5[[#This Row],[NO2+NO3]:[NH4 µg/L]])</f>
        <v>723.25790000000006</v>
      </c>
      <c r="L87" s="11"/>
      <c r="M87" s="11"/>
      <c r="N87" s="11"/>
      <c r="O87" s="11"/>
      <c r="P87" s="11"/>
      <c r="Q87" s="11"/>
      <c r="R87" s="11"/>
      <c r="S87" s="11"/>
    </row>
    <row r="88" spans="1:19" x14ac:dyDescent="0.2">
      <c r="A88" s="2">
        <v>21</v>
      </c>
      <c r="B88" s="2">
        <v>8</v>
      </c>
      <c r="C88" s="2" t="s">
        <v>26</v>
      </c>
      <c r="D88" s="10" t="s">
        <v>80</v>
      </c>
      <c r="E88" s="10" t="s">
        <v>86</v>
      </c>
      <c r="F88" s="11">
        <v>547.01700000000005</v>
      </c>
      <c r="G88" s="11">
        <v>0.1</v>
      </c>
      <c r="H88" s="11">
        <v>0.1</v>
      </c>
      <c r="I88" s="11">
        <f>SUM(Tabla5[[#This Row],[NO2 µg/L]:[NO3 µg/L]])</f>
        <v>0.2</v>
      </c>
      <c r="J88" s="11">
        <v>680.16282000000012</v>
      </c>
      <c r="K88" s="11">
        <f>SUM(Tabla5[[#This Row],[NO2+NO3]:[NH4 µg/L]])</f>
        <v>680.36282000000017</v>
      </c>
      <c r="L88" s="11"/>
      <c r="M88" s="11"/>
      <c r="N88" s="11"/>
      <c r="O88" s="11"/>
      <c r="P88" s="11"/>
      <c r="Q88" s="11"/>
      <c r="R88" s="11"/>
      <c r="S88" s="11"/>
    </row>
    <row r="89" spans="1:19" x14ac:dyDescent="0.2">
      <c r="A89" s="2">
        <v>22</v>
      </c>
      <c r="B89" s="2">
        <v>8</v>
      </c>
      <c r="C89" s="2" t="s">
        <v>27</v>
      </c>
      <c r="D89" s="10" t="s">
        <v>80</v>
      </c>
      <c r="E89" s="10" t="s">
        <v>86</v>
      </c>
      <c r="F89" s="11">
        <v>278.529</v>
      </c>
      <c r="G89" s="11">
        <v>0.1</v>
      </c>
      <c r="H89" s="11">
        <v>0.1</v>
      </c>
      <c r="I89" s="11">
        <f>SUM(Tabla5[[#This Row],[NO2 µg/L]:[NO3 µg/L]])</f>
        <v>0.2</v>
      </c>
      <c r="J89" s="11">
        <v>707.11995000000002</v>
      </c>
      <c r="K89" s="11">
        <f>SUM(Tabla5[[#This Row],[NO2+NO3]:[NH4 µg/L]])</f>
        <v>707.31995000000006</v>
      </c>
      <c r="L89" s="11"/>
      <c r="M89" s="11"/>
      <c r="N89" s="11"/>
      <c r="O89" s="11"/>
      <c r="P89" s="11"/>
      <c r="Q89" s="11"/>
      <c r="R89" s="11"/>
      <c r="S89" s="11"/>
    </row>
    <row r="90" spans="1:19" x14ac:dyDescent="0.2">
      <c r="A90" s="2">
        <v>23</v>
      </c>
      <c r="B90" s="2">
        <v>8</v>
      </c>
      <c r="C90" s="2" t="s">
        <v>28</v>
      </c>
      <c r="D90" s="10" t="s">
        <v>80</v>
      </c>
      <c r="E90" s="10" t="s">
        <v>86</v>
      </c>
      <c r="F90" s="11">
        <v>243.56100000000001</v>
      </c>
      <c r="G90" s="11">
        <v>0.1</v>
      </c>
      <c r="H90" s="11">
        <v>0.1</v>
      </c>
      <c r="I90" s="11">
        <f>SUM(Tabla5[[#This Row],[NO2 µg/L]:[NO3 µg/L]])</f>
        <v>0.2</v>
      </c>
      <c r="J90" s="11">
        <v>972.2239800000001</v>
      </c>
      <c r="K90" s="11">
        <f>SUM(Tabla5[[#This Row],[NO2+NO3]:[NH4 µg/L]])</f>
        <v>972.42398000000014</v>
      </c>
      <c r="L90" s="16" t="s">
        <v>89</v>
      </c>
      <c r="M90" s="16" t="s">
        <v>90</v>
      </c>
      <c r="N90" s="16" t="s">
        <v>89</v>
      </c>
      <c r="O90" s="16" t="s">
        <v>90</v>
      </c>
      <c r="P90" s="16" t="s">
        <v>89</v>
      </c>
      <c r="Q90" s="16" t="s">
        <v>90</v>
      </c>
      <c r="R90" s="17" t="s">
        <v>89</v>
      </c>
      <c r="S90" s="16" t="s">
        <v>90</v>
      </c>
    </row>
    <row r="91" spans="1:19" x14ac:dyDescent="0.2">
      <c r="A91" s="2">
        <v>24</v>
      </c>
      <c r="B91" s="2">
        <v>8</v>
      </c>
      <c r="C91" s="2" t="s">
        <v>29</v>
      </c>
      <c r="D91" s="10" t="s">
        <v>80</v>
      </c>
      <c r="E91" s="10" t="s">
        <v>86</v>
      </c>
      <c r="F91" s="11">
        <v>488.74099999999999</v>
      </c>
      <c r="G91" s="11">
        <v>0.1</v>
      </c>
      <c r="H91" s="11">
        <v>0.1</v>
      </c>
      <c r="I91" s="11">
        <f>SUM(Tabla5[[#This Row],[NO2 µg/L]:[NO3 µg/L]])</f>
        <v>0.2</v>
      </c>
      <c r="J91" s="11">
        <v>799.94448</v>
      </c>
      <c r="K91" s="11">
        <f>SUM(Tabla5[[#This Row],[NO2+NO3]:[NH4 µg/L]])</f>
        <v>800.14448000000004</v>
      </c>
      <c r="L91" s="14">
        <f>AVERAGE(F86:F91)</f>
        <v>463.59350000000001</v>
      </c>
      <c r="M91" s="14">
        <f>STDEV(F86:F91)</f>
        <v>183.92765945746171</v>
      </c>
      <c r="N91" s="14">
        <f>AVERAGE(I86:I91)</f>
        <v>0.19999999999999998</v>
      </c>
      <c r="O91" s="14">
        <f>STDEV(I86:I91)</f>
        <v>3.0404709722440586E-17</v>
      </c>
      <c r="P91" s="14">
        <f>AVERAGE(J86:J91)</f>
        <v>804.569345</v>
      </c>
      <c r="Q91" s="14">
        <f>STDEV(J86:J91)</f>
        <v>126.04887171098828</v>
      </c>
      <c r="R91" s="14">
        <f>AVERAGE(K86:K91)</f>
        <v>804.76934500000016</v>
      </c>
      <c r="S91" s="14">
        <f>STDEV(K86:K91)</f>
        <v>126.04887171098754</v>
      </c>
    </row>
    <row r="92" spans="1:19" x14ac:dyDescent="0.2">
      <c r="A92" s="2">
        <v>13</v>
      </c>
      <c r="B92" s="2">
        <v>8</v>
      </c>
      <c r="C92" s="2" t="s">
        <v>18</v>
      </c>
      <c r="D92" s="12" t="s">
        <v>80</v>
      </c>
      <c r="E92" s="12" t="s">
        <v>87</v>
      </c>
      <c r="F92" s="13">
        <v>4.6539999999999999</v>
      </c>
      <c r="G92" s="13">
        <v>5.9720000000000004</v>
      </c>
      <c r="H92" s="13">
        <v>14.843999999999998</v>
      </c>
      <c r="I92" s="13">
        <f>SUM(Tabla5[[#This Row],[NO2 µg/L]:[NO3 µg/L]])</f>
        <v>20.815999999999999</v>
      </c>
      <c r="J92" s="13">
        <v>234.52200000000002</v>
      </c>
      <c r="K92" s="13">
        <f>SUM(Tabla5[[#This Row],[NO2+NO3]:[NH4 µg/L]])</f>
        <v>255.33800000000002</v>
      </c>
      <c r="L92" s="13"/>
      <c r="M92" s="13"/>
      <c r="N92" s="13"/>
      <c r="O92" s="13"/>
      <c r="P92" s="13"/>
      <c r="Q92" s="13"/>
      <c r="R92" s="13"/>
      <c r="S92" s="13"/>
    </row>
    <row r="93" spans="1:19" x14ac:dyDescent="0.2">
      <c r="A93" s="2">
        <v>14</v>
      </c>
      <c r="B93" s="2">
        <v>8</v>
      </c>
      <c r="C93" s="2" t="s">
        <v>19</v>
      </c>
      <c r="D93" s="12" t="s">
        <v>80</v>
      </c>
      <c r="E93" s="12" t="s">
        <v>87</v>
      </c>
      <c r="F93" s="13">
        <v>27.998999999999999</v>
      </c>
      <c r="G93" s="13">
        <v>0.39100000000000001</v>
      </c>
      <c r="H93" s="13">
        <v>5.9950000000000001</v>
      </c>
      <c r="I93" s="13">
        <f>SUM(Tabla5[[#This Row],[NO2 µg/L]:[NO3 µg/L]])</f>
        <v>6.3860000000000001</v>
      </c>
      <c r="J93" s="13">
        <v>345.87867</v>
      </c>
      <c r="K93" s="13">
        <f>SUM(Tabla5[[#This Row],[NO2+NO3]:[NH4 µg/L]])</f>
        <v>352.26467000000002</v>
      </c>
      <c r="L93" s="13"/>
      <c r="M93" s="13"/>
      <c r="N93" s="13"/>
      <c r="O93" s="13"/>
      <c r="P93" s="13"/>
      <c r="Q93" s="13"/>
      <c r="R93" s="13"/>
      <c r="S93" s="13"/>
    </row>
    <row r="94" spans="1:19" x14ac:dyDescent="0.2">
      <c r="A94" s="2">
        <v>15</v>
      </c>
      <c r="B94" s="2">
        <v>8</v>
      </c>
      <c r="C94" s="2" t="s">
        <v>20</v>
      </c>
      <c r="D94" s="12" t="s">
        <v>80</v>
      </c>
      <c r="E94" s="12" t="s">
        <v>87</v>
      </c>
      <c r="F94" s="13">
        <v>14.911</v>
      </c>
      <c r="G94" s="13">
        <v>3.2320000000000002</v>
      </c>
      <c r="H94" s="13">
        <v>12.431000000000001</v>
      </c>
      <c r="I94" s="13">
        <f>SUM(Tabla5[[#This Row],[NO2 µg/L]:[NO3 µg/L]])</f>
        <v>15.663</v>
      </c>
      <c r="J94" s="13">
        <v>461.53104000000002</v>
      </c>
      <c r="K94" s="13">
        <f>SUM(Tabla5[[#This Row],[NO2+NO3]:[NH4 µg/L]])</f>
        <v>477.19404000000003</v>
      </c>
      <c r="L94" s="13"/>
      <c r="M94" s="13"/>
      <c r="N94" s="13"/>
      <c r="O94" s="13"/>
      <c r="P94" s="13"/>
      <c r="Q94" s="13"/>
      <c r="R94" s="13"/>
      <c r="S94" s="13"/>
    </row>
    <row r="95" spans="1:19" x14ac:dyDescent="0.2">
      <c r="A95" s="2">
        <v>16</v>
      </c>
      <c r="B95" s="2">
        <v>8</v>
      </c>
      <c r="C95" s="2" t="s">
        <v>21</v>
      </c>
      <c r="D95" s="12" t="s">
        <v>80</v>
      </c>
      <c r="E95" s="12" t="s">
        <v>87</v>
      </c>
      <c r="F95" s="13">
        <v>3.5790000000000002</v>
      </c>
      <c r="G95" s="13">
        <v>1.169</v>
      </c>
      <c r="H95" s="13">
        <v>8.6869999999999994</v>
      </c>
      <c r="I95" s="13">
        <f>SUM(Tabla5[[#This Row],[NO2 µg/L]:[NO3 µg/L]])</f>
        <v>9.8559999999999999</v>
      </c>
      <c r="J95" s="13">
        <v>525.45441000000005</v>
      </c>
      <c r="K95" s="13">
        <f>SUM(Tabla5[[#This Row],[NO2+NO3]:[NH4 µg/L]])</f>
        <v>535.31041000000005</v>
      </c>
      <c r="L95" s="13"/>
      <c r="M95" s="13"/>
      <c r="N95" s="13"/>
      <c r="O95" s="13"/>
      <c r="P95" s="13"/>
      <c r="Q95" s="13"/>
      <c r="R95" s="13"/>
      <c r="S95" s="13"/>
    </row>
    <row r="96" spans="1:19" x14ac:dyDescent="0.2">
      <c r="A96" s="2">
        <v>17</v>
      </c>
      <c r="B96" s="2">
        <v>8</v>
      </c>
      <c r="C96" s="2" t="s">
        <v>22</v>
      </c>
      <c r="D96" s="12" t="s">
        <v>80</v>
      </c>
      <c r="E96" s="12" t="s">
        <v>87</v>
      </c>
      <c r="F96" s="13">
        <v>4.8330000000000002</v>
      </c>
      <c r="G96" s="13">
        <v>0.64500000000000002</v>
      </c>
      <c r="H96" s="13">
        <v>9.0739999999999998</v>
      </c>
      <c r="I96" s="13">
        <f>SUM(Tabla5[[#This Row],[NO2 µg/L]:[NO3 µg/L]])</f>
        <v>9.7189999999999994</v>
      </c>
      <c r="J96" s="13">
        <v>411.09848999999997</v>
      </c>
      <c r="K96" s="13">
        <f>SUM(Tabla5[[#This Row],[NO2+NO3]:[NH4 µg/L]])</f>
        <v>420.81748999999996</v>
      </c>
      <c r="L96" s="16" t="s">
        <v>89</v>
      </c>
      <c r="M96" s="16" t="s">
        <v>90</v>
      </c>
      <c r="N96" s="16" t="s">
        <v>89</v>
      </c>
      <c r="O96" s="16" t="s">
        <v>90</v>
      </c>
      <c r="P96" s="16" t="s">
        <v>89</v>
      </c>
      <c r="Q96" s="16" t="s">
        <v>90</v>
      </c>
      <c r="R96" s="17" t="s">
        <v>89</v>
      </c>
      <c r="S96" s="16" t="s">
        <v>90</v>
      </c>
    </row>
    <row r="97" spans="1:19" x14ac:dyDescent="0.2">
      <c r="A97" s="2">
        <v>18</v>
      </c>
      <c r="B97" s="2">
        <v>8</v>
      </c>
      <c r="C97" s="2" t="s">
        <v>23</v>
      </c>
      <c r="D97" s="12" t="s">
        <v>80</v>
      </c>
      <c r="E97" s="12" t="s">
        <v>87</v>
      </c>
      <c r="F97" s="13">
        <v>12.824999999999999</v>
      </c>
      <c r="G97" s="13">
        <v>4.6189999999999998</v>
      </c>
      <c r="H97" s="13">
        <v>13.585999999999999</v>
      </c>
      <c r="I97" s="13">
        <f>SUM(Tabla5[[#This Row],[NO2 µg/L]:[NO3 µg/L]])</f>
        <v>18.204999999999998</v>
      </c>
      <c r="J97" s="13">
        <v>676.25025000000005</v>
      </c>
      <c r="K97" s="13">
        <f>SUM(Tabla5[[#This Row],[NO2+NO3]:[NH4 µg/L]])</f>
        <v>694.45525000000009</v>
      </c>
      <c r="L97" s="14">
        <f>AVERAGE(F92:F97)</f>
        <v>11.466833333333334</v>
      </c>
      <c r="M97" s="14">
        <f>STDEV(F92:F97)</f>
        <v>9.3772041977695384</v>
      </c>
      <c r="N97" s="14">
        <f>AVERAGE(I92:I97)</f>
        <v>13.440833333333332</v>
      </c>
      <c r="O97" s="14">
        <f>STDEV(I92:I97)</f>
        <v>5.6303132920528185</v>
      </c>
      <c r="P97" s="14">
        <f>AVERAGE(J92:J97)</f>
        <v>442.45580999999999</v>
      </c>
      <c r="Q97" s="14">
        <f>STDEV(J92:J97)</f>
        <v>151.96010463651629</v>
      </c>
      <c r="R97" s="14">
        <f>AVERAGE(K92:K97)</f>
        <v>455.89664333333332</v>
      </c>
      <c r="S97" s="14">
        <f>STDEV(K92:K97)</f>
        <v>152.22630296171437</v>
      </c>
    </row>
    <row r="98" spans="1:19" x14ac:dyDescent="0.2">
      <c r="C98" s="6"/>
      <c r="D98" s="6"/>
      <c r="E98" s="6"/>
      <c r="F98" s="3"/>
      <c r="G98" s="3"/>
      <c r="H98" s="3"/>
      <c r="I98" s="3"/>
      <c r="J98" s="3"/>
      <c r="K98" s="7"/>
      <c r="L98" s="7"/>
      <c r="M98" s="7"/>
      <c r="N98" s="7"/>
      <c r="O98" s="7"/>
      <c r="P98" s="7"/>
      <c r="Q98" s="7"/>
      <c r="R98" s="7"/>
      <c r="S98" s="7"/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anains18</dc:creator>
  <cp:lastModifiedBy>Microsoft Office User</cp:lastModifiedBy>
  <dcterms:created xsi:type="dcterms:W3CDTF">2020-12-18T13:02:34Z</dcterms:created>
  <dcterms:modified xsi:type="dcterms:W3CDTF">2021-10-10T06:17:58Z</dcterms:modified>
</cp:coreProperties>
</file>