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 Freeman\Documents\Southern Methodist University - MS in Data Science\Courses\Spring 2018\MSDS 6370 Statistical Sampling\Project\Data\"/>
    </mc:Choice>
  </mc:AlternateContent>
  <xr:revisionPtr revIDLastSave="0" documentId="13_ncr:1_{D0BF008F-4C76-4925-8B7F-817F779B172F}" xr6:coauthVersionLast="31" xr6:coauthVersionMax="31" xr10:uidLastSave="{00000000-0000-0000-0000-000000000000}"/>
  <bookViews>
    <workbookView xWindow="0" yWindow="0" windowWidth="21600" windowHeight="9525" xr2:uid="{01E915C5-2272-4FA3-8906-BC5D7600ECEE}"/>
  </bookViews>
  <sheets>
    <sheet name="Sampling Resul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B27" i="1"/>
  <c r="B26" i="1"/>
  <c r="B25" i="1"/>
  <c r="B2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I2" i="1" l="1"/>
  <c r="I17" i="1"/>
  <c r="I12" i="1"/>
  <c r="I7" i="1"/>
</calcChain>
</file>

<file path=xl/sharedStrings.xml><?xml version="1.0" encoding="utf-8"?>
<sst xmlns="http://schemas.openxmlformats.org/spreadsheetml/2006/main" count="21" uniqueCount="16">
  <si>
    <t>Seed</t>
  </si>
  <si>
    <t>Population Mean:</t>
  </si>
  <si>
    <t>Mean</t>
  </si>
  <si>
    <t>Design</t>
  </si>
  <si>
    <t>Iteration</t>
  </si>
  <si>
    <t>Proportional</t>
  </si>
  <si>
    <t>Neyman</t>
  </si>
  <si>
    <t>Simple Random Sample</t>
  </si>
  <si>
    <t>Lower 95% CL</t>
  </si>
  <si>
    <t>Upper 95% CL</t>
  </si>
  <si>
    <t>95% CI Contains Pop. Mean?</t>
  </si>
  <si>
    <t># CI's Containing Pop. Mean</t>
  </si>
  <si>
    <t>Two-stage (Cluster &amp; Proportional)</t>
  </si>
  <si>
    <t>Standard Error</t>
  </si>
  <si>
    <t>Avg. Mean</t>
  </si>
  <si>
    <t>Avg.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</si>
</sst>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/>
    <xf numFmtId="3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3" fontId="0" fillId="0" borderId="7" xfId="0" applyNumberFormat="1" applyBorder="1"/>
    <xf numFmtId="0" fontId="1" fillId="2" borderId="0" xfId="0" applyFont="1" applyFill="1"/>
    <xf numFmtId="0" fontId="0" fillId="2" borderId="0" xfId="0" applyFill="1"/>
    <xf numFmtId="0" fontId="2" fillId="3" borderId="8" xfId="0" applyFont="1" applyFill="1" applyBorder="1" applyAlignment="1"/>
    <xf numFmtId="4" fontId="2" fillId="3" borderId="9" xfId="0" applyNumberFormat="1" applyFont="1" applyFill="1" applyBorder="1"/>
    <xf numFmtId="0" fontId="0" fillId="0" borderId="10" xfId="0" applyBorder="1" applyAlignment="1">
      <alignment horizontal="center"/>
    </xf>
    <xf numFmtId="0" fontId="0" fillId="0" borderId="10" xfId="0" applyBorder="1"/>
    <xf numFmtId="3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1" fillId="0" borderId="1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9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2" borderId="0" xfId="0" applyNumberFormat="1" applyFill="1"/>
    <xf numFmtId="3" fontId="0" fillId="2" borderId="6" xfId="0" applyNumberFormat="1" applyFill="1" applyBorder="1"/>
    <xf numFmtId="0" fontId="0" fillId="2" borderId="17" xfId="0" applyFill="1" applyBorder="1"/>
    <xf numFmtId="3" fontId="0" fillId="2" borderId="13" xfId="0" applyNumberFormat="1" applyFill="1" applyBorder="1"/>
    <xf numFmtId="0" fontId="0" fillId="2" borderId="18" xfId="0" applyFill="1" applyBorder="1"/>
    <xf numFmtId="3" fontId="0" fillId="2" borderId="7" xfId="0" applyNumberFormat="1" applyFill="1" applyBorder="1"/>
    <xf numFmtId="3" fontId="0" fillId="2" borderId="14" xfId="0" applyNumberFormat="1" applyFill="1" applyBorder="1"/>
    <xf numFmtId="0" fontId="0" fillId="2" borderId="19" xfId="0" applyFill="1" applyBorder="1"/>
    <xf numFmtId="3" fontId="0" fillId="2" borderId="11" xfId="0" applyNumberFormat="1" applyFill="1" applyBorder="1"/>
    <xf numFmtId="3" fontId="0" fillId="2" borderId="20" xfId="0" applyNumberFormat="1" applyFill="1" applyBorder="1"/>
    <xf numFmtId="0" fontId="1" fillId="2" borderId="8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9F18-C2C8-4B24-9F5A-CF3DBAF699AC}">
  <dimension ref="A1:L27"/>
  <sheetViews>
    <sheetView tabSelected="1" workbookViewId="0"/>
  </sheetViews>
  <sheetFormatPr defaultRowHeight="15" x14ac:dyDescent="0.25"/>
  <cols>
    <col min="1" max="1" width="32.42578125" style="11" bestFit="1" customWidth="1"/>
    <col min="2" max="2" width="17" style="11" bestFit="1" customWidth="1"/>
    <col min="3" max="3" width="10.140625" style="11" bestFit="1" customWidth="1"/>
    <col min="4" max="4" width="7.5703125" style="11" bestFit="1" customWidth="1"/>
    <col min="5" max="5" width="17" style="11" bestFit="1" customWidth="1"/>
    <col min="6" max="6" width="12.85546875" style="11" bestFit="1" customWidth="1"/>
    <col min="7" max="7" width="13.140625" style="11" bestFit="1" customWidth="1"/>
    <col min="8" max="8" width="26.42578125" style="11" bestFit="1" customWidth="1"/>
    <col min="9" max="9" width="26.140625" style="11" bestFit="1" customWidth="1"/>
    <col min="10" max="16384" width="9.140625" style="11"/>
  </cols>
  <sheetData>
    <row r="1" spans="1:12" s="10" customFormat="1" ht="15.75" thickBot="1" x14ac:dyDescent="0.3">
      <c r="A1" s="19" t="s">
        <v>3</v>
      </c>
      <c r="B1" s="20" t="s">
        <v>4</v>
      </c>
      <c r="C1" s="20" t="s">
        <v>0</v>
      </c>
      <c r="D1" s="20" t="s">
        <v>2</v>
      </c>
      <c r="E1" s="20" t="s">
        <v>13</v>
      </c>
      <c r="F1" s="21" t="s">
        <v>8</v>
      </c>
      <c r="G1" s="21" t="s">
        <v>9</v>
      </c>
      <c r="H1" s="21" t="s">
        <v>10</v>
      </c>
      <c r="I1" s="22" t="s">
        <v>11</v>
      </c>
    </row>
    <row r="2" spans="1:12" x14ac:dyDescent="0.25">
      <c r="A2" s="23" t="s">
        <v>7</v>
      </c>
      <c r="B2" s="1">
        <v>1</v>
      </c>
      <c r="C2" s="2">
        <v>965617</v>
      </c>
      <c r="D2" s="3">
        <v>187024</v>
      </c>
      <c r="E2" s="3">
        <v>6068.277008</v>
      </c>
      <c r="F2" s="3">
        <v>175060.36799999999</v>
      </c>
      <c r="G2" s="3">
        <v>198987.46799999999</v>
      </c>
      <c r="H2" s="1" t="str">
        <f>IF(AND(F$23&gt;=F2,F$23&lt;=G2), "Yes", "No")</f>
        <v>Yes</v>
      </c>
      <c r="I2" s="28">
        <f>COUNTIF(H2:H6, "Yes")</f>
        <v>5</v>
      </c>
    </row>
    <row r="3" spans="1:12" x14ac:dyDescent="0.25">
      <c r="A3" s="24"/>
      <c r="B3" s="4">
        <v>2</v>
      </c>
      <c r="C3" s="5">
        <v>662888</v>
      </c>
      <c r="D3" s="6">
        <v>181694</v>
      </c>
      <c r="E3" s="6">
        <v>4902.7870810000004</v>
      </c>
      <c r="F3" s="6">
        <v>172028.65400000001</v>
      </c>
      <c r="G3" s="6">
        <v>191360.25</v>
      </c>
      <c r="H3" s="4" t="str">
        <f>IF(AND(F$23&gt;=F3,F$23&lt;=G3), "Yes", "No")</f>
        <v>Yes</v>
      </c>
      <c r="I3" s="29"/>
      <c r="K3" s="32"/>
      <c r="L3" s="32"/>
    </row>
    <row r="4" spans="1:12" x14ac:dyDescent="0.25">
      <c r="A4" s="24"/>
      <c r="B4" s="4">
        <v>3</v>
      </c>
      <c r="C4" s="5">
        <v>869404</v>
      </c>
      <c r="D4" s="6">
        <v>181301</v>
      </c>
      <c r="E4" s="6">
        <v>4835.9012460000004</v>
      </c>
      <c r="F4" s="6">
        <v>171766.98499999999</v>
      </c>
      <c r="G4" s="6">
        <v>190834.851</v>
      </c>
      <c r="H4" s="4" t="str">
        <f>IF(AND(F$23&gt;=F4,F$23&lt;=G4), "Yes", "No")</f>
        <v>Yes</v>
      </c>
      <c r="I4" s="29"/>
      <c r="K4" s="32"/>
      <c r="L4" s="32"/>
    </row>
    <row r="5" spans="1:12" x14ac:dyDescent="0.25">
      <c r="A5" s="24"/>
      <c r="B5" s="4">
        <v>4</v>
      </c>
      <c r="C5" s="5">
        <v>147603</v>
      </c>
      <c r="D5" s="6">
        <v>183806</v>
      </c>
      <c r="E5" s="6">
        <v>5203.7702660000004</v>
      </c>
      <c r="F5" s="6">
        <v>173546.40299999999</v>
      </c>
      <c r="G5" s="6">
        <v>194064.77</v>
      </c>
      <c r="H5" s="4" t="str">
        <f>IF(AND(F$23&gt;=F5,F$23&lt;=G5), "Yes", "No")</f>
        <v>Yes</v>
      </c>
      <c r="I5" s="29"/>
      <c r="K5" s="32"/>
      <c r="L5" s="32"/>
    </row>
    <row r="6" spans="1:12" ht="15.75" thickBot="1" x14ac:dyDescent="0.3">
      <c r="A6" s="24"/>
      <c r="B6" s="14">
        <v>5</v>
      </c>
      <c r="C6" s="15">
        <v>90873</v>
      </c>
      <c r="D6" s="16">
        <v>184499</v>
      </c>
      <c r="E6" s="16">
        <v>4975.7157699999998</v>
      </c>
      <c r="F6" s="16">
        <v>174689.717</v>
      </c>
      <c r="G6" s="16">
        <v>194308.86900000001</v>
      </c>
      <c r="H6" s="14" t="str">
        <f>IF(AND(F$23&gt;=F6,F$23&lt;=G6), "Yes", "No")</f>
        <v>Yes</v>
      </c>
      <c r="I6" s="30"/>
      <c r="K6" s="32"/>
      <c r="L6" s="32"/>
    </row>
    <row r="7" spans="1:12" x14ac:dyDescent="0.25">
      <c r="A7" s="23" t="s">
        <v>5</v>
      </c>
      <c r="B7" s="1">
        <v>1</v>
      </c>
      <c r="C7" s="2">
        <v>818956</v>
      </c>
      <c r="D7" s="3">
        <v>184572</v>
      </c>
      <c r="E7" s="3">
        <v>5775.5884159999996</v>
      </c>
      <c r="F7" s="3">
        <v>173183.261</v>
      </c>
      <c r="G7" s="3">
        <v>195960.98300000001</v>
      </c>
      <c r="H7" s="1" t="str">
        <f>IF(AND(F$23&gt;=F7,F$23&lt;=G7), "Yes", "No")</f>
        <v>Yes</v>
      </c>
      <c r="I7" s="28">
        <f>COUNTIF(H7:H11, "Yes")</f>
        <v>5</v>
      </c>
      <c r="L7" s="32"/>
    </row>
    <row r="8" spans="1:12" x14ac:dyDescent="0.25">
      <c r="A8" s="24"/>
      <c r="B8" s="4">
        <v>2</v>
      </c>
      <c r="C8" s="5">
        <v>93297</v>
      </c>
      <c r="D8" s="6">
        <v>182511</v>
      </c>
      <c r="E8" s="6">
        <v>5103.5364799999998</v>
      </c>
      <c r="F8" s="6">
        <v>172447.56400000001</v>
      </c>
      <c r="G8" s="6">
        <v>192574.853</v>
      </c>
      <c r="H8" s="4" t="str">
        <f>IF(AND(F$23&gt;=F8,F$23&lt;=G8), "Yes", "No")</f>
        <v>Yes</v>
      </c>
      <c r="I8" s="29"/>
    </row>
    <row r="9" spans="1:12" x14ac:dyDescent="0.25">
      <c r="A9" s="24"/>
      <c r="B9" s="4">
        <v>3</v>
      </c>
      <c r="C9" s="5">
        <v>496581</v>
      </c>
      <c r="D9" s="6">
        <v>188214</v>
      </c>
      <c r="E9" s="6">
        <v>5179.8104350000003</v>
      </c>
      <c r="F9" s="6">
        <v>178000.07199999999</v>
      </c>
      <c r="G9" s="6">
        <v>198428.16899999999</v>
      </c>
      <c r="H9" s="4" t="str">
        <f>IF(AND(F$23&gt;=F9,F$23&lt;=G9), "Yes", "No")</f>
        <v>Yes</v>
      </c>
      <c r="I9" s="29"/>
    </row>
    <row r="10" spans="1:12" x14ac:dyDescent="0.25">
      <c r="A10" s="24"/>
      <c r="B10" s="4">
        <v>4</v>
      </c>
      <c r="C10" s="5">
        <v>342872</v>
      </c>
      <c r="D10" s="6">
        <v>176537</v>
      </c>
      <c r="E10" s="6">
        <v>4555.5891039999997</v>
      </c>
      <c r="F10" s="6">
        <v>167553.592</v>
      </c>
      <c r="G10" s="6">
        <v>185519.89</v>
      </c>
      <c r="H10" s="4" t="str">
        <f>IF(AND(F$23&gt;=F10,F$23&lt;=G10), "Yes", "No")</f>
        <v>Yes</v>
      </c>
      <c r="I10" s="29"/>
    </row>
    <row r="11" spans="1:12" ht="15.75" thickBot="1" x14ac:dyDescent="0.3">
      <c r="A11" s="25"/>
      <c r="B11" s="7">
        <v>5</v>
      </c>
      <c r="C11" s="8">
        <v>154257</v>
      </c>
      <c r="D11" s="16">
        <v>186368</v>
      </c>
      <c r="E11" s="16">
        <v>5343.7523110000002</v>
      </c>
      <c r="F11" s="16">
        <v>175830.93400000001</v>
      </c>
      <c r="G11" s="16">
        <v>196905.584</v>
      </c>
      <c r="H11" s="7" t="str">
        <f>IF(AND(F$23&gt;=F11,F$23&lt;=G11), "Yes", "No")</f>
        <v>Yes</v>
      </c>
      <c r="I11" s="31"/>
    </row>
    <row r="12" spans="1:12" x14ac:dyDescent="0.25">
      <c r="A12" s="23" t="s">
        <v>6</v>
      </c>
      <c r="B12" s="1">
        <v>1</v>
      </c>
      <c r="C12" s="2">
        <v>8509</v>
      </c>
      <c r="D12" s="3">
        <v>188179</v>
      </c>
      <c r="E12" s="3">
        <v>5111.350582</v>
      </c>
      <c r="F12" s="3">
        <v>178099.96299999999</v>
      </c>
      <c r="G12" s="3">
        <v>198257.459</v>
      </c>
      <c r="H12" s="1" t="str">
        <f>IF(AND(F$23&gt;=F12,F$23&lt;=G12), "Yes", "No")</f>
        <v>Yes</v>
      </c>
      <c r="I12" s="28">
        <f>COUNTIF(H12:H16, "Yes")</f>
        <v>5</v>
      </c>
    </row>
    <row r="13" spans="1:12" x14ac:dyDescent="0.25">
      <c r="A13" s="24"/>
      <c r="B13" s="4">
        <v>2</v>
      </c>
      <c r="C13" s="5">
        <v>357761</v>
      </c>
      <c r="D13" s="6">
        <v>181245</v>
      </c>
      <c r="E13" s="6">
        <v>5092.2823529999996</v>
      </c>
      <c r="F13" s="6">
        <v>171203.76500000001</v>
      </c>
      <c r="G13" s="6">
        <v>191286.06200000001</v>
      </c>
      <c r="H13" s="4" t="str">
        <f>IF(AND(F$23&gt;=F13,F$23&lt;=G13), "Yes", "No")</f>
        <v>Yes</v>
      </c>
      <c r="I13" s="29"/>
    </row>
    <row r="14" spans="1:12" x14ac:dyDescent="0.25">
      <c r="A14" s="24"/>
      <c r="B14" s="4">
        <v>3</v>
      </c>
      <c r="C14" s="5">
        <v>457196</v>
      </c>
      <c r="D14" s="6">
        <v>177541</v>
      </c>
      <c r="E14" s="6">
        <v>4757.6765610000002</v>
      </c>
      <c r="F14" s="6">
        <v>168160.10399999999</v>
      </c>
      <c r="G14" s="6">
        <v>186922.82500000001</v>
      </c>
      <c r="H14" s="4" t="str">
        <f>IF(AND(F$23&gt;=F14,F$23&lt;=G14), "Yes", "No")</f>
        <v>Yes</v>
      </c>
      <c r="I14" s="29"/>
    </row>
    <row r="15" spans="1:12" x14ac:dyDescent="0.25">
      <c r="A15" s="24"/>
      <c r="B15" s="4">
        <v>4</v>
      </c>
      <c r="C15" s="5">
        <v>732870</v>
      </c>
      <c r="D15" s="6">
        <v>184498</v>
      </c>
      <c r="E15" s="6">
        <v>4910.1931679999998</v>
      </c>
      <c r="F15" s="6">
        <v>174815.77299999999</v>
      </c>
      <c r="G15" s="6">
        <v>194179.97</v>
      </c>
      <c r="H15" s="4" t="str">
        <f>IF(AND(F$23&gt;=F15,F$23&lt;=G15), "Yes", "No")</f>
        <v>Yes</v>
      </c>
      <c r="I15" s="29"/>
    </row>
    <row r="16" spans="1:12" ht="15.75" thickBot="1" x14ac:dyDescent="0.3">
      <c r="A16" s="25"/>
      <c r="B16" s="7">
        <v>5</v>
      </c>
      <c r="C16" s="8">
        <v>202192</v>
      </c>
      <c r="D16" s="9">
        <v>176185</v>
      </c>
      <c r="E16" s="9">
        <v>4481.3771189999998</v>
      </c>
      <c r="F16" s="9">
        <v>167348.23699999999</v>
      </c>
      <c r="G16" s="9">
        <v>185021.323</v>
      </c>
      <c r="H16" s="7" t="str">
        <f>IF(AND(F$23&gt;=F16,F$23&lt;=G16), "Yes", "No")</f>
        <v>Yes</v>
      </c>
      <c r="I16" s="31"/>
    </row>
    <row r="17" spans="1:9" x14ac:dyDescent="0.25">
      <c r="A17" s="26" t="s">
        <v>12</v>
      </c>
      <c r="B17" s="17">
        <v>1</v>
      </c>
      <c r="C17" s="18">
        <v>606631</v>
      </c>
      <c r="D17" s="3">
        <v>201383</v>
      </c>
      <c r="E17" s="3">
        <v>20516</v>
      </c>
      <c r="F17" s="3">
        <v>158941.66399999999</v>
      </c>
      <c r="G17" s="3">
        <v>243824.61600000001</v>
      </c>
      <c r="H17" s="17" t="str">
        <f>IF(AND(F$23&gt;=F17,F$23&lt;=G17), "Yes", "No")</f>
        <v>Yes</v>
      </c>
      <c r="I17" s="28">
        <f>COUNTIF(H17:H21, "Yes")</f>
        <v>3</v>
      </c>
    </row>
    <row r="18" spans="1:9" x14ac:dyDescent="0.25">
      <c r="A18" s="26"/>
      <c r="B18" s="4">
        <v>2</v>
      </c>
      <c r="C18" s="5">
        <v>632472</v>
      </c>
      <c r="D18" s="6">
        <v>187035</v>
      </c>
      <c r="E18" s="6">
        <v>16396</v>
      </c>
      <c r="F18" s="6">
        <v>153117.011</v>
      </c>
      <c r="G18" s="6">
        <v>220952.39799999999</v>
      </c>
      <c r="H18" s="4" t="str">
        <f>IF(AND(F$23&gt;=F18,F$23&lt;=G18), "Yes", "No")</f>
        <v>Yes</v>
      </c>
      <c r="I18" s="29"/>
    </row>
    <row r="19" spans="1:9" x14ac:dyDescent="0.25">
      <c r="A19" s="26"/>
      <c r="B19" s="4">
        <v>3</v>
      </c>
      <c r="C19" s="5">
        <v>841676</v>
      </c>
      <c r="D19" s="6">
        <v>137012</v>
      </c>
      <c r="E19" s="6">
        <v>8782.3330499999993</v>
      </c>
      <c r="F19" s="6">
        <v>118844.239</v>
      </c>
      <c r="G19" s="6">
        <v>155179.51999999999</v>
      </c>
      <c r="H19" s="4" t="str">
        <f>IF(AND(F$23&gt;=F19,F$23&lt;=G19), "Yes", "No")</f>
        <v>No</v>
      </c>
      <c r="I19" s="29"/>
    </row>
    <row r="20" spans="1:9" x14ac:dyDescent="0.25">
      <c r="A20" s="26"/>
      <c r="B20" s="4">
        <v>4</v>
      </c>
      <c r="C20" s="5">
        <v>13977</v>
      </c>
      <c r="D20" s="6">
        <v>184621</v>
      </c>
      <c r="E20" s="6">
        <v>17095</v>
      </c>
      <c r="F20" s="6">
        <v>149256.448</v>
      </c>
      <c r="G20" s="6">
        <v>219985.905</v>
      </c>
      <c r="H20" s="4" t="str">
        <f>IF(AND(F$23&gt;=F20,F$23&lt;=G20), "Yes", "No")</f>
        <v>Yes</v>
      </c>
      <c r="I20" s="29"/>
    </row>
    <row r="21" spans="1:9" ht="15.75" thickBot="1" x14ac:dyDescent="0.3">
      <c r="A21" s="27"/>
      <c r="B21" s="7">
        <v>5</v>
      </c>
      <c r="C21" s="8">
        <v>939001</v>
      </c>
      <c r="D21" s="9">
        <v>139561</v>
      </c>
      <c r="E21" s="9">
        <v>8519.0319999999992</v>
      </c>
      <c r="F21" s="9">
        <v>121937.70699999999</v>
      </c>
      <c r="G21" s="9">
        <v>157183.628</v>
      </c>
      <c r="H21" s="7" t="str">
        <f>IF(AND(F$23&gt;=F21,F$23&lt;=G21), "Yes", "No")</f>
        <v>No</v>
      </c>
      <c r="I21" s="31"/>
    </row>
    <row r="22" spans="1:9" ht="15.75" thickBot="1" x14ac:dyDescent="0.3"/>
    <row r="23" spans="1:9" ht="15.75" thickBot="1" x14ac:dyDescent="0.3">
      <c r="A23" s="42" t="s">
        <v>3</v>
      </c>
      <c r="B23" s="43" t="s">
        <v>14</v>
      </c>
      <c r="C23" s="44" t="s">
        <v>15</v>
      </c>
      <c r="E23" s="12" t="s">
        <v>1</v>
      </c>
      <c r="F23" s="13">
        <v>180921.2</v>
      </c>
    </row>
    <row r="24" spans="1:9" x14ac:dyDescent="0.25">
      <c r="A24" s="39" t="s">
        <v>7</v>
      </c>
      <c r="B24" s="40">
        <f>AVERAGE(D2:D6)</f>
        <v>183664.8</v>
      </c>
      <c r="C24" s="41">
        <f>AVERAGE(E2:E6)</f>
        <v>5197.2902741999997</v>
      </c>
    </row>
    <row r="25" spans="1:9" x14ac:dyDescent="0.25">
      <c r="A25" s="34" t="s">
        <v>5</v>
      </c>
      <c r="B25" s="33">
        <f>AVERAGE(D7:D11)</f>
        <v>183640.4</v>
      </c>
      <c r="C25" s="35">
        <f>AVERAGE(E7:E11)</f>
        <v>5191.6553492000003</v>
      </c>
    </row>
    <row r="26" spans="1:9" x14ac:dyDescent="0.25">
      <c r="A26" s="34" t="s">
        <v>6</v>
      </c>
      <c r="B26" s="33">
        <f>AVERAGE(D12:D16)</f>
        <v>181529.60000000001</v>
      </c>
      <c r="C26" s="35">
        <f>AVERAGE(E12:E16)</f>
        <v>4870.5759565999997</v>
      </c>
    </row>
    <row r="27" spans="1:9" ht="15.75" thickBot="1" x14ac:dyDescent="0.3">
      <c r="A27" s="36" t="s">
        <v>12</v>
      </c>
      <c r="B27" s="37">
        <f>AVERAGE(D17:D21)</f>
        <v>169922.4</v>
      </c>
      <c r="C27" s="38">
        <f>AVERAGE(E17:E21)</f>
        <v>14261.673009999999</v>
      </c>
    </row>
  </sheetData>
  <mergeCells count="8">
    <mergeCell ref="A2:A6"/>
    <mergeCell ref="A7:A11"/>
    <mergeCell ref="A12:A16"/>
    <mergeCell ref="A17:A21"/>
    <mergeCell ref="I2:I6"/>
    <mergeCell ref="I7:I11"/>
    <mergeCell ref="I12:I16"/>
    <mergeCell ref="I17:I21"/>
  </mergeCells>
  <pageMargins left="0.7" right="0.7" top="0.75" bottom="0.75" header="0.3" footer="0.3"/>
  <pageSetup orientation="portrait" r:id="rId1"/>
  <ignoredErrors>
    <ignoredError sqref="B24:C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Freeman</dc:creator>
  <cp:lastModifiedBy>Dan Freeman</cp:lastModifiedBy>
  <dcterms:created xsi:type="dcterms:W3CDTF">2018-03-31T21:34:39Z</dcterms:created>
  <dcterms:modified xsi:type="dcterms:W3CDTF">2018-04-03T15:36:50Z</dcterms:modified>
</cp:coreProperties>
</file>