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955" windowHeight="9975" activeTab="1"/>
  </bookViews>
  <sheets>
    <sheet name="Sheet5" sheetId="5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Sheet1!$B$3:$AM$3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AN226" i="1"/>
  <c r="AR79"/>
  <c r="AR80"/>
  <c r="AR88"/>
  <c r="AR156"/>
  <c r="AR186"/>
  <c r="AR197"/>
  <c r="AR8"/>
  <c r="AR81"/>
  <c r="AR169"/>
  <c r="AR162"/>
  <c r="AR135"/>
  <c r="AR22"/>
  <c r="AR202"/>
  <c r="AR141"/>
  <c r="AR130"/>
  <c r="AR152"/>
  <c r="AR83"/>
  <c r="AR111"/>
  <c r="AR131"/>
  <c r="AR23"/>
  <c r="AR6"/>
  <c r="AR129"/>
  <c r="AR189"/>
  <c r="AR13"/>
  <c r="AR151"/>
  <c r="AR84"/>
  <c r="AR138"/>
  <c r="AR191"/>
  <c r="AR157"/>
  <c r="AR125"/>
  <c r="AR137"/>
  <c r="AR165"/>
  <c r="AR153"/>
  <c r="AR110"/>
  <c r="AR15"/>
  <c r="AR171"/>
  <c r="AR85"/>
  <c r="AR148"/>
  <c r="AR17"/>
  <c r="AR172"/>
  <c r="AR37"/>
  <c r="AR178"/>
  <c r="AR163"/>
  <c r="AR136"/>
  <c r="AR188"/>
  <c r="AR139"/>
  <c r="AR200"/>
  <c r="AR168"/>
  <c r="AR16"/>
  <c r="AR140"/>
  <c r="AR114"/>
  <c r="AR109"/>
  <c r="AR158"/>
  <c r="AR134"/>
  <c r="AR147"/>
  <c r="AR71"/>
  <c r="AR18"/>
  <c r="AR39"/>
  <c r="AR21"/>
  <c r="AR112"/>
  <c r="AR187"/>
  <c r="AR24"/>
  <c r="AR48"/>
  <c r="AR154"/>
  <c r="AR119"/>
  <c r="AR36"/>
  <c r="AR203"/>
  <c r="AR9"/>
  <c r="AR170"/>
  <c r="AR133"/>
  <c r="AR68"/>
  <c r="AR117"/>
  <c r="AR12"/>
  <c r="AR49"/>
  <c r="AR161"/>
  <c r="AR72"/>
  <c r="AR11"/>
  <c r="AR167"/>
  <c r="AR198"/>
  <c r="AR126"/>
  <c r="AR199"/>
  <c r="AR38"/>
  <c r="AR103"/>
  <c r="AR122"/>
  <c r="AR143"/>
  <c r="AR225"/>
  <c r="AR159"/>
  <c r="AR26"/>
  <c r="AR58"/>
  <c r="AR87"/>
  <c r="AR86"/>
  <c r="AR7"/>
  <c r="AR106"/>
  <c r="AR160"/>
  <c r="AR206"/>
  <c r="AR95"/>
  <c r="AR27"/>
  <c r="AR185"/>
  <c r="AR75"/>
  <c r="AR128"/>
  <c r="AR50"/>
  <c r="AR209"/>
  <c r="AR113"/>
  <c r="AR5"/>
  <c r="AR91"/>
  <c r="AR116"/>
  <c r="AR51"/>
  <c r="AR224"/>
  <c r="AR29"/>
  <c r="AR118"/>
  <c r="AR92"/>
  <c r="AR104"/>
  <c r="AR107"/>
  <c r="AR41"/>
  <c r="AR40"/>
  <c r="AR31"/>
  <c r="AR100"/>
  <c r="AR127"/>
  <c r="AR44"/>
  <c r="AR144"/>
  <c r="AR201"/>
  <c r="AR46"/>
  <c r="AR215"/>
  <c r="AR54"/>
  <c r="AR173"/>
  <c r="AR14"/>
  <c r="AR98"/>
  <c r="AR97"/>
  <c r="AR149"/>
  <c r="AR142"/>
  <c r="AR176"/>
  <c r="AR166"/>
  <c r="AR146"/>
  <c r="AR20"/>
  <c r="AR4"/>
  <c r="AR76"/>
  <c r="AR89"/>
  <c r="AR61"/>
  <c r="AR30"/>
  <c r="AR52"/>
  <c r="AR184"/>
  <c r="AR194"/>
  <c r="AR65"/>
  <c r="AR132"/>
  <c r="AR25"/>
  <c r="AR219"/>
  <c r="AR62"/>
  <c r="AR82"/>
  <c r="AR43"/>
  <c r="AR28"/>
  <c r="AR222"/>
  <c r="AR223"/>
  <c r="AR208"/>
  <c r="AR59"/>
  <c r="AR94"/>
  <c r="AR74"/>
  <c r="AR55"/>
  <c r="AR177"/>
  <c r="AR33"/>
  <c r="AR101"/>
  <c r="AR204"/>
  <c r="AR10"/>
  <c r="AR63"/>
  <c r="AR77"/>
  <c r="AR57"/>
  <c r="AR96"/>
  <c r="AR192"/>
  <c r="AR53"/>
  <c r="AR108"/>
  <c r="AR67"/>
  <c r="AR93"/>
  <c r="AR121"/>
  <c r="AR105"/>
  <c r="AR221"/>
  <c r="AR78"/>
  <c r="AR124"/>
  <c r="AR182"/>
  <c r="AR42"/>
  <c r="AR217"/>
  <c r="AR212"/>
  <c r="AR218"/>
  <c r="AR205"/>
  <c r="AR47"/>
  <c r="AR193"/>
  <c r="AR196"/>
  <c r="AR73"/>
  <c r="AR220"/>
  <c r="AR66"/>
  <c r="AR213"/>
  <c r="AR56"/>
  <c r="AR34"/>
  <c r="AR179"/>
  <c r="AR155"/>
  <c r="AR45"/>
  <c r="AR19"/>
  <c r="AR195"/>
  <c r="AR216"/>
  <c r="AR174"/>
  <c r="AR210"/>
  <c r="AR90"/>
  <c r="AR32"/>
  <c r="AR190"/>
  <c r="AR102"/>
  <c r="AR180"/>
  <c r="AR64"/>
  <c r="AR181"/>
  <c r="AR99"/>
  <c r="AR115"/>
  <c r="AR164"/>
  <c r="AR35"/>
  <c r="AR123"/>
  <c r="AR211"/>
  <c r="AR70"/>
  <c r="AR175"/>
  <c r="AR69"/>
  <c r="AR183"/>
  <c r="AR60"/>
  <c r="AR150"/>
  <c r="AR145"/>
  <c r="AR214"/>
  <c r="AR120"/>
  <c r="AR207"/>
  <c r="D22" i="5"/>
  <c r="D21"/>
  <c r="D20"/>
  <c r="D19"/>
  <c r="D18"/>
  <c r="D17"/>
  <c r="D16"/>
  <c r="D15"/>
  <c r="D14"/>
  <c r="D13"/>
  <c r="D12"/>
  <c r="D11"/>
  <c r="D10"/>
  <c r="D9"/>
  <c r="D8"/>
  <c r="D7"/>
  <c r="D6"/>
  <c r="D5"/>
</calcChain>
</file>

<file path=xl/sharedStrings.xml><?xml version="1.0" encoding="utf-8"?>
<sst xmlns="http://schemas.openxmlformats.org/spreadsheetml/2006/main" count="1633" uniqueCount="819">
  <si>
    <t>ID</t>
  </si>
  <si>
    <t>Dpt</t>
  </si>
  <si>
    <t>Type mag</t>
  </si>
  <si>
    <t>Surf Vente</t>
  </si>
  <si>
    <t>NOM DU MAGASIN</t>
  </si>
  <si>
    <t>Codification Enseigne</t>
  </si>
  <si>
    <t>Enseigne</t>
  </si>
  <si>
    <t>Etb affiliation</t>
  </si>
  <si>
    <t>Ville</t>
  </si>
  <si>
    <t>Adresse1</t>
  </si>
  <si>
    <t>HM1</t>
  </si>
  <si>
    <t>CARREFOUR BOURG-EN-BRESSE</t>
  </si>
  <si>
    <t>BOURG EN BRESSE</t>
  </si>
  <si>
    <t>PFF11 Stéphane</t>
  </si>
  <si>
    <t>CARREFOUR</t>
  </si>
  <si>
    <t>CARREFOUR ALPES</t>
  </si>
  <si>
    <t>BOURG-EN-BRESSE</t>
  </si>
  <si>
    <t>CC SITE DE BROU</t>
  </si>
  <si>
    <t>CARREFOUR SEGNY</t>
  </si>
  <si>
    <t>SEGNY</t>
  </si>
  <si>
    <t>CC SÉGNY II</t>
  </si>
  <si>
    <t>CARREFOUR ECHIROLLES</t>
  </si>
  <si>
    <t>GRENOBLE -ECHIROLLES</t>
  </si>
  <si>
    <t>ECHIROLLES</t>
  </si>
  <si>
    <t>CC GRAND'PLACE ECHIROLLES</t>
  </si>
  <si>
    <t>CARREFOUR L'ISLE D'ABEAU</t>
  </si>
  <si>
    <t>L'ISLE D'ABEAU</t>
  </si>
  <si>
    <t>CC LES SAYES</t>
  </si>
  <si>
    <t>CARREFOUR MEYLAN</t>
  </si>
  <si>
    <t>GRENOBLE -MEYLAN</t>
  </si>
  <si>
    <t>MEYLAN</t>
  </si>
  <si>
    <t>1 BOULEVARD DES ALPES</t>
  </si>
  <si>
    <t>CARREFOUR SAINT-EGRÈVE</t>
  </si>
  <si>
    <t>ST EGREVE</t>
  </si>
  <si>
    <t>SAINT-EGRÈVE</t>
  </si>
  <si>
    <t>CC CARREFOUR</t>
  </si>
  <si>
    <t>CARREFOUR SALAISE-SUR-SANNE</t>
  </si>
  <si>
    <t>SALAISE S/SANNE</t>
  </si>
  <si>
    <t>SALAISE-SUR-SANNE</t>
  </si>
  <si>
    <t>CC CARREFOUR SALAISE-SUR-SANNE</t>
  </si>
  <si>
    <t>CARREFOUR BASSENS</t>
  </si>
  <si>
    <t>CHAMBERY -BASSENS</t>
  </si>
  <si>
    <t>BASSENS</t>
  </si>
  <si>
    <t>21 RUE CENTRALE</t>
  </si>
  <si>
    <t>CARREFOUR CHAMBÉRY</t>
  </si>
  <si>
    <t>CHAMBERY -CHAMNORD</t>
  </si>
  <si>
    <t>CHAMBÉRY</t>
  </si>
  <si>
    <t>CC CHAMNORD</t>
  </si>
  <si>
    <t>CARREFOUR ANNECY</t>
  </si>
  <si>
    <t>ANNECY</t>
  </si>
  <si>
    <t>134 AVENUE DE GENÈVE</t>
  </si>
  <si>
    <t>CARREFOUR SALLANCHES</t>
  </si>
  <si>
    <t>SALLANCHES</t>
  </si>
  <si>
    <t>CC CARREFOUR SALLANCHES</t>
  </si>
  <si>
    <t>CARREFOUR LABÈGE</t>
  </si>
  <si>
    <t>LABEGE</t>
  </si>
  <si>
    <t>Broker Toulouse</t>
  </si>
  <si>
    <t>CARREFOUR AQUITAINE MIDI PYRENEES</t>
  </si>
  <si>
    <t>LABÈGE</t>
  </si>
  <si>
    <t>CC LABÈGE 2</t>
  </si>
  <si>
    <t>CARREFOUR PORTET-SUR-GARONNE</t>
  </si>
  <si>
    <t>PORTET S/GARONNE</t>
  </si>
  <si>
    <t>PORTET-SUR-GARONNE</t>
  </si>
  <si>
    <t>CC GRAND PORTET</t>
  </si>
  <si>
    <t>CARREFOUR TOULOUSE</t>
  </si>
  <si>
    <t>TOULOUSE</t>
  </si>
  <si>
    <t>CC CARREFOUR TOULOUSE PURPAN</t>
  </si>
  <si>
    <t>CARREFOUR BÈGLES</t>
  </si>
  <si>
    <t>BEGLES</t>
  </si>
  <si>
    <t>PFF08 Olivier</t>
  </si>
  <si>
    <t>BÈGLES</t>
  </si>
  <si>
    <t>CC LES RIVES D'ARCINS</t>
  </si>
  <si>
    <t>CARREFOUR LESPARRE-MÉDOC</t>
  </si>
  <si>
    <t>LESPARRE MEDOC</t>
  </si>
  <si>
    <t>LESPARRE-MÉDOC</t>
  </si>
  <si>
    <t>1 AVENUE MENDÈS-FRANCE</t>
  </si>
  <si>
    <t>CARREFOUR LIBOURNE</t>
  </si>
  <si>
    <t>LIBOURNE</t>
  </si>
  <si>
    <t>CC VERDET</t>
  </si>
  <si>
    <t>CARREFOUR LORMONT</t>
  </si>
  <si>
    <t>LORMONT</t>
  </si>
  <si>
    <t>CC RIVE DROITE LES 4 PAVILLONS</t>
  </si>
  <si>
    <t>CARREFOUR MÉRIGNAC</t>
  </si>
  <si>
    <t>MERIGNAC</t>
  </si>
  <si>
    <t>MÉRIGNAC</t>
  </si>
  <si>
    <t>CC MÉRIGNAC SOLEIL</t>
  </si>
  <si>
    <t>CARREFOUR ANGLET</t>
  </si>
  <si>
    <t>ANGLET</t>
  </si>
  <si>
    <t>CC BAB 2</t>
  </si>
  <si>
    <t>CARREFOUR LESCAR</t>
  </si>
  <si>
    <t>LESCAR</t>
  </si>
  <si>
    <t>CC ESPACE 50</t>
  </si>
  <si>
    <t>CARREFOUR SOYAUX</t>
  </si>
  <si>
    <t>SOYAUX</t>
  </si>
  <si>
    <t>PFF07 Manuel</t>
  </si>
  <si>
    <t>CARREFOUR ATLANTIQUE</t>
  </si>
  <si>
    <t>CC RENDEZ-VOUS</t>
  </si>
  <si>
    <t>CARREFOUR ANGOULINS</t>
  </si>
  <si>
    <t>ANGOULINS</t>
  </si>
  <si>
    <t>CARREFOUR NANTES</t>
  </si>
  <si>
    <t>NANTES -BEAUJOIRE</t>
  </si>
  <si>
    <t>PFF16 Julien</t>
  </si>
  <si>
    <t>NANTES</t>
  </si>
  <si>
    <t>NANTES -BEAULIEU</t>
  </si>
  <si>
    <t>CC BEAULIEU</t>
  </si>
  <si>
    <t>CARREFOUR SAINT-HERBLAIN</t>
  </si>
  <si>
    <t>NANTES -ST HERBLAIN</t>
  </si>
  <si>
    <t>SAINT-HERBLAIN</t>
  </si>
  <si>
    <t>CARREFOUR ANGERS</t>
  </si>
  <si>
    <t>ANGERS -ST SERGE</t>
  </si>
  <si>
    <t>PFF15 Thomas</t>
  </si>
  <si>
    <t>ANGERS</t>
  </si>
  <si>
    <t>CC CARREFOUR SAINT-SERGE</t>
  </si>
  <si>
    <t>ANGERS -GRAND MAINE</t>
  </si>
  <si>
    <t>CC GRAND MAINE</t>
  </si>
  <si>
    <t>CARREFOUR CHOLET</t>
  </si>
  <si>
    <t>CHOLET</t>
  </si>
  <si>
    <t>CARREFOUR NIORT</t>
  </si>
  <si>
    <t>NIORT</t>
  </si>
  <si>
    <t>CC CARREFOUR PLEIN SUD</t>
  </si>
  <si>
    <t>CARREFOUR LA ROCHE-SUR-YON</t>
  </si>
  <si>
    <t>LA ROCHE S/YON</t>
  </si>
  <si>
    <t>LA ROCHE-SUR-YON</t>
  </si>
  <si>
    <t>CARREFOUR BEAUNE</t>
  </si>
  <si>
    <t>BEAUNE</t>
  </si>
  <si>
    <t>PFF12 Guillaume</t>
  </si>
  <si>
    <t>CARREFOUR BOURGOGNE</t>
  </si>
  <si>
    <t>CC SAINT-JACQUES</t>
  </si>
  <si>
    <t>CARREFOUR DIJON</t>
  </si>
  <si>
    <t>DIJON</t>
  </si>
  <si>
    <t>CC TOISON D'OR</t>
  </si>
  <si>
    <t>CARREFOUR QUÉTIGNY</t>
  </si>
  <si>
    <t>QUETIGNY</t>
  </si>
  <si>
    <t>QUÉTIGNY</t>
  </si>
  <si>
    <t>CC CARREFOUR GRAND QUÉTIGNY</t>
  </si>
  <si>
    <t>CARREFOUR CHALEZEULE</t>
  </si>
  <si>
    <t>BESANCON -CHALEZEULE</t>
  </si>
  <si>
    <t>CHALEZEULE</t>
  </si>
  <si>
    <t>ZAC BESANÇON EST</t>
  </si>
  <si>
    <t>CARREFOUR ECOLE-VALENTIN</t>
  </si>
  <si>
    <t>BESANCON -VALENTIN</t>
  </si>
  <si>
    <t>ECOLE-VALENTIN</t>
  </si>
  <si>
    <t>CC VALENTIN</t>
  </si>
  <si>
    <t>CARREFOUR ILLZACH</t>
  </si>
  <si>
    <t>MULHOUSE -ILLZACH</t>
  </si>
  <si>
    <t>PFF13 Karin</t>
  </si>
  <si>
    <t>ILLZACH</t>
  </si>
  <si>
    <t>CC CARREFOUR ILE NAPOLÉON</t>
  </si>
  <si>
    <t>CARREFOUR CHÂLON-SUR-SAÔNE</t>
  </si>
  <si>
    <t>CHALON S/SAONE -SUD</t>
  </si>
  <si>
    <t>CHÂLON-SUR-SAÔNE</t>
  </si>
  <si>
    <t>CC CHÂLON SUD</t>
  </si>
  <si>
    <t>CHALON S/SAONE -NORD</t>
  </si>
  <si>
    <t>CC CHÂLON NORD</t>
  </si>
  <si>
    <t>CARREFOUR CRÊCHES-SUR-SAÔNE</t>
  </si>
  <si>
    <t>CRECHES S/SAONE</t>
  </si>
  <si>
    <t>CRÊCHES-SUR-SAÔNE</t>
  </si>
  <si>
    <t>CC LES BOUCHARDES</t>
  </si>
  <si>
    <t>CARREFOUR JEUXEY</t>
  </si>
  <si>
    <t>EPINAL -JEUXEY</t>
  </si>
  <si>
    <t>JEUXEY</t>
  </si>
  <si>
    <t>CC CARREFOUR JEUXEY</t>
  </si>
  <si>
    <t>CARREFOUR GRACES</t>
  </si>
  <si>
    <t>GUINGAMP</t>
  </si>
  <si>
    <t>PFF17 Pierre</t>
  </si>
  <si>
    <t>CARREFOUR BRETAGNE</t>
  </si>
  <si>
    <t>GRACES</t>
  </si>
  <si>
    <t>CARREFOUR LANGUEUX</t>
  </si>
  <si>
    <t>ST BRIEUC -LANGUEUX</t>
  </si>
  <si>
    <t>LANGUEUX</t>
  </si>
  <si>
    <t>CARREFOUR PAIMPOL</t>
  </si>
  <si>
    <t>PAIMPOL</t>
  </si>
  <si>
    <t>CARREFOUR BREST</t>
  </si>
  <si>
    <t>BREST</t>
  </si>
  <si>
    <t>CC IROISE</t>
  </si>
  <si>
    <t>CARREFOUR QUIMPER</t>
  </si>
  <si>
    <t>QUIMPER</t>
  </si>
  <si>
    <t>CARREFOUR CESSON-SÉVIGNÉ</t>
  </si>
  <si>
    <t>RENNES -CESSON</t>
  </si>
  <si>
    <t>CESSON-SÉVIGNÉ</t>
  </si>
  <si>
    <t>CARREFOUR RENNES</t>
  </si>
  <si>
    <t>RENNES -ALMA</t>
  </si>
  <si>
    <t>RENNES</t>
  </si>
  <si>
    <t>CC ALMA</t>
  </si>
  <si>
    <t>CARREFOUR SAINT-MALO</t>
  </si>
  <si>
    <t>ST MALO</t>
  </si>
  <si>
    <t>SAINT-MALO</t>
  </si>
  <si>
    <t>CC LA MADELEINE</t>
  </si>
  <si>
    <t>CARREFOUR LORIENT</t>
  </si>
  <si>
    <t>LORIENT</t>
  </si>
  <si>
    <t>CC K2</t>
  </si>
  <si>
    <t>CARREFOUR VANNES</t>
  </si>
  <si>
    <t>VANNES</t>
  </si>
  <si>
    <t>CC FOURCHÊNE</t>
  </si>
  <si>
    <t>CARREFOUR CUSSET</t>
  </si>
  <si>
    <t>CUSSET</t>
  </si>
  <si>
    <t>PFF09 Safir</t>
  </si>
  <si>
    <t>CARREFOUR CENTRE</t>
  </si>
  <si>
    <t>RUE DES PEUPLIERS</t>
  </si>
  <si>
    <t>CARREFOUR MONTLUÇON</t>
  </si>
  <si>
    <t>MONTLUCON</t>
  </si>
  <si>
    <t>MONTLUÇON</t>
  </si>
  <si>
    <t>CARREFOUR MOULINS</t>
  </si>
  <si>
    <t>MOULINS</t>
  </si>
  <si>
    <t>CARREFOUR BOURGES</t>
  </si>
  <si>
    <t>BOURGES</t>
  </si>
  <si>
    <t>CARREFOUR BRIVE-LA-GAILLARDE</t>
  </si>
  <si>
    <t>BRIVE LA GAILLARDE</t>
  </si>
  <si>
    <t>BRIVE-LA-GAILLARDE</t>
  </si>
  <si>
    <t>ZI DU TEINCHURIER</t>
  </si>
  <si>
    <t>CARREFOUR GUÉRET</t>
  </si>
  <si>
    <t>GUERET</t>
  </si>
  <si>
    <t>GUÉRET</t>
  </si>
  <si>
    <t>PAC CARREFOUR GUÉRET</t>
  </si>
  <si>
    <t>CARREFOUR CHÂTEAUROUX</t>
  </si>
  <si>
    <t>CHATEAUROUX</t>
  </si>
  <si>
    <t>CHÂTEAUROUX</t>
  </si>
  <si>
    <t>CARREFOUR MARZY</t>
  </si>
  <si>
    <t>NEVERS -MARZY</t>
  </si>
  <si>
    <t>MARZY</t>
  </si>
  <si>
    <t>CARREFOUR MENETROL</t>
  </si>
  <si>
    <t>RIOM</t>
  </si>
  <si>
    <t>MENETROL</t>
  </si>
  <si>
    <t>CC RIOM SUD</t>
  </si>
  <si>
    <t>CARREFOUR THIERS</t>
  </si>
  <si>
    <t>THIERS</t>
  </si>
  <si>
    <t>CARREFOUR BOISSEUIL</t>
  </si>
  <si>
    <t>LIMOGES -BOISSEUIL</t>
  </si>
  <si>
    <t>BOISSEUIL</t>
  </si>
  <si>
    <t>CC CARREFOUR BOISSEUIL</t>
  </si>
  <si>
    <t>ROUTE DE TOULOUSE</t>
  </si>
  <si>
    <t>CARREFOUR CHÂTEAU-THIERRY</t>
  </si>
  <si>
    <t>CHATEAU THIERRY</t>
  </si>
  <si>
    <t>PFF01 Laura</t>
  </si>
  <si>
    <t>CARREFOUR CHAMPAGNE</t>
  </si>
  <si>
    <t>CHÂTEAU-THIERRY</t>
  </si>
  <si>
    <t>37 AVENUE D'ESSOMES</t>
  </si>
  <si>
    <t>CARREFOUR LAON</t>
  </si>
  <si>
    <t>LAON</t>
  </si>
  <si>
    <t>CARREFOUR CHARLEVILLE-MÉZIÈRES</t>
  </si>
  <si>
    <t>CHARLEVILLE MEZIERES</t>
  </si>
  <si>
    <t>Available</t>
  </si>
  <si>
    <t>CHARLEVILLE-MÉZIÈRES</t>
  </si>
  <si>
    <t>CC LA CROISETTE</t>
  </si>
  <si>
    <t>CARREFOUR RETHEL</t>
  </si>
  <si>
    <t>RETHEL</t>
  </si>
  <si>
    <t>CC DE L'ETOILE</t>
  </si>
  <si>
    <t>CARREFOUR LA CHAPELLE-SAINT-LUC</t>
  </si>
  <si>
    <t>TROYES -LA CHAPELLE</t>
  </si>
  <si>
    <t>LA CHAPELLE-SAINT-LUC</t>
  </si>
  <si>
    <t>CC CHANTEREIGNE</t>
  </si>
  <si>
    <t>CARREFOUR SAINT-ANDRÉ-LES-VERGERS</t>
  </si>
  <si>
    <t>ST ANDRE LES VERGERS</t>
  </si>
  <si>
    <t>SAINT-ANDRÉ-LES-VERGERS</t>
  </si>
  <si>
    <t>CC SAINT-ANDRÉ</t>
  </si>
  <si>
    <t>CARREFOUR CHÂLONS-EN-CHAMPAGNE</t>
  </si>
  <si>
    <t>CHALONS EN CHAMPAGNE</t>
  </si>
  <si>
    <t>PFF03 Julien</t>
  </si>
  <si>
    <t>CHÂLONS-EN-CHAMPAGNE</t>
  </si>
  <si>
    <t>CC CROIX DAMPIERRE</t>
  </si>
  <si>
    <t>CARREFOUR EPERNAY</t>
  </si>
  <si>
    <t>EPERNAY</t>
  </si>
  <si>
    <t>13 QUAI DE MARNE</t>
  </si>
  <si>
    <t>CARREFOUR REIMS</t>
  </si>
  <si>
    <t>REIMS -CERNAY</t>
  </si>
  <si>
    <t>REIMS</t>
  </si>
  <si>
    <t>CARREFOUR TINQUEUX</t>
  </si>
  <si>
    <t>REIMS -TINQUEUX</t>
  </si>
  <si>
    <t>TINQUEUX</t>
  </si>
  <si>
    <t>CC MONT SAINT-PIERRE</t>
  </si>
  <si>
    <t>CARREFOUR THIONVILLE</t>
  </si>
  <si>
    <t>THIONVILLE</t>
  </si>
  <si>
    <t>CC GÉRIC</t>
  </si>
  <si>
    <t>CARREFOUR SENS</t>
  </si>
  <si>
    <t>SENS -VOULX</t>
  </si>
  <si>
    <t>SENS</t>
  </si>
  <si>
    <t>SENS -MAILLOT</t>
  </si>
  <si>
    <t>CARREFOUR ANTIBES</t>
  </si>
  <si>
    <t>ANTIBES</t>
  </si>
  <si>
    <t>PFF10 Maria</t>
  </si>
  <si>
    <t>CARREFOUR CÔTE D'AZUR</t>
  </si>
  <si>
    <t>CARREFOUR NICE</t>
  </si>
  <si>
    <t>NICE -LINGOSTIERE</t>
  </si>
  <si>
    <t>NICE</t>
  </si>
  <si>
    <t>NICE -TNL</t>
  </si>
  <si>
    <t>CC NICE TNL</t>
  </si>
  <si>
    <t>CARREFOUR DRAGUIGNAN</t>
  </si>
  <si>
    <t>DRAGUIGNAN</t>
  </si>
  <si>
    <t>CC CARREFOUR LE SALAMANDRIER</t>
  </si>
  <si>
    <t>CARREFOUR LA VALETTE-DU-VAR</t>
  </si>
  <si>
    <t>TOULON -GRAND VAR</t>
  </si>
  <si>
    <t>LA VALETTE-DU-VAR</t>
  </si>
  <si>
    <t>CC GRAND VAR</t>
  </si>
  <si>
    <t>CARREFOUR OLLIOULES</t>
  </si>
  <si>
    <t>OLLIOULES</t>
  </si>
  <si>
    <t>CC CARREFOUR TOULON OUEST</t>
  </si>
  <si>
    <t>CARREFOUR PUGET-SUR-ARGENS</t>
  </si>
  <si>
    <t>PUGET S/ARGENS</t>
  </si>
  <si>
    <t>PUGET-SUR-ARGENS</t>
  </si>
  <si>
    <t>CARREFOUR TOULON</t>
  </si>
  <si>
    <t>TOULON -MAYOL</t>
  </si>
  <si>
    <t>TOULON</t>
  </si>
  <si>
    <t>CC CENTRE MAYOL</t>
  </si>
  <si>
    <t>CARREFOUR TRANS-EN-PROVENCE</t>
  </si>
  <si>
    <t>TRANS EN PROVENCE</t>
  </si>
  <si>
    <t>TRANS-EN-PROVENCE</t>
  </si>
  <si>
    <t>HM</t>
  </si>
  <si>
    <t>CARREFOUR MONACO</t>
  </si>
  <si>
    <t>MONACO</t>
  </si>
  <si>
    <t>Avenue Albert 2 Boite Postale 233 Fontvieille</t>
  </si>
  <si>
    <t>CARREFOUR DIGNE-LES-BAINS</t>
  </si>
  <si>
    <t>DIGNE LES BAINS</t>
  </si>
  <si>
    <t>CARREFOUR FRANCHISES</t>
  </si>
  <si>
    <t>DIGNE-LES-BAINS</t>
  </si>
  <si>
    <t>ZI SAINT-CHRISTOPHE</t>
  </si>
  <si>
    <t>CARREFOUR PAMIERS</t>
  </si>
  <si>
    <t>PAMIERS</t>
  </si>
  <si>
    <t>CC PYREVAL</t>
  </si>
  <si>
    <t>CARREFOUR NARBONNE</t>
  </si>
  <si>
    <t>NARBONNE</t>
  </si>
  <si>
    <t>AVENUE DE LA MER</t>
  </si>
  <si>
    <t>CARREFOUR AJACCIO</t>
  </si>
  <si>
    <t>AJACCIO -PRINCE IMPE</t>
  </si>
  <si>
    <t>AJACCIO</t>
  </si>
  <si>
    <t>COURS DU PRINCE IMPÉRIAL</t>
  </si>
  <si>
    <t>CARREFOUR ISSOIRE</t>
  </si>
  <si>
    <t>ISSOIRE</t>
  </si>
  <si>
    <t>CARREFOUR ARGELÈS-SUR-MER</t>
  </si>
  <si>
    <t>ARGELES S/MER</t>
  </si>
  <si>
    <t>ARGELÈS-SUR-MER</t>
  </si>
  <si>
    <t>ZI TECHNIQUE</t>
  </si>
  <si>
    <t>CARREFOUR AULNOY-LEZ-VALENCIENNES</t>
  </si>
  <si>
    <t>VALENCIENNES</t>
  </si>
  <si>
    <t>PFF05 Régis</t>
  </si>
  <si>
    <t>CARREFOUR GRAND NORD</t>
  </si>
  <si>
    <t>AULNOY-LEZ-VALENCIENNES</t>
  </si>
  <si>
    <t>CARREFOUR CONDÉ-SUR-L'ESCAUT</t>
  </si>
  <si>
    <t>CONDE S/L'ESCAUT</t>
  </si>
  <si>
    <t>CONDÉ-SUR-L'ESCAUT</t>
  </si>
  <si>
    <t>AVENUE DE LA LIBERTÉ</t>
  </si>
  <si>
    <t>CARREFOUR DENAIN</t>
  </si>
  <si>
    <t>DENAIN</t>
  </si>
  <si>
    <t>CC JEAN BART</t>
  </si>
  <si>
    <t>CARREFOUR FLERS-EN-ESCREBIEUX</t>
  </si>
  <si>
    <t>DOUAI -FLERS</t>
  </si>
  <si>
    <t>FLERS-EN-ESCREBIEUX</t>
  </si>
  <si>
    <t>CARREFOUR FOURMIES</t>
  </si>
  <si>
    <t>FOURMIES</t>
  </si>
  <si>
    <t>CARREFOUR LILLE</t>
  </si>
  <si>
    <t>LILLE</t>
  </si>
  <si>
    <t>CC EURALILLE</t>
  </si>
  <si>
    <t>CARREFOUR MAUBEUGE</t>
  </si>
  <si>
    <t>MAUBEUGE</t>
  </si>
  <si>
    <t>QUARTIER DE L'EPINETTE</t>
  </si>
  <si>
    <t>CARREFOUR AUCHY-LES-MINES</t>
  </si>
  <si>
    <t>AUCHY LES MINES</t>
  </si>
  <si>
    <t>AUCHY-LES-MINES</t>
  </si>
  <si>
    <t>CC PORTE DES FLANDRES</t>
  </si>
  <si>
    <t>CARREFOUR LIEVIN</t>
  </si>
  <si>
    <t>LIEVIN</t>
  </si>
  <si>
    <t>CARREFOUR AMIENS</t>
  </si>
  <si>
    <t>AMIENS</t>
  </si>
  <si>
    <t>PFF06 Roland</t>
  </si>
  <si>
    <t>CARREFOUR BEAUCAIRE</t>
  </si>
  <si>
    <t>BEAUCAIRE</t>
  </si>
  <si>
    <t>CARREFOUR LANGUEDOC ROUSSILLON</t>
  </si>
  <si>
    <t>ROUTE DE NÎMES</t>
  </si>
  <si>
    <t>CARREFOUR NÎMES</t>
  </si>
  <si>
    <t>NIMES -OUEST</t>
  </si>
  <si>
    <t>NÎMES</t>
  </si>
  <si>
    <t>CC CARREFOUR NÎMES ETOILE</t>
  </si>
  <si>
    <t>NIMES -SUD</t>
  </si>
  <si>
    <t>CC NÎMES SUD</t>
  </si>
  <si>
    <t>CARREFOUR UZÈS</t>
  </si>
  <si>
    <t>UZES</t>
  </si>
  <si>
    <t>UZÈS</t>
  </si>
  <si>
    <t>ZAC PONT DES CHARETTES</t>
  </si>
  <si>
    <t>CARREFOUR BALARUC-LE-VIEUX</t>
  </si>
  <si>
    <t>SETE -BALARUC</t>
  </si>
  <si>
    <t>BALARUC-LE-VIEUX</t>
  </si>
  <si>
    <t xml:space="preserve">CC CARREFOUR BALARUC </t>
  </si>
  <si>
    <t>CARREFOUR LATTES</t>
  </si>
  <si>
    <t>LATTES</t>
  </si>
  <si>
    <t>CC GRAND SUD</t>
  </si>
  <si>
    <t>CARREFOUR SAINT-CLÉMENT-DE-RIVIÈRE</t>
  </si>
  <si>
    <t>ST CLEMENT DE RIVIER</t>
  </si>
  <si>
    <t>SAINT-CLÉMENT-DE-RIVIÈRE</t>
  </si>
  <si>
    <t>CC TRIFONTAINE</t>
  </si>
  <si>
    <t>CARREFOUR SAINT-JEAN-DE-VÉDAS</t>
  </si>
  <si>
    <t>ST JEAN DE VEDAS</t>
  </si>
  <si>
    <t>SAINT-JEAN-DE-VÉDAS</t>
  </si>
  <si>
    <t>CARREFOUR CLAIRA</t>
  </si>
  <si>
    <t>PERPIGNAN -CLAIRA</t>
  </si>
  <si>
    <t>CLAIRA</t>
  </si>
  <si>
    <t>CARREFOUR PERPIGNAN</t>
  </si>
  <si>
    <t>PERPIGNAN -ROUSSILL</t>
  </si>
  <si>
    <t>PERPIGNAN</t>
  </si>
  <si>
    <t>CC CHÂTEAU ROUSSILLON</t>
  </si>
  <si>
    <t>CARREFOUR BAYEUX</t>
  </si>
  <si>
    <t>BAYEUX</t>
  </si>
  <si>
    <t>PFF14 Didier</t>
  </si>
  <si>
    <t>CARREFOUR NORMANDIE</t>
  </si>
  <si>
    <t>CC EINDHOVEN</t>
  </si>
  <si>
    <t>CARREFOUR CAEN</t>
  </si>
  <si>
    <t>CAEN</t>
  </si>
  <si>
    <t>CC CÔTE DE NACRE</t>
  </si>
  <si>
    <t>CARREFOUR HÉROUVILLE-SAINT-CLAIR</t>
  </si>
  <si>
    <t>HEROUVILLE ST CLAIR</t>
  </si>
  <si>
    <t>HÉROUVILLE-SAINT-CLAIR</t>
  </si>
  <si>
    <t>CC SAINT-CLAIR</t>
  </si>
  <si>
    <t>CARREFOUR MONDEVILLE</t>
  </si>
  <si>
    <t>MONDEVILLE</t>
  </si>
  <si>
    <t>CC MONDEVILLE 2</t>
  </si>
  <si>
    <t>CARREFOUR GUICHAINVILLE</t>
  </si>
  <si>
    <t>EVREUX</t>
  </si>
  <si>
    <t>GUICHAINVILLE</t>
  </si>
  <si>
    <t>CC CARREFOUR EVREUX</t>
  </si>
  <si>
    <t>CARREFOUR VERNON</t>
  </si>
  <si>
    <t>VERNON</t>
  </si>
  <si>
    <t>5 BOULEVARD ISAMBARD</t>
  </si>
  <si>
    <t>CARREFOUR CHERBOURG-OCTEVILLE</t>
  </si>
  <si>
    <t>CHERBOURG</t>
  </si>
  <si>
    <t>CHERBOURG-OCTEVILLE</t>
  </si>
  <si>
    <t>CARREFOUR BARENTIN</t>
  </si>
  <si>
    <t>BARENTIN</t>
  </si>
  <si>
    <t>CC MESNIL ROUX</t>
  </si>
  <si>
    <t>CARREFOUR FÉCAMP</t>
  </si>
  <si>
    <t>FECAMP</t>
  </si>
  <si>
    <t>FÉCAMP</t>
  </si>
  <si>
    <t>RUE CHARLES LEBORGNE</t>
  </si>
  <si>
    <t>CARREFOUR GRUCHET-LE-VALASSE</t>
  </si>
  <si>
    <t>GRUCHET LE VALASSE</t>
  </si>
  <si>
    <t>GRUCHET-LE-VALASSE</t>
  </si>
  <si>
    <t>CC VALASSE</t>
  </si>
  <si>
    <t>CARREFOUR MONT-SAINT-AIGNAN</t>
  </si>
  <si>
    <t>MONT ST AIGNAN</t>
  </si>
  <si>
    <t>MONT-SAINT-AIGNAN</t>
  </si>
  <si>
    <t>CARREFOUR TOURVILLE-LA-RIVIÈRE</t>
  </si>
  <si>
    <t>TOURVILLE LA RIVIERE</t>
  </si>
  <si>
    <t>TOURVILLE-LA-RIVIÈRE</t>
  </si>
  <si>
    <t>CC TOURVILLE 2</t>
  </si>
  <si>
    <t>CARREFOUR CHAMPS-SUR-MARNE</t>
  </si>
  <si>
    <t>CHAMPS S/MARNE</t>
  </si>
  <si>
    <t>CARREFOUR PARIS EST</t>
  </si>
  <si>
    <t>CHAMPS-SUR-MARNE</t>
  </si>
  <si>
    <t>CARREFOUR CHELLES</t>
  </si>
  <si>
    <t>CHELLES</t>
  </si>
  <si>
    <t>CC CHELLES 2</t>
  </si>
  <si>
    <t>CARREFOUR CLAYE-SOUILLY</t>
  </si>
  <si>
    <t>CLAYE SOUILLY</t>
  </si>
  <si>
    <t>CLAYE-SOUILLY</t>
  </si>
  <si>
    <t>CARREFOUR COLLEGIEN</t>
  </si>
  <si>
    <t>COLLEGIEN</t>
  </si>
  <si>
    <t>CC BAY 2</t>
  </si>
  <si>
    <t>CARREFOUR PONTAULT-COMBAULT</t>
  </si>
  <si>
    <t>PONTAULT COMBAULT</t>
  </si>
  <si>
    <t>PONTAULT-COMBAULT</t>
  </si>
  <si>
    <t>CARREFOUR MONTREUIL</t>
  </si>
  <si>
    <t>MONTREUIL</t>
  </si>
  <si>
    <t>CC LA GRANDE PORTE</t>
  </si>
  <si>
    <t>CARREFOUR NOISY-LE-GRAND</t>
  </si>
  <si>
    <t>NOISY LE GRAND</t>
  </si>
  <si>
    <t>NOISY-LE-GRAND</t>
  </si>
  <si>
    <t>CC LES ARCADES</t>
  </si>
  <si>
    <t>CARREFOUR CHARENTON-LE-PONT</t>
  </si>
  <si>
    <t>BERCY -CHARENTON</t>
  </si>
  <si>
    <t>CHARENTON-LE-PONT</t>
  </si>
  <si>
    <t>CC BERCY 2</t>
  </si>
  <si>
    <t>CARREFOUR CRÉTEIL</t>
  </si>
  <si>
    <t>CRETEIL</t>
  </si>
  <si>
    <t>CRÉTEIL</t>
  </si>
  <si>
    <t>CC CRÉTEIL SOLEIL</t>
  </si>
  <si>
    <t>CARREFOUR IVRY-SUR-SEINE</t>
  </si>
  <si>
    <t>IVRY S/SEINE</t>
  </si>
  <si>
    <t>IVRY-SUR-SEINE</t>
  </si>
  <si>
    <t>CC QUAIS D'IVRY</t>
  </si>
  <si>
    <t>CARREFOUR ORMESSON-SUR-MARNE</t>
  </si>
  <si>
    <t>ORMESSON</t>
  </si>
  <si>
    <t>ORMESSON-SUR-MARNE</t>
  </si>
  <si>
    <t>CC PINCE VENT</t>
  </si>
  <si>
    <t>CARREFOUR VENETTE</t>
  </si>
  <si>
    <t>VENETTE</t>
  </si>
  <si>
    <t>CARREFOUR PARIS NORD</t>
  </si>
  <si>
    <t>CC VENETTE</t>
  </si>
  <si>
    <t>CARREFOUR AULNAY-SOUS-BOIS</t>
  </si>
  <si>
    <t>AULNAY S/S BOIS</t>
  </si>
  <si>
    <t>AULNAY-SOUS-BOIS</t>
  </si>
  <si>
    <t>CC O'PARINOR</t>
  </si>
  <si>
    <t>CARREFOUR DRANCY</t>
  </si>
  <si>
    <t>DRANCY</t>
  </si>
  <si>
    <t>CC CENTRE AVENIR</t>
  </si>
  <si>
    <t>CARREFOUR ROSNY-SOUS-BOIS</t>
  </si>
  <si>
    <t>ROSNY S/S BOIS</t>
  </si>
  <si>
    <t>ROSNY-SOUS-BOIS</t>
  </si>
  <si>
    <t>CC ROSNY 2</t>
  </si>
  <si>
    <t>CARREFOUR SAINT-DENIS</t>
  </si>
  <si>
    <t>ST DENIS</t>
  </si>
  <si>
    <t>SAINT-DENIS</t>
  </si>
  <si>
    <t>CC BASILIQUE</t>
  </si>
  <si>
    <t>CARREFOUR SEVRAN</t>
  </si>
  <si>
    <t>SEVRAN</t>
  </si>
  <si>
    <t>CC BEAU SEVRAN</t>
  </si>
  <si>
    <t>CARREFOUR STAINS</t>
  </si>
  <si>
    <t>STAINS</t>
  </si>
  <si>
    <t>CARREFOUR GOUSSAINVILLE</t>
  </si>
  <si>
    <t>GOUSSAINVILLE</t>
  </si>
  <si>
    <t>PFF02 François</t>
  </si>
  <si>
    <t>CC OLYMPIADES</t>
  </si>
  <si>
    <t>CARREFOUR L'ISLE-ADAM</t>
  </si>
  <si>
    <t>L'ISLE ADAM</t>
  </si>
  <si>
    <t>L'ISLE-ADAM</t>
  </si>
  <si>
    <t>CC GRAND VAL</t>
  </si>
  <si>
    <t>CARREFOUR MONTIGNY-LES-CORMEILLES</t>
  </si>
  <si>
    <t>MONTIGNY LES CORMEIL</t>
  </si>
  <si>
    <t>MONTIGNY-LES-CORMEILLES</t>
  </si>
  <si>
    <t>CARREFOUR SAINT-BRICE-SOUS-FORÊT</t>
  </si>
  <si>
    <t>ST BRICE S/S FORET</t>
  </si>
  <si>
    <t>SAINT-BRICE-SOUS-FORÊT</t>
  </si>
  <si>
    <t>CARREFOUR SANNOIS</t>
  </si>
  <si>
    <t>SANNOIS</t>
  </si>
  <si>
    <t>CARREFOUR AUBERVILLIERS</t>
  </si>
  <si>
    <t>AUBERVILLIERS</t>
  </si>
  <si>
    <t>23, rue Madeleine VIONNET</t>
  </si>
  <si>
    <t>CARREFOUR CHARTRES</t>
  </si>
  <si>
    <t>CHARTRES</t>
  </si>
  <si>
    <t>CARREFOUR PARIS OUEST</t>
  </si>
  <si>
    <t>CARREFOUR PARIS</t>
  </si>
  <si>
    <t>PARIS -AUTEUIL</t>
  </si>
  <si>
    <t>PARIS</t>
  </si>
  <si>
    <t>1/3 AVENUE DU GÉNÉRAL SARRAIL</t>
  </si>
  <si>
    <t>CARREFOUR CHAMBOURCY</t>
  </si>
  <si>
    <t>CHAMBOURCY</t>
  </si>
  <si>
    <t>CARREFOUR FLINS-SUR-SEINE</t>
  </si>
  <si>
    <t>FLINS</t>
  </si>
  <si>
    <t>FLINS-SUR-SEINE</t>
  </si>
  <si>
    <t>CC FLINS</t>
  </si>
  <si>
    <t>CARREFOUR LIMAY</t>
  </si>
  <si>
    <t>LIMAY</t>
  </si>
  <si>
    <t>CARREFOUR MONTESSON</t>
  </si>
  <si>
    <t>MONTESSON</t>
  </si>
  <si>
    <t>CARREFOUR MONTIGNY-LE-BRETONNEUX</t>
  </si>
  <si>
    <t>ST QUENTIN EN YVELIN</t>
  </si>
  <si>
    <t>MONTIGNY-LE-BRETONNEUX</t>
  </si>
  <si>
    <t>CC ESPACE SAINT-QUENTIN</t>
  </si>
  <si>
    <t>CARREFOUR RAMBOUILLET</t>
  </si>
  <si>
    <t>RAMBOUILLET</t>
  </si>
  <si>
    <t>CC BELAIR</t>
  </si>
  <si>
    <t>CARREFOUR SARTROUVILLE</t>
  </si>
  <si>
    <t>SARTROUVILLE</t>
  </si>
  <si>
    <t>CARREFOUR GENNEVILLIERS</t>
  </si>
  <si>
    <t>GENNEVILLIERS</t>
  </si>
  <si>
    <t>CARREFOUR L'HAY-LES-ROSES</t>
  </si>
  <si>
    <t>L'HAY LES ROSES</t>
  </si>
  <si>
    <t>L'HAY-LES-ROSES</t>
  </si>
  <si>
    <t>81/97 AV DU GÉNÉRAL DE GAULLE</t>
  </si>
  <si>
    <t>CARREFOUR DAMMARIE-LES-LYS</t>
  </si>
  <si>
    <t>VILLIERS EN BIERE</t>
  </si>
  <si>
    <t>CARREFOUR PARIS SUD</t>
  </si>
  <si>
    <t>DAMMARIE-LES-LYS</t>
  </si>
  <si>
    <t>CC DU VILLIERS</t>
  </si>
  <si>
    <t>CARREFOUR LIEUSAINT</t>
  </si>
  <si>
    <t>CARRE SENART</t>
  </si>
  <si>
    <t>LIEUSAINT</t>
  </si>
  <si>
    <t>CC CARRÉ SÉNART</t>
  </si>
  <si>
    <t>CARREFOUR MONTEREAU-FAULT-YONNE</t>
  </si>
  <si>
    <t>MONTEREAU</t>
  </si>
  <si>
    <t>MONTEREAU-FAULT-YONNE</t>
  </si>
  <si>
    <t>CARREFOUR ATHIS-MONS</t>
  </si>
  <si>
    <t>ATHIS MONS</t>
  </si>
  <si>
    <t>ATHIS-MONS</t>
  </si>
  <si>
    <t>CC CARREFOUR ATHIS MONS</t>
  </si>
  <si>
    <t>CARREFOUR ETAMPES</t>
  </si>
  <si>
    <t>ETAMPES</t>
  </si>
  <si>
    <t>AVENUE BONNEVAUX</t>
  </si>
  <si>
    <t>CARREFOUR EVRY</t>
  </si>
  <si>
    <t>EVRY</t>
  </si>
  <si>
    <t>CC EVRY 2</t>
  </si>
  <si>
    <t>CARREFOUR LA VILLE-DU-BOIS</t>
  </si>
  <si>
    <t>LA VILLE DU BOIS</t>
  </si>
  <si>
    <t>LA VILLE-DU-BOIS</t>
  </si>
  <si>
    <t>CARREFOUR LES ULIS</t>
  </si>
  <si>
    <t>LES ULIS</t>
  </si>
  <si>
    <t>CC ULIS 2</t>
  </si>
  <si>
    <t>CARREFOUR SAINTE-GENEVIÈVE-DES-BOIS</t>
  </si>
  <si>
    <t>STE GENEVIEVE DES BO</t>
  </si>
  <si>
    <t>SAINTE-GENEVIÈVE-DES-BOIS</t>
  </si>
  <si>
    <t>139 ROUTE DE CORBEIL</t>
  </si>
  <si>
    <t>CARREFOUR VILLABÉ</t>
  </si>
  <si>
    <t>VILLABE</t>
  </si>
  <si>
    <t>VILLABÉ</t>
  </si>
  <si>
    <t>CC VILLABÉ A6</t>
  </si>
  <si>
    <t>CARREFOUR THIAIS</t>
  </si>
  <si>
    <t>RUNGIS -BELLE EPINE</t>
  </si>
  <si>
    <t>THIAIS</t>
  </si>
  <si>
    <t xml:space="preserve">CC BELLE EPINE </t>
  </si>
  <si>
    <t>CARREFOUR VILLEJUIF</t>
  </si>
  <si>
    <t>VILLEJUIF</t>
  </si>
  <si>
    <t>CARREFOUR ARMENTIÈRES</t>
  </si>
  <si>
    <t>ARMENTIERES</t>
  </si>
  <si>
    <t>CARREFOUR PAS DE CALAIS</t>
  </si>
  <si>
    <t>ARMENTIÈRES</t>
  </si>
  <si>
    <t>26 AVENUE ARISTIDE BRIAND</t>
  </si>
  <si>
    <t>CARREFOUR HAZEBROUCK</t>
  </si>
  <si>
    <t>HAZEBROUCK</t>
  </si>
  <si>
    <t>CC CARREFOUR LA CREULE</t>
  </si>
  <si>
    <t>CARREFOUR LOMME</t>
  </si>
  <si>
    <t>LOMME</t>
  </si>
  <si>
    <t>CARREFOUR SAINT-POL-SUR-MER</t>
  </si>
  <si>
    <t>ST POL S/MER</t>
  </si>
  <si>
    <t>SAINT-POL-SUR-MER</t>
  </si>
  <si>
    <t>CC SAINT-POL</t>
  </si>
  <si>
    <t>CARREFOUR WASQUEHAL</t>
  </si>
  <si>
    <t>WASQUEHAL</t>
  </si>
  <si>
    <t>CARREFOUR AIRE-SUR-LA-LYS</t>
  </si>
  <si>
    <t>AIRE S/LA LYS</t>
  </si>
  <si>
    <t>AIRE-SUR-LA-LYS</t>
  </si>
  <si>
    <t>CC VAL DE LYS</t>
  </si>
  <si>
    <t>CARREFOUR BERCK</t>
  </si>
  <si>
    <t>BERCK</t>
  </si>
  <si>
    <t>940 AVENUE DE VERDUN</t>
  </si>
  <si>
    <t>CARREFOUR CALAIS</t>
  </si>
  <si>
    <t>CALAIS</t>
  </si>
  <si>
    <t>CC MIVOIX</t>
  </si>
  <si>
    <t>CARREFOUR COQUELLES</t>
  </si>
  <si>
    <t>COQUELLES</t>
  </si>
  <si>
    <t>CC CITÉ EUROPE</t>
  </si>
  <si>
    <t>CARREFOUR SAINT-MARTIN-AU-LAERT</t>
  </si>
  <si>
    <t>ST MARTIN AU LAERT</t>
  </si>
  <si>
    <t>SAINT-MARTIN-AU-LAERT</t>
  </si>
  <si>
    <t>CC VAL DE L'AA</t>
  </si>
  <si>
    <t>CARREFOUR CHÂTEAUNEUF-LES-MARTIGUES</t>
  </si>
  <si>
    <t>CHATEAUNEUF LES MART</t>
  </si>
  <si>
    <t>CARREFOUR PROVENCE</t>
  </si>
  <si>
    <t>CHÂTEAUNEUF-LES-MARTIGUES</t>
  </si>
  <si>
    <t>CARREFOUR LA CIOTAT</t>
  </si>
  <si>
    <t>LA CIOTAT</t>
  </si>
  <si>
    <t>CC DE VIREBELLE</t>
  </si>
  <si>
    <t>CARREFOUR LES MILLES</t>
  </si>
  <si>
    <t>AIX EN PROVENCE</t>
  </si>
  <si>
    <t>LES MILLES</t>
  </si>
  <si>
    <t>CC LA PIOLINE</t>
  </si>
  <si>
    <t>CARREFOUR MARSEILLE</t>
  </si>
  <si>
    <t>MARSEILLE -GD LITTO</t>
  </si>
  <si>
    <t>MARSEILLE</t>
  </si>
  <si>
    <t>CC MARSEILLE GRAND LITTORAL</t>
  </si>
  <si>
    <t>MARSEILLE -MERLAN</t>
  </si>
  <si>
    <t>CC LE MERLAN</t>
  </si>
  <si>
    <t>MARSEILLE -BONNEVEIN</t>
  </si>
  <si>
    <t>CC BONNEVEINE</t>
  </si>
  <si>
    <t>CARREFOUR PORT-DE-BOUC</t>
  </si>
  <si>
    <t>PORT DE BOUC</t>
  </si>
  <si>
    <t>PORT-DE-BOUC</t>
  </si>
  <si>
    <t>CARREFOUR VITROLLES</t>
  </si>
  <si>
    <t>VITROLLES</t>
  </si>
  <si>
    <t>CC CARREFOUR GRAND VITROLLES</t>
  </si>
  <si>
    <t>CARREFOUR MONTÉLIMAR</t>
  </si>
  <si>
    <t>MONTELIMAR</t>
  </si>
  <si>
    <t>MONTÉLIMAR</t>
  </si>
  <si>
    <t>CC SOLEIL LEVANT</t>
  </si>
  <si>
    <t>CARREFOUR AVIGNON</t>
  </si>
  <si>
    <t>AVIGNON</t>
  </si>
  <si>
    <t>390 RUE JEAN-MARIE TJIBAOU</t>
  </si>
  <si>
    <t>CARREFOUR ORANGE</t>
  </si>
  <si>
    <t>ORANGE</t>
  </si>
  <si>
    <t>CC LE COUDOULET</t>
  </si>
  <si>
    <t>CARREFOUR FEURS</t>
  </si>
  <si>
    <t>FEURS</t>
  </si>
  <si>
    <t>CARREFOUR RHONE</t>
  </si>
  <si>
    <t>ROUTE DE SAINT-ETIENNE</t>
  </si>
  <si>
    <t>CARREFOUR MABLY</t>
  </si>
  <si>
    <t>MABLY</t>
  </si>
  <si>
    <t>CARREFOUR ECULLY</t>
  </si>
  <si>
    <t>ECULLY</t>
  </si>
  <si>
    <t>CC ECULLY GRAND OUEST</t>
  </si>
  <si>
    <t>CARREFOUR FRANCHEVILLE</t>
  </si>
  <si>
    <t>FRANCHEVILLE</t>
  </si>
  <si>
    <t>CARREFOUR GIVORS</t>
  </si>
  <si>
    <t>GIVORS</t>
  </si>
  <si>
    <t>ZI VALLÉE DU GIER</t>
  </si>
  <si>
    <t>CARREFOUR LYON</t>
  </si>
  <si>
    <t>LYON -LA PART DIEU</t>
  </si>
  <si>
    <t>LYON</t>
  </si>
  <si>
    <t>CC LA PART DIEU</t>
  </si>
  <si>
    <t>CARREFOUR VAULX-EN-VELIN</t>
  </si>
  <si>
    <t>VAULX EN VELIN</t>
  </si>
  <si>
    <t>VAULX-EN-VELIN</t>
  </si>
  <si>
    <t>CC LES SEPT CHEMINS</t>
  </si>
  <si>
    <t>CARREFOUR VÉNISSIEUX</t>
  </si>
  <si>
    <t>VENISSIEUX</t>
  </si>
  <si>
    <t>VÉNISSIEUX</t>
  </si>
  <si>
    <t>CARREFOUR VILLEURBANNE</t>
  </si>
  <si>
    <t>VILLEURBANNE</t>
  </si>
  <si>
    <t>145 RUE ANATOLE FRANCE</t>
  </si>
  <si>
    <t>HM2</t>
  </si>
  <si>
    <t>CARREFOUR LYON CONFLUENCE</t>
  </si>
  <si>
    <t>LYON -CONFLUENCE</t>
  </si>
  <si>
    <t>112 COURS CHARLEMAGNE</t>
  </si>
  <si>
    <t>CARREFOUR FOUGÈRES</t>
  </si>
  <si>
    <t>FOUGERES</t>
  </si>
  <si>
    <t>CARREFOUR VAL DE LOIRE</t>
  </si>
  <si>
    <t>FOUGÈRES</t>
  </si>
  <si>
    <t>CARREFOUR SAINT-PIERRE-DES-CORPS</t>
  </si>
  <si>
    <t>ST PIERRE DES CORPS</t>
  </si>
  <si>
    <t>SAINT-PIERRE-DES-CORPS</t>
  </si>
  <si>
    <t>CC LES ATLANTES</t>
  </si>
  <si>
    <t>CARREFOUR ROMORANTIN-LANTHENAY</t>
  </si>
  <si>
    <t>ROMORANTIN</t>
  </si>
  <si>
    <t>ROMORANTIN-LANTHENAY</t>
  </si>
  <si>
    <t>CC DE PLAISANCE</t>
  </si>
  <si>
    <t>CARREFOUR ORLÉANS</t>
  </si>
  <si>
    <t>ORLEANS</t>
  </si>
  <si>
    <t>ORLÉANS</t>
  </si>
  <si>
    <t>CC PLACE D'ARC</t>
  </si>
  <si>
    <t>CARREFOUR SARAN</t>
  </si>
  <si>
    <t>SARAN</t>
  </si>
  <si>
    <t>CC CAP SARAN</t>
  </si>
  <si>
    <t>CARREFOUR SAINT-LÔ</t>
  </si>
  <si>
    <t>ST LO</t>
  </si>
  <si>
    <t>SAINT-LÔ</t>
  </si>
  <si>
    <t>CC VAL SAINT-JEAN</t>
  </si>
  <si>
    <t>CARREFOUR SAINT-MARTIN-DES-CHAMPS</t>
  </si>
  <si>
    <t>AVRANCHES -ST MARTIN</t>
  </si>
  <si>
    <t>SAINT-MARTIN-DES-CHAMPS</t>
  </si>
  <si>
    <t>PARC D'ACTIVITÉ DE LA BAIE</t>
  </si>
  <si>
    <t>CARREFOUR LAVAL</t>
  </si>
  <si>
    <t>LAVAL</t>
  </si>
  <si>
    <t>CC LA MAYENNE</t>
  </si>
  <si>
    <t>CARREFOUR CONDÉ-SUR-SARTHE</t>
  </si>
  <si>
    <t>ALENCON</t>
  </si>
  <si>
    <t>CONDÉ-SUR-SARTHE</t>
  </si>
  <si>
    <t>CARREFOUR SAINT-GEORGES-DES-GROSEILLERS</t>
  </si>
  <si>
    <t>FLERS</t>
  </si>
  <si>
    <t>SAINT-GEORGES-DES-GROSEILLERS</t>
  </si>
  <si>
    <t>CC TREMBLAY</t>
  </si>
  <si>
    <t>CARREFOUR LE MANS</t>
  </si>
  <si>
    <t>LE MANS</t>
  </si>
  <si>
    <t>CC CENTRE SUD</t>
  </si>
  <si>
    <t>CARREFOUR AUCH</t>
  </si>
  <si>
    <t>AUCH</t>
  </si>
  <si>
    <t>GUYENNE ET GASCOGNE</t>
  </si>
  <si>
    <t>ROUTE DE TARBES</t>
  </si>
  <si>
    <t>CARREFOUR DAX</t>
  </si>
  <si>
    <t>DAX</t>
  </si>
  <si>
    <t>CARREFOUR MONT-DE-MARSAN</t>
  </si>
  <si>
    <t>MONT DE MARSAN</t>
  </si>
  <si>
    <t>MONT-DE-MARSAN</t>
  </si>
  <si>
    <t>CARREFOUR TARNOS</t>
  </si>
  <si>
    <t>TARNOS</t>
  </si>
  <si>
    <t>CC L'OCÉAN</t>
  </si>
  <si>
    <t>CARREFOUR CAHORS</t>
  </si>
  <si>
    <t>CAHORS</t>
  </si>
  <si>
    <t>CARREFOUR SAINT-JEAN-DE-LUZ</t>
  </si>
  <si>
    <t>ST JEAN DE LUZ</t>
  </si>
  <si>
    <t>SAINT-JEAN-DE-LUZ</t>
  </si>
  <si>
    <t>20 ZI DU JALDAI</t>
  </si>
  <si>
    <t>CARREFOUR VOIRON</t>
  </si>
  <si>
    <t>VOIRON</t>
  </si>
  <si>
    <t>PROVENCIA</t>
  </si>
  <si>
    <t>ZI DES BLANCHISSERIES</t>
  </si>
  <si>
    <t>CARREFOUR CLUSES</t>
  </si>
  <si>
    <t>CLUSES</t>
  </si>
  <si>
    <t>913 AVENUE GEORGES CLÉMENCEAU</t>
  </si>
  <si>
    <t>CARREFOUR MARGENCEL</t>
  </si>
  <si>
    <t>MARGENCEL</t>
  </si>
  <si>
    <t>ROUTE DE GENÈVE</t>
  </si>
  <si>
    <t>CARREFOUR FERNEY-VOLTAIRE</t>
  </si>
  <si>
    <t>FERNEY VOLTAIRE</t>
  </si>
  <si>
    <t>FERNEY-VOLTAIRE</t>
  </si>
  <si>
    <t>CC LA POTERIE</t>
  </si>
  <si>
    <t>Grillées salées 250g</t>
  </si>
  <si>
    <t xml:space="preserve">Quantités vendues totales GS 250g </t>
  </si>
  <si>
    <t>% Evolution quantités vendues</t>
  </si>
  <si>
    <t>% Evolution ventes TTC</t>
  </si>
  <si>
    <t>Ventes TTC totales</t>
  </si>
  <si>
    <t>Grillées non salées 250g</t>
  </si>
  <si>
    <t>Grillées Sel et Poivre 250g</t>
  </si>
  <si>
    <t xml:space="preserve">Quantités vendues totales GNS 250g </t>
  </si>
  <si>
    <t xml:space="preserve">Quantités vendues totales SP 250g </t>
  </si>
  <si>
    <t>Grillées Sweet Chili 250g</t>
  </si>
  <si>
    <t xml:space="preserve">Quantités vendues totales SC 250g </t>
  </si>
  <si>
    <t>Grillées  salées 500g</t>
  </si>
  <si>
    <t xml:space="preserve">Quantités vendues totales GS 500g </t>
  </si>
  <si>
    <t>Grillées non salées 500g</t>
  </si>
  <si>
    <t xml:space="preserve">Quantités vendues totales GNS 500g </t>
  </si>
  <si>
    <t>Sel et Poivre 500g</t>
  </si>
  <si>
    <t xml:space="preserve">Quantités vendues totales SP 500g </t>
  </si>
  <si>
    <t>% Evolution quantités vendues2</t>
  </si>
  <si>
    <t>Ventes TTC totales3</t>
  </si>
  <si>
    <t>% Evolution ventes TTC4</t>
  </si>
  <si>
    <t>% Evolution quantités vendues5</t>
  </si>
  <si>
    <t>Ventes TTC totales6</t>
  </si>
  <si>
    <t>% Evolution ventes TTC7</t>
  </si>
  <si>
    <t>% Evolution quantités vendues8</t>
  </si>
  <si>
    <t>Ventes TTC totales9</t>
  </si>
  <si>
    <t>% Evolution ventes TTC10</t>
  </si>
  <si>
    <t>% Evolution quantités vendues11</t>
  </si>
  <si>
    <t>Ventes TTC totales12</t>
  </si>
  <si>
    <t>% Evolution ventes TTC13</t>
  </si>
  <si>
    <t>% Evolution quantités vendues14</t>
  </si>
  <si>
    <t>Ventes TTC totales15</t>
  </si>
  <si>
    <t>% Evolution ventes TTC16</t>
  </si>
  <si>
    <t>% Evolution quantités vendues17</t>
  </si>
  <si>
    <t>Ventes TTC totales18</t>
  </si>
  <si>
    <t>% Evolution ventes TTC19</t>
  </si>
  <si>
    <t>Volume Vendu CROP 11 Full</t>
  </si>
  <si>
    <t>Poids dans la centrale</t>
  </si>
  <si>
    <t>Poids Enseigne</t>
  </si>
  <si>
    <t>Ecart poids</t>
  </si>
  <si>
    <t>Row Labels</t>
  </si>
  <si>
    <t>Grand Total</t>
  </si>
  <si>
    <t>Sum of Poids dans la centrale</t>
  </si>
  <si>
    <t>Values</t>
  </si>
  <si>
    <t>Sum of Poids volume WB</t>
  </si>
  <si>
    <t>Poids volume WB CROP 11 Full</t>
  </si>
  <si>
    <t>Position WB CROP 11 Full</t>
  </si>
  <si>
    <t>Volume Mars = 28903 KG</t>
  </si>
  <si>
    <t>Kris Nowen</t>
  </si>
  <si>
    <t>volume S2 161,712</t>
  </si>
  <si>
    <t>Mars = 17,87% à retirer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</si>
</sst>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0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rgb="FFFFFFFF"/>
      <name val="Verdana"/>
      <family val="2"/>
    </font>
    <font>
      <sz val="11"/>
      <color theme="1"/>
      <name val="Calibri"/>
      <scheme val="minor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3659C"/>
        <bgColor indexed="64"/>
      </patternFill>
    </fill>
    <fill>
      <patternFill patternType="solid">
        <fgColor indexed="65"/>
        <bgColor indexed="64"/>
      </patternFill>
    </fill>
  </fills>
  <borders count="14">
    <border>
      <left/>
      <right/>
      <top/>
      <bottom/>
      <diagonal/>
    </border>
    <border>
      <left style="thin">
        <color rgb="FFC6C3C6"/>
      </left>
      <right/>
      <top/>
      <bottom/>
      <diagonal/>
    </border>
    <border>
      <left/>
      <right style="thin">
        <color rgb="FFC6C3C6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4" fillId="0" borderId="0" xfId="2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9" fontId="5" fillId="3" borderId="1" xfId="1" applyFont="1" applyFill="1" applyBorder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3" fillId="0" borderId="0" xfId="2" applyNumberFormat="1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center" vertical="center" wrapText="1"/>
    </xf>
    <xf numFmtId="0" fontId="3" fillId="2" borderId="0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0" fillId="0" borderId="5" xfId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9" fontId="0" fillId="0" borderId="9" xfId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 wrapText="1"/>
    </xf>
    <xf numFmtId="9" fontId="0" fillId="0" borderId="0" xfId="1" applyNumberFormat="1" applyFont="1" applyBorder="1" applyAlignment="1">
      <alignment horizontal="center" vertical="center" wrapText="1"/>
    </xf>
    <xf numFmtId="9" fontId="0" fillId="4" borderId="0" xfId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5" fillId="3" borderId="0" xfId="0" applyNumberFormat="1" applyFont="1" applyFill="1" applyAlignment="1">
      <alignment horizontal="center" vertical="center" wrapText="1"/>
    </xf>
    <xf numFmtId="1" fontId="0" fillId="4" borderId="0" xfId="1" applyNumberFormat="1" applyFont="1" applyFill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165" fontId="3" fillId="0" borderId="0" xfId="1" applyNumberFormat="1" applyFont="1" applyFill="1" applyBorder="1" applyAlignment="1">
      <alignment horizontal="center" vertical="center" wrapText="1"/>
    </xf>
    <xf numFmtId="165" fontId="3" fillId="2" borderId="0" xfId="1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" fontId="0" fillId="4" borderId="11" xfId="1" applyNumberFormat="1" applyFont="1" applyFill="1" applyBorder="1" applyAlignment="1">
      <alignment horizontal="center" vertical="center" wrapText="1"/>
    </xf>
    <xf numFmtId="1" fontId="0" fillId="4" borderId="12" xfId="1" applyNumberFormat="1" applyFont="1" applyFill="1" applyBorder="1" applyAlignment="1">
      <alignment horizontal="center" vertical="center" wrapText="1"/>
    </xf>
    <xf numFmtId="1" fontId="0" fillId="4" borderId="13" xfId="1" applyNumberFormat="1" applyFont="1" applyFill="1" applyBorder="1" applyAlignment="1">
      <alignment horizontal="center" vertical="center" wrapText="1"/>
    </xf>
    <xf numFmtId="1" fontId="6" fillId="4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165" fontId="7" fillId="0" borderId="0" xfId="0" applyNumberFormat="1" applyFont="1" applyFill="1" applyBorder="1" applyAlignment="1">
      <alignment horizontal="center" vertical="center" wrapText="1"/>
    </xf>
    <xf numFmtId="9" fontId="6" fillId="0" borderId="0" xfId="0" applyNumberFormat="1" applyFont="1" applyBorder="1" applyAlignment="1">
      <alignment horizontal="center" vertical="center" wrapText="1"/>
    </xf>
    <xf numFmtId="9" fontId="6" fillId="0" borderId="7" xfId="0" applyNumberFormat="1" applyFont="1" applyBorder="1" applyAlignment="1">
      <alignment horizontal="center" vertical="center" wrapText="1"/>
    </xf>
    <xf numFmtId="9" fontId="6" fillId="4" borderId="0" xfId="0" applyNumberFormat="1" applyFont="1" applyFill="1" applyBorder="1" applyAlignment="1">
      <alignment horizontal="center" vertical="center" wrapText="1"/>
    </xf>
    <xf numFmtId="165" fontId="0" fillId="4" borderId="11" xfId="1" applyNumberFormat="1" applyFont="1" applyFill="1" applyBorder="1" applyAlignment="1">
      <alignment horizontal="center" vertical="center" wrapText="1"/>
    </xf>
    <xf numFmtId="165" fontId="0" fillId="4" borderId="12" xfId="1" applyNumberFormat="1" applyFont="1" applyFill="1" applyBorder="1" applyAlignment="1">
      <alignment horizontal="center" vertical="center" wrapText="1"/>
    </xf>
    <xf numFmtId="165" fontId="0" fillId="4" borderId="13" xfId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center" textRotation="0" wrapText="1" indent="0" relativeIndent="255" justifyLastLine="0" shrinkToFit="0" mergeCell="0" readingOrder="0"/>
      <border diagonalUp="0" diagonalDown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center" textRotation="0" wrapText="1" indent="0" relativeIndent="255" justifyLastLine="0" shrinkToFit="0" mergeCell="0" readingOrder="0"/>
      <border diagonalUp="0" diagonalDown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center" textRotation="0" wrapText="1" indent="0" relativeIndent="255" justifyLastLine="0" shrinkToFit="0" mergeCell="0" readingOrder="0"/>
      <border diagonalUp="0" diagonalDown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center" textRotation="0" wrapText="1" indent="0" relativeIndent="255" justifyLastLine="0" shrinkToFit="0" mergeCell="0" readingOrder="0"/>
      <border diagonalUp="0" diagonalDown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</patternFill>
      </fill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Verdana"/>
        <scheme val="none"/>
      </font>
      <fill>
        <patternFill patternType="solid">
          <fgColor indexed="64"/>
          <bgColor rgb="FF63659C"/>
        </patternFill>
      </fill>
      <alignment horizontal="center" vertical="center" textRotation="0" wrapText="1" indent="0" relativeIndent="255" justifyLastLine="0" shrinkToFit="0" mergeCell="0" readingOrder="0"/>
    </dxf>
    <dxf>
      <numFmt numFmtId="165" formatCode="0.000%"/>
    </dxf>
    <dxf>
      <numFmt numFmtId="165" formatCode="0.0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FILT214" refreshedDate="41191.884174768522" createdVersion="3" refreshedVersion="3" minRefreshableVersion="3" recordCount="222">
  <cacheSource type="worksheet">
    <worksheetSource name="Table1"/>
  </cacheSource>
  <cacheFields count="45">
    <cacheField name="ID" numFmtId="0">
      <sharedItems containsSemiMixedTypes="0" containsString="0" containsNumber="1" containsInteger="1" minValue="33010101001" maxValue="33010123004"/>
    </cacheField>
    <cacheField name="Codification Enseigne" numFmtId="0">
      <sharedItems/>
    </cacheField>
    <cacheField name="Dpt" numFmtId="0">
      <sharedItems containsSemiMixedTypes="0" containsString="0" containsNumber="1" containsInteger="1" minValue="1" maxValue="98"/>
    </cacheField>
    <cacheField name="Type mag" numFmtId="0">
      <sharedItems/>
    </cacheField>
    <cacheField name="Surf Vente" numFmtId="0">
      <sharedItems containsString="0" containsBlank="1" containsNumber="1" containsInteger="1" minValue="2500" maxValue="25060"/>
    </cacheField>
    <cacheField name="NOM DU MAGASIN" numFmtId="0">
      <sharedItems/>
    </cacheField>
    <cacheField name="Secteurs" numFmtId="0">
      <sharedItems count="18">
        <s v="PFF10 Maria"/>
        <s v="PFF02 François"/>
        <s v="PFF11 Stéphane"/>
        <s v="PFF03 Julien"/>
        <s v="PFF08 Olivier"/>
        <s v="PFF01 Laura"/>
        <s v="Broker Toulouse"/>
        <s v="PFF06 Roland"/>
        <s v="PFF12 Guillaume"/>
        <s v="PFF05 Régis"/>
        <s v="PFF17 Pierre"/>
        <s v="Available"/>
        <s v="PFF14 Didier"/>
        <s v="PFF07 Manuel"/>
        <s v="PFF09 Safir"/>
        <s v="PFF16 Julien"/>
        <s v="PFF15 Thomas"/>
        <s v="PFF13 Karin"/>
      </sharedItems>
    </cacheField>
    <cacheField name="Enseigne" numFmtId="0">
      <sharedItems/>
    </cacheField>
    <cacheField name="Etb affiliation" numFmtId="0">
      <sharedItems/>
    </cacheField>
    <cacheField name="Ville" numFmtId="0">
      <sharedItems/>
    </cacheField>
    <cacheField name="Adresse1" numFmtId="0">
      <sharedItems/>
    </cacheField>
    <cacheField name="Poids dans la centrale" numFmtId="165">
      <sharedItems containsSemiMixedTypes="0" containsString="0" containsNumber="1" minValue="1.0351470949896641E-3" maxValue="1.6193283378280993E-2"/>
    </cacheField>
    <cacheField name="Quantités vendues totales GS 250g " numFmtId="0">
      <sharedItems containsSemiMixedTypes="0" containsString="0" containsNumber="1" containsInteger="1" minValue="0" maxValue="2826"/>
    </cacheField>
    <cacheField name="% Evolution quantités vendues" numFmtId="9">
      <sharedItems containsSemiMixedTypes="0" containsString="0" containsNumber="1" minValue="-1" maxValue="4.3928571428571397"/>
    </cacheField>
    <cacheField name="Ventes TTC totales" numFmtId="0">
      <sharedItems containsSemiMixedTypes="0" containsString="0" containsNumber="1" minValue="0" maxValue="11073.86"/>
    </cacheField>
    <cacheField name="% Evolution ventes TTC" numFmtId="9">
      <sharedItems containsSemiMixedTypes="0" containsString="0" containsNumber="1" minValue="-1" maxValue="4.8353368394690701"/>
    </cacheField>
    <cacheField name="Quantités vendues totales GNS 250g " numFmtId="0">
      <sharedItems containsSemiMixedTypes="0" containsString="0" containsNumber="1" containsInteger="1" minValue="37" maxValue="4451"/>
    </cacheField>
    <cacheField name="% Evolution quantités vendues2" numFmtId="9">
      <sharedItems containsSemiMixedTypes="0" containsString="0" containsNumber="1" minValue="-0.95677570093457898" maxValue="6.2075471698113196"/>
    </cacheField>
    <cacheField name="Ventes TTC totales3" numFmtId="0">
      <sharedItems containsSemiMixedTypes="0" containsString="0" containsNumber="1" minValue="95.636200000000002" maxValue="17068.47"/>
    </cacheField>
    <cacheField name="% Evolution ventes TTC4" numFmtId="9">
      <sharedItems containsSemiMixedTypes="0" containsString="0" containsNumber="1" minValue="-0.95783044448936105" maxValue="6.9650432900432904"/>
    </cacheField>
    <cacheField name="Quantités vendues totales SP 250g " numFmtId="0">
      <sharedItems containsSemiMixedTypes="0" containsString="0" containsNumber="1" containsInteger="1" minValue="4" maxValue="2789"/>
    </cacheField>
    <cacheField name="% Evolution quantités vendues5" numFmtId="9">
      <sharedItems containsSemiMixedTypes="0" containsString="0" containsNumber="1" minValue="-0.98876404494381998" maxValue="3.9203539823008899"/>
    </cacheField>
    <cacheField name="Ventes TTC totales6" numFmtId="0">
      <sharedItems containsSemiMixedTypes="0" containsString="0" containsNumber="1" minValue="10.3391" maxValue="10706.3"/>
    </cacheField>
    <cacheField name="% Evolution ventes TTC7" numFmtId="9">
      <sharedItems containsSemiMixedTypes="0" containsString="0" containsNumber="1" minValue="-0.98976089712648296" maxValue="4.2881460466263697"/>
    </cacheField>
    <cacheField name="Quantités vendues totales SC 250g " numFmtId="0">
      <sharedItems containsMixedTypes="1" containsNumber="1" containsInteger="1" minValue="4" maxValue="1439"/>
    </cacheField>
    <cacheField name="% Evolution quantités vendues8" numFmtId="9">
      <sharedItems containsMixedTypes="1" containsNumber="1" minValue="-0.37333333333333302" maxValue="54.5"/>
    </cacheField>
    <cacheField name="Ventes TTC totales9" numFmtId="0">
      <sharedItems containsMixedTypes="1" containsNumber="1" minValue="15.7828" maxValue="5583.1"/>
    </cacheField>
    <cacheField name="% Evolution ventes TTC10" numFmtId="9">
      <sharedItems containsMixedTypes="1" containsNumber="1" minValue="-0.37555555555555598" maxValue="54.3333333333333"/>
    </cacheField>
    <cacheField name="Quantités vendues totales GS 500g " numFmtId="0">
      <sharedItems containsSemiMixedTypes="0" containsString="0" containsNumber="1" containsInteger="1" minValue="15" maxValue="2374"/>
    </cacheField>
    <cacheField name="% Evolution quantités vendues11" numFmtId="9">
      <sharedItems containsSemiMixedTypes="0" containsString="0" containsNumber="1" minValue="-0.86956521739130399" maxValue="25.5"/>
    </cacheField>
    <cacheField name="Ventes TTC totales12" numFmtId="0">
      <sharedItems containsSemiMixedTypes="0" containsString="0" containsNumber="1" minValue="77.542500000000004" maxValue="15479.68"/>
    </cacheField>
    <cacheField name="% Evolution ventes TTC13" numFmtId="9">
      <sharedItems containsSemiMixedTypes="0" containsString="0" containsNumber="1" minValue="-0.87332827795394996" maxValue="23.401315789473699"/>
    </cacheField>
    <cacheField name="Quantités vendues totales GNS 500g " numFmtId="0">
      <sharedItems containsSemiMixedTypes="0" containsString="0" containsNumber="1" containsInteger="1" minValue="0" maxValue="1578"/>
    </cacheField>
    <cacheField name="% Evolution quantités vendues14" numFmtId="9">
      <sharedItems containsSemiMixedTypes="0" containsString="0" containsNumber="1" minValue="-1" maxValue="7.0923076923076902"/>
    </cacheField>
    <cacheField name="Ventes TTC totales15" numFmtId="0">
      <sharedItems containsSemiMixedTypes="0" containsString="0" containsNumber="1" minValue="0" maxValue="9199.5"/>
    </cacheField>
    <cacheField name="% Evolution ventes TTC16" numFmtId="9">
      <sharedItems containsSemiMixedTypes="0" containsString="0" containsNumber="1" minValue="-1" maxValue="6.6583873889473502"/>
    </cacheField>
    <cacheField name="Quantités vendues totales SP 500g " numFmtId="0">
      <sharedItems containsSemiMixedTypes="0" containsString="0" containsNumber="1" containsInteger="1" minValue="5" maxValue="2223"/>
    </cacheField>
    <cacheField name="% Evolution quantités vendues17" numFmtId="9">
      <sharedItems containsSemiMixedTypes="0" containsString="0" containsNumber="1" minValue="-0.81481481481481499" maxValue="4.4000000000000004"/>
    </cacheField>
    <cacheField name="Ventes TTC totales18" numFmtId="0">
      <sharedItems containsSemiMixedTypes="0" containsString="0" containsNumber="1" minValue="25.8475" maxValue="14524.68"/>
    </cacheField>
    <cacheField name="% Evolution ventes TTC19" numFmtId="9">
      <sharedItems containsSemiMixedTypes="0" containsString="0" containsNumber="1" minValue="-0.81481481481481499" maxValue="4.8586439387290996"/>
    </cacheField>
    <cacheField name="Volume Vendu CROP 11 Full" numFmtId="1">
      <sharedItems containsString="0" containsBlank="1" containsNumber="1" minValue="169.75" maxValue="5170.25"/>
    </cacheField>
    <cacheField name="Poids volume WB" numFmtId="165">
      <sharedItems containsSemiMixedTypes="0" containsString="0" containsNumber="1" minValue="0" maxValue="1.8741158868951443E-2"/>
    </cacheField>
    <cacheField name="Position WB " numFmtId="0">
      <sharedItems containsString="0" containsBlank="1" containsNumber="1" containsInteger="1" minValue="1" maxValue="221"/>
    </cacheField>
    <cacheField name="Poids Enseigne" numFmtId="1">
      <sharedItems containsSemiMixedTypes="0" containsString="0" containsNumber="1" containsInteger="1" minValue="1" maxValue="222"/>
    </cacheField>
    <cacheField name="Ecart poids" numFmtId="1">
      <sharedItems containsSemiMixedTypes="0" containsString="0" containsNumber="1" containsInteger="1" minValue="-92" maxValue="14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">
  <r>
    <n v="33010108001"/>
    <s v="ANTIBES"/>
    <n v="6"/>
    <s v="HM1"/>
    <n v="22000"/>
    <s v="CARREFOUR ANTIBES"/>
    <x v="0"/>
    <s v="CARREFOUR"/>
    <s v="CARREFOUR CÔTE D'AZUR"/>
    <s v="ANTIBES"/>
    <s v="CC CARREFOUR"/>
    <n v="1.6193283378280993E-2"/>
    <n v="2019"/>
    <n v="0.72416737830913702"/>
    <n v="7776.95"/>
    <n v="1.03852274434055"/>
    <n v="2943"/>
    <n v="0.98315363881401596"/>
    <n v="11326.66"/>
    <n v="1.40615920470089"/>
    <n v="1598"/>
    <n v="0.227342549923195"/>
    <n v="6153.7"/>
    <n v="0.45253528152185901"/>
    <n v="720"/>
    <n v="0.45454545454545497"/>
    <n v="2787.2"/>
    <n v="0.44377104377104398"/>
    <n v="1487"/>
    <n v="-0.130917592051432"/>
    <n v="9812.1"/>
    <n v="-4.1192986106977102E-2"/>
    <n v="276"/>
    <n v="-0.50714285714285701"/>
    <n v="1871.56"/>
    <n v="-0.44177528559071799"/>
    <n v="1253"/>
    <n v="-5.29100529100529E-2"/>
    <n v="8157.7"/>
    <n v="-5.5469553916184201E-3"/>
    <n v="3328"/>
    <n v="1.2063358003166269E-2"/>
    <n v="8"/>
    <n v="1"/>
    <n v="-7"/>
  </r>
  <r>
    <n v="33010108002"/>
    <s v="NICE -LINGOSTIERE"/>
    <n v="6"/>
    <s v="HM1"/>
    <n v="15900"/>
    <s v="CARREFOUR NICE"/>
    <x v="0"/>
    <s v="CARREFOUR"/>
    <s v="CARREFOUR CÔTE D'AZUR"/>
    <s v="NICE"/>
    <s v="CC CARREFOUR"/>
    <n v="1.2847701603589045E-2"/>
    <n v="2741"/>
    <n v="0.59825072886297403"/>
    <n v="10501.8"/>
    <n v="0.79999498144574699"/>
    <n v="4451"/>
    <n v="0.98616688978134803"/>
    <n v="17068.47"/>
    <n v="1.1377204641997001"/>
    <n v="2789"/>
    <n v="0.82765399737876799"/>
    <n v="10706.3"/>
    <n v="1.03483832202879"/>
    <n v="1382"/>
    <n v="1.7695390781563101"/>
    <n v="5310.55"/>
    <n v="1.72881660757412"/>
    <n v="1652"/>
    <n v="3.2500000000000001E-2"/>
    <n v="10829.4"/>
    <n v="0.121007892239646"/>
    <n v="740"/>
    <n v="0.51020408163265296"/>
    <n v="4519.78"/>
    <n v="0.47958111412643201"/>
    <n v="1447"/>
    <n v="0.15667466027178301"/>
    <n v="9470.6"/>
    <n v="0.22798803950593099"/>
    <n v="4760.25"/>
    <n v="1.7254987961109445E-2"/>
    <n v="2"/>
    <n v="2"/>
    <n v="0"/>
  </r>
  <r>
    <n v="33010108010"/>
    <s v="MONACO"/>
    <n v="98"/>
    <s v="HM"/>
    <m/>
    <s v="CARREFOUR MONACO"/>
    <x v="0"/>
    <s v="CARREFOUR"/>
    <s v="CARREFOUR CÔTE D'AZUR"/>
    <s v="MONACO"/>
    <s v="Avenue Albert 2 Boite Postale 233 Fontvieille"/>
    <n v="1.1632696646992572E-2"/>
    <n v="2826"/>
    <n v="0.60113314447592103"/>
    <n v="11073.86"/>
    <n v="0.78983809082212997"/>
    <n v="3893"/>
    <n v="4.0630847367014201E-2"/>
    <n v="15240.7"/>
    <n v="0.19051660532689199"/>
    <n v="2145"/>
    <n v="0.10056439199589499"/>
    <n v="8391.48"/>
    <n v="0.24023745752473999"/>
    <n v="1251"/>
    <n v="1.502"/>
    <n v="4874.3999999999996"/>
    <n v="1.4996923076923101"/>
    <n v="1281"/>
    <n v="-0.21794871794871801"/>
    <n v="8264.0499999999993"/>
    <n v="-0.15554514912263101"/>
    <n v="496"/>
    <n v="0.37396121883656502"/>
    <n v="2935.3"/>
    <n v="0.34742592210057599"/>
    <n v="1380"/>
    <n v="0.39534883720930197"/>
    <n v="9059.2999999999993"/>
    <n v="0.44211066943811"/>
    <n v="4107.25"/>
    <n v="1.4887988929839139E-2"/>
    <n v="5"/>
    <n v="3"/>
    <n v="-2"/>
  </r>
  <r>
    <n v="33010115006"/>
    <s v="MONTESSON"/>
    <n v="78"/>
    <s v="HM1"/>
    <n v="18478"/>
    <s v="CARREFOUR MONTESSON"/>
    <x v="1"/>
    <s v="CARREFOUR"/>
    <s v="CARREFOUR PARIS OUEST"/>
    <s v="MONTESSON"/>
    <s v="CC CARREFOUR"/>
    <n v="1.1219879407280527E-2"/>
    <n v="2543"/>
    <n v="0.71708305199189704"/>
    <n v="9802"/>
    <n v="1.03490038932158"/>
    <n v="3761"/>
    <n v="2.4824074074074098"/>
    <n v="14495.18"/>
    <n v="2.9749993062005302"/>
    <n v="2258"/>
    <n v="0.64218181818181796"/>
    <n v="8701.44"/>
    <n v="0.91072195243291698"/>
    <n v="1041"/>
    <n v="4.45026178010471"/>
    <n v="4041.86"/>
    <n v="4.4260437642636603"/>
    <n v="2318"/>
    <n v="1.00172711571675"/>
    <n v="14274.16"/>
    <n v="1.1623892166673"/>
    <n v="1355"/>
    <n v="3.7048611111111098"/>
    <n v="8689.2000000000007"/>
    <n v="3.7176224034400001"/>
    <n v="1866"/>
    <n v="1.1522491349481001"/>
    <n v="11696.3"/>
    <n v="1.2627747294708001"/>
    <n v="5170.25"/>
    <n v="1.8741158868951443E-2"/>
    <n v="1"/>
    <n v="4"/>
    <n v="3"/>
  </r>
  <r>
    <n v="33010118003"/>
    <s v="AIX EN PROVENCE"/>
    <n v="13"/>
    <s v="HM1"/>
    <n v="14000"/>
    <s v="CARREFOUR LES MILLES"/>
    <x v="0"/>
    <s v="CARREFOUR"/>
    <s v="CARREFOUR PROVENCE"/>
    <s v="LES MILLES"/>
    <s v="CC LA PIOLINE"/>
    <n v="1.1073502961182778E-2"/>
    <n v="2085"/>
    <n v="0.215034965034965"/>
    <n v="8088.55"/>
    <n v="0.43066760726783498"/>
    <n v="2701"/>
    <n v="0.72038216560509505"/>
    <n v="10480.299999999999"/>
    <n v="0.97614607298878897"/>
    <n v="1868"/>
    <n v="0.31827805222300598"/>
    <n v="7243.88"/>
    <n v="0.535805164071401"/>
    <n v="1030"/>
    <n v="1.4700239808153499"/>
    <n v="4003.85"/>
    <n v="1.4619381417942601"/>
    <n v="852"/>
    <n v="-0.300492610837438"/>
    <n v="5307.01"/>
    <n v="-0.292771018010824"/>
    <n v="418"/>
    <n v="-0.104925053533191"/>
    <n v="2442.8200000000002"/>
    <n v="-0.16427825816597599"/>
    <n v="828"/>
    <n v="-0.28620689655172399"/>
    <n v="5138.3"/>
    <n v="-0.30606255371438201"/>
    <n v="2970"/>
    <n v="1.0765677064123744E-2"/>
    <n v="12"/>
    <n v="5"/>
    <n v="-7"/>
  </r>
  <r>
    <n v="33010119003"/>
    <s v="ECULLY"/>
    <n v="69"/>
    <s v="HM1"/>
    <n v="15436"/>
    <s v="CARREFOUR ECULLY"/>
    <x v="2"/>
    <s v="CARREFOUR"/>
    <s v="CARREFOUR RHONE"/>
    <s v="ECULLY"/>
    <s v="CC ECULLY GRAND OUEST"/>
    <n v="1.09330259688622E-2"/>
    <n v="2315"/>
    <n v="0.73668417104276096"/>
    <n v="8871.9500000000007"/>
    <n v="0.94349923225652099"/>
    <n v="4088"/>
    <n v="1.0358565737051799"/>
    <n v="15663.68"/>
    <n v="1.25944660256327"/>
    <n v="2194"/>
    <n v="0.60029175784099198"/>
    <n v="8417.4"/>
    <n v="0.77876093010596303"/>
    <n v="970"/>
    <n v="1.79538904899135"/>
    <n v="3744.68"/>
    <n v="1.77038944128788"/>
    <n v="1671"/>
    <n v="0.44176013805004299"/>
    <n v="10587.78"/>
    <n v="0.51161007907378397"/>
    <n v="682"/>
    <n v="0.48260869565217401"/>
    <n v="4403.93"/>
    <n v="0.52258630537696205"/>
    <n v="1360"/>
    <n v="0.648484848484848"/>
    <n v="8952.7099999999991"/>
    <n v="0.79415715490083905"/>
    <n v="4248.25"/>
    <n v="1.5399086729853096E-2"/>
    <n v="4"/>
    <n v="6"/>
    <n v="2"/>
  </r>
  <r>
    <n v="33010101005"/>
    <s v="GRENOBLE -MEYLAN"/>
    <n v="38"/>
    <s v="HM1"/>
    <n v="8500"/>
    <s v="CARREFOUR MEYLAN"/>
    <x v="2"/>
    <s v="CARREFOUR"/>
    <s v="CARREFOUR ALPES"/>
    <s v="MEYLAN"/>
    <s v="1 BOULEVARD DES ALPES"/>
    <n v="1.0770075630922351E-2"/>
    <n v="1364"/>
    <n v="1.0729483282674801"/>
    <n v="5249.68"/>
    <n v="1.37951940206149"/>
    <n v="2322"/>
    <n v="0.28358208955223901"/>
    <n v="8909.7999999999993"/>
    <n v="0.48398819904762402"/>
    <n v="1129"/>
    <n v="0.71841704718416999"/>
    <n v="4334.6499999999996"/>
    <n v="0.99937905849640696"/>
    <n v="501"/>
    <n v="0.43553008595988502"/>
    <n v="1944"/>
    <n v="0.428256557196385"/>
    <n v="632"/>
    <n v="-0.278538812785388"/>
    <n v="4092.2"/>
    <n v="-0.222340805863735"/>
    <n v="381"/>
    <n v="0.44318181818181801"/>
    <n v="2436.9899999999998"/>
    <n v="0.57984291097850105"/>
    <n v="455"/>
    <n v="-0.26016260162601601"/>
    <n v="2946.4"/>
    <n v="-0.25603042336625997"/>
    <n v="2063"/>
    <n v="7.4779770314098593E-3"/>
    <n v="36"/>
    <n v="7"/>
    <n v="-29"/>
  </r>
  <r>
    <n v="33010108003"/>
    <s v="NICE -TNL"/>
    <n v="6"/>
    <s v="HM1"/>
    <n v="8520"/>
    <s v="CARREFOUR NICE"/>
    <x v="0"/>
    <s v="CARREFOUR"/>
    <s v="CARREFOUR CÔTE D'AZUR"/>
    <s v="NICE"/>
    <s v="CC NICE TNL"/>
    <n v="1.0251378127902564E-2"/>
    <n v="1487"/>
    <n v="1.0397805212619999"/>
    <n v="5729.75"/>
    <n v="1.34368762164801"/>
    <n v="2647"/>
    <n v="0.97832585949177897"/>
    <n v="10172.950000000001"/>
    <n v="1.28894158352966"/>
    <n v="1492"/>
    <n v="0.71100917431192701"/>
    <n v="5750.3"/>
    <n v="0.97954176308827101"/>
    <n v="849"/>
    <n v="1.3983050847457601"/>
    <n v="3289.85"/>
    <n v="1.36686667242223"/>
    <n v="749"/>
    <n v="-0.33716814159292002"/>
    <n v="4864.12"/>
    <n v="-0.25160865551088502"/>
    <n v="472"/>
    <n v="0.12918660287081299"/>
    <n v="2876.02"/>
    <n v="0.139103536503737"/>
    <n v="757"/>
    <n v="-0.26930501930501899"/>
    <n v="4865.2299999999996"/>
    <n v="-0.207264367377093"/>
    <n v="2607.75"/>
    <n v="9.4525906949389539E-3"/>
    <n v="20"/>
    <n v="8"/>
    <n v="-12"/>
  </r>
  <r>
    <n v="33010116008"/>
    <s v="LES ULIS"/>
    <n v="91"/>
    <s v="HM1"/>
    <n v="15000"/>
    <s v="CARREFOUR LES ULIS"/>
    <x v="3"/>
    <s v="CARREFOUR"/>
    <s v="CARREFOUR PARIS SUD"/>
    <s v="LES ULIS"/>
    <s v="CC ULIS 2"/>
    <n v="9.5316880884635143E-3"/>
    <n v="1653"/>
    <n v="0.200435729847495"/>
    <n v="6358.4"/>
    <n v="0.41683073877392701"/>
    <n v="2878"/>
    <n v="0.62415349887133198"/>
    <n v="11076.95"/>
    <n v="0.87481890871980605"/>
    <n v="2070"/>
    <n v="0.56108597285067896"/>
    <n v="7961.45"/>
    <n v="0.80303590440794603"/>
    <n v="572"/>
    <n v="1.6481481481481499"/>
    <n v="2215.3000000000002"/>
    <n v="1.62974833808167"/>
    <n v="311"/>
    <n v="-0.73554421768707501"/>
    <n v="2084.8000000000002"/>
    <n v="-0.66358710959008105"/>
    <n v="148"/>
    <n v="-0.27804878048780501"/>
    <n v="1002.8"/>
    <n v="-0.306826665192026"/>
    <n v="293"/>
    <n v="-0.514096185737977"/>
    <n v="1963"/>
    <n v="-0.46937705515023997"/>
    <n v="2169.25"/>
    <n v="7.8631127849664757E-3"/>
    <n v="33"/>
    <n v="9"/>
    <n v="-24"/>
  </r>
  <r>
    <n v="33010116001"/>
    <s v="VILLIERS EN BIERE"/>
    <n v="77"/>
    <s v="HM1"/>
    <n v="23000"/>
    <s v="CARREFOUR DAMMARIE-LES-LYS"/>
    <x v="3"/>
    <s v="CARREFOUR"/>
    <s v="CARREFOUR PARIS SUD"/>
    <s v="DAMMARIE-LES-LYS"/>
    <s v="CC DU VILLIERS"/>
    <n v="9.428162926940634E-3"/>
    <n v="1180"/>
    <n v="0.10902255639097699"/>
    <n v="4498.57"/>
    <n v="0.34296106649719699"/>
    <n v="2494"/>
    <n v="0.85289747399702798"/>
    <n v="9505.85"/>
    <n v="1.1916409779972901"/>
    <n v="1174"/>
    <n v="0.19066937119675501"/>
    <n v="4477.6000000000004"/>
    <n v="0.41191118115029202"/>
    <n v="950"/>
    <n v="3.1484716157205201"/>
    <n v="3669.8"/>
    <n v="3.1090583361325699"/>
    <n v="929"/>
    <n v="0.18043202033036801"/>
    <n v="5946.6"/>
    <n v="0.24470194248730201"/>
    <n v="356"/>
    <n v="0.74509803921568596"/>
    <n v="2174.4"/>
    <n v="0.60487722069275995"/>
    <n v="809"/>
    <n v="2.4050632911392401E-2"/>
    <n v="5183.25"/>
    <n v="4.8489883278746197E-2"/>
    <n v="2496.5"/>
    <n v="9.04933090592085E-3"/>
    <n v="22"/>
    <n v="10"/>
    <n v="-12"/>
  </r>
  <r>
    <n v="33010113009"/>
    <s v="CRETEIL"/>
    <n v="94"/>
    <s v="HM1"/>
    <n v="15222"/>
    <s v="CARREFOUR CRÉTEIL"/>
    <x v="3"/>
    <s v="CARREFOUR"/>
    <s v="CARREFOUR PARIS EST"/>
    <s v="CRÉTEIL"/>
    <s v="CC CRÉTEIL SOLEIL"/>
    <n v="9.0489597903493472E-3"/>
    <n v="1225"/>
    <n v="-7.6168929110105602E-2"/>
    <n v="4622.1499999999996"/>
    <n v="7.7943740952078802E-2"/>
    <n v="1536"/>
    <n v="0.36412078152753102"/>
    <n v="5805.1"/>
    <n v="0.55023126087763596"/>
    <n v="1105"/>
    <n v="-0.12854889589905399"/>
    <n v="4182.55"/>
    <n v="8.4357018956484897E-3"/>
    <n v="660"/>
    <n v="1.4719101123595499"/>
    <n v="2545.5"/>
    <n v="1.44454047824834"/>
    <n v="901"/>
    <n v="4.4593088071348897E-3"/>
    <n v="5797.65"/>
    <n v="0.16111213139023201"/>
    <n v="437"/>
    <n v="1.28795811518325"/>
    <n v="2836.4"/>
    <n v="1.2897275479313799"/>
    <n v="939"/>
    <n v="0.68581687612208297"/>
    <n v="5979.55"/>
    <n v="0.83719528760199902"/>
    <n v="2270"/>
    <n v="8.2283120995154547E-3"/>
    <n v="30"/>
    <n v="11"/>
    <n v="-19"/>
  </r>
  <r>
    <n v="33010102008"/>
    <s v="MERIGNAC"/>
    <n v="33"/>
    <s v="HM1"/>
    <n v="16000"/>
    <s v="CARREFOUR MÉRIGNAC"/>
    <x v="4"/>
    <s v="CARREFOUR"/>
    <s v="CARREFOUR AQUITAINE MIDI PYRENEES"/>
    <s v="MÉRIGNAC"/>
    <s v="CC MÉRIGNAC SOLEIL"/>
    <n v="8.9546498740649266E-3"/>
    <n v="1808"/>
    <n v="0.16344916344916299"/>
    <n v="6830.8"/>
    <n v="0.36987262879857002"/>
    <n v="3245"/>
    <n v="0.73529411764705899"/>
    <n v="12237.28"/>
    <n v="0.97895463777630398"/>
    <n v="1875"/>
    <n v="0.33928571428571402"/>
    <n v="7093.35"/>
    <n v="0.60176673853975804"/>
    <n v="1238"/>
    <n v="6.1149425287356296"/>
    <n v="4764.8"/>
    <n v="6.0215148835838503"/>
    <n v="1575"/>
    <n v="0.21809744779582399"/>
    <n v="10066.15"/>
    <n v="0.33314458215651899"/>
    <n v="775"/>
    <n v="0.57520325203251998"/>
    <n v="4780.34"/>
    <n v="0.62722825059466203"/>
    <n v="1656"/>
    <n v="0.50819672131147497"/>
    <n v="10534.05"/>
    <n v="0.58773181995405599"/>
    <n v="4044.5"/>
    <n v="1.4660532284797469E-2"/>
    <n v="6"/>
    <n v="12"/>
    <n v="6"/>
  </r>
  <r>
    <n v="33010119008"/>
    <s v="VENISSIEUX"/>
    <n v="69"/>
    <s v="HM1"/>
    <n v="15000"/>
    <s v="CARREFOUR VÉNISSIEUX"/>
    <x v="2"/>
    <s v="CARREFOUR"/>
    <s v="CARREFOUR RHONE"/>
    <s v="VÉNISSIEUX"/>
    <s v="CC CARREFOUR"/>
    <n v="8.909747246007375E-3"/>
    <n v="1072"/>
    <n v="-0.103678929765886"/>
    <n v="4089.41"/>
    <n v="8.8439295942737597E-2"/>
    <n v="1573"/>
    <n v="-5.1266586248492202E-2"/>
    <n v="5984.45"/>
    <n v="4.0608103453150697E-2"/>
    <n v="904"/>
    <n v="-0.33284132841328401"/>
    <n v="3435.5"/>
    <n v="-0.18567371686841"/>
    <n v="608"/>
    <n v="1.4126984126984099"/>
    <n v="2345.44"/>
    <n v="1.3864875864875901"/>
    <n v="1388"/>
    <n v="0.75696202531645596"/>
    <n v="8563.0300000000007"/>
    <n v="0.78634917340178601"/>
    <n v="614"/>
    <n v="0.55050505050505105"/>
    <n v="3879.97"/>
    <n v="0.50412103274834097"/>
    <n v="1244"/>
    <n v="1.10135135135135"/>
    <n v="7731.64"/>
    <n v="1.0854975671343901"/>
    <n v="2662.25"/>
    <n v="9.6501426814691697E-3"/>
    <n v="18"/>
    <n v="13"/>
    <n v="-5"/>
  </r>
  <r>
    <n v="33010114004"/>
    <s v="ROSNY S/S BOIS"/>
    <n v="93"/>
    <s v="HM1"/>
    <n v="13880"/>
    <s v="CARREFOUR ROSNY-SOUS-BOIS"/>
    <x v="5"/>
    <s v="CARREFOUR"/>
    <s v="CARREFOUR PARIS NORD"/>
    <s v="ROSNY-SOUS-BOIS"/>
    <s v="CC ROSNY 2"/>
    <n v="8.873698689225995E-3"/>
    <n v="1378"/>
    <n v="0.344390243902439"/>
    <n v="5306.3"/>
    <n v="0.50894444071289802"/>
    <n v="2497"/>
    <n v="1.1036225779275499"/>
    <n v="9590.7999999999993"/>
    <n v="1.28504167565974"/>
    <n v="1326"/>
    <n v="0.162138475021911"/>
    <n v="5096.1499999999996"/>
    <n v="0.32696747929141501"/>
    <n v="873"/>
    <n v="3.3650000000000002"/>
    <n v="3378.5"/>
    <n v="3.3314102564102601"/>
    <n v="1399"/>
    <n v="1.74545454545455E-2"/>
    <n v="8469.4500000000007"/>
    <n v="9.7667632702832102E-2"/>
    <n v="664"/>
    <n v="2.2549019607843102"/>
    <n v="4137.45"/>
    <n v="2.03920344361521"/>
    <n v="1250"/>
    <n v="0.846381093057607"/>
    <n v="7571"/>
    <n v="0.91100771998150998"/>
    <n v="3175"/>
    <n v="1.1508762518044743E-2"/>
    <n v="10"/>
    <n v="14"/>
    <n v="4"/>
  </r>
  <r>
    <n v="33010113004"/>
    <s v="COLLEGIEN"/>
    <n v="77"/>
    <s v="HM1"/>
    <n v="14947"/>
    <s v="CARREFOUR COLLEGIEN"/>
    <x v="3"/>
    <s v="CARREFOUR"/>
    <s v="CARREFOUR PARIS EST"/>
    <s v="COLLEGIEN"/>
    <s v="CC BAY 2"/>
    <n v="8.6433708516116953E-3"/>
    <n v="1176"/>
    <n v="1.9923664122137399"/>
    <n v="4513.95"/>
    <n v="2.44455539790092"/>
    <n v="1529"/>
    <n v="1.83673469387755"/>
    <n v="5863.3"/>
    <n v="2.23012715406312"/>
    <n v="957"/>
    <n v="0.77222222222222203"/>
    <n v="3671.65"/>
    <n v="1.0332662324742099"/>
    <n v="201"/>
    <n v="6.9148936170212796E-2"/>
    <n v="774.6"/>
    <n v="5.6464811783960699E-2"/>
    <n v="1381"/>
    <n v="0.70283600493218201"/>
    <n v="8791.56"/>
    <n v="0.88899558590628702"/>
    <n v="584"/>
    <n v="2.0103092783505199"/>
    <n v="3650.6"/>
    <n v="1.6732376007791401"/>
    <n v="971"/>
    <n v="0.49384615384615399"/>
    <n v="6179.95"/>
    <n v="0.62522087601008103"/>
    <n v="2433.75"/>
    <n v="8.821874260879178E-3"/>
    <n v="25"/>
    <n v="15"/>
    <n v="-10"/>
  </r>
  <r>
    <n v="33010115002"/>
    <s v="PARIS -AUTEUIL"/>
    <n v="75"/>
    <s v="HM1"/>
    <n v="5445"/>
    <s v="CARREFOUR PARIS"/>
    <x v="1"/>
    <s v="CARREFOUR"/>
    <s v="CARREFOUR PARIS OUEST"/>
    <s v="PARIS"/>
    <s v="1/3 AVENUE DU GÉNÉRAL SARRAIL"/>
    <n v="8.3242384520099758E-3"/>
    <n v="1625"/>
    <n v="0.106194690265487"/>
    <n v="6253.5"/>
    <n v="0.26058172535670598"/>
    <n v="2690"/>
    <n v="0.73548387096774204"/>
    <n v="10330.5"/>
    <n v="0.97498448574696095"/>
    <n v="1545"/>
    <n v="0.27160493827160498"/>
    <n v="5944.6"/>
    <n v="0.42841235832595997"/>
    <n v="692"/>
    <n v="1.4111498257839701"/>
    <n v="2693.8"/>
    <n v="1.4033331548989201"/>
    <n v="2374"/>
    <n v="0.113508442776735"/>
    <n v="15479.68"/>
    <n v="0.28452039439839899"/>
    <n v="1073"/>
    <n v="3.1111111111111098"/>
    <n v="7329.45"/>
    <n v="3.5845452327785199"/>
    <n v="2223"/>
    <n v="1.6783132530120499"/>
    <n v="14524.68"/>
    <n v="1.8975834977777299"/>
    <n v="4473"/>
    <n v="1.621376212384697E-2"/>
    <n v="3"/>
    <n v="16"/>
    <n v="13"/>
  </r>
  <r>
    <n v="33010108005"/>
    <s v="TOULON -GRAND VAR"/>
    <n v="83"/>
    <s v="HM1"/>
    <n v="10570"/>
    <s v="CARREFOUR LA VALETTE-DU-VAR"/>
    <x v="0"/>
    <s v="CARREFOUR"/>
    <s v="CARREFOUR CÔTE D'AZUR"/>
    <s v="LA VALETTE-DU-VAR"/>
    <s v="CC GRAND VAR"/>
    <n v="8.2046814775045968E-3"/>
    <n v="814"/>
    <n v="2.5188916876574301E-2"/>
    <n v="3160.75"/>
    <n v="0.18462359140543599"/>
    <n v="1553"/>
    <n v="8.2984658298465797E-2"/>
    <n v="6017.7"/>
    <n v="0.20156462775197601"/>
    <n v="609"/>
    <n v="-0.18255033557047001"/>
    <n v="2361.9"/>
    <n v="-0.10291200937568799"/>
    <n v="392"/>
    <n v="0.87559808612440204"/>
    <n v="1526.95"/>
    <n v="0.87332842596000504"/>
    <n v="665"/>
    <n v="-0.226744186046512"/>
    <n v="4293.8999999999996"/>
    <n v="-0.12068129577980299"/>
    <n v="461"/>
    <n v="0.70740740740740704"/>
    <n v="2830.2"/>
    <n v="0.78227963653888599"/>
    <n v="600"/>
    <n v="-0.31740614334471001"/>
    <n v="3873.5"/>
    <n v="-0.22911879133150201"/>
    <n v="1705"/>
    <n v="6.1802960923673343E-3"/>
    <n v="49"/>
    <n v="17"/>
    <n v="-32"/>
  </r>
  <r>
    <n v="33010111007"/>
    <s v="ST CLEMENT DE RIVIER"/>
    <n v="34"/>
    <s v="HM1"/>
    <n v="8850"/>
    <s v="CARREFOUR SAINT-CLÉMENT-DE-RIVIÈRE"/>
    <x v="6"/>
    <s v="CARREFOUR"/>
    <s v="CARREFOUR LANGUEDOC ROUSSILLON"/>
    <s v="SAINT-CLÉMENT-DE-RIVIÈRE"/>
    <s v="CC TRIFONTAINE"/>
    <n v="8.1624279495077119E-3"/>
    <n v="1147"/>
    <n v="0.28013392857142899"/>
    <n v="4398.55"/>
    <n v="0.47916686843773199"/>
    <n v="2193"/>
    <n v="0.76003210272873201"/>
    <n v="8408.9500000000007"/>
    <n v="1.06774309945345"/>
    <n v="1030"/>
    <n v="0.65594855305466204"/>
    <n v="3951.45"/>
    <n v="0.92850544768808496"/>
    <n v="604"/>
    <n v="1.359375"/>
    <n v="2336.8000000000002"/>
    <n v="1.34054487179487"/>
    <n v="951"/>
    <n v="0.200757575757576"/>
    <n v="5381.8"/>
    <n v="0.20473370041842401"/>
    <n v="227"/>
    <n v="0.118226600985222"/>
    <n v="1477.87"/>
    <n v="0.151428504647412"/>
    <n v="1062"/>
    <n v="0.50212164073550203"/>
    <n v="6211.5"/>
    <n v="0.50862250075425097"/>
    <n v="2363.5"/>
    <n v="8.5672315626452757E-3"/>
    <n v="27"/>
    <n v="18"/>
    <n v="-9"/>
  </r>
  <r>
    <n v="33010113005"/>
    <s v="PONTAULT COMBAULT"/>
    <n v="77"/>
    <s v="HM1"/>
    <n v="13800"/>
    <s v="CARREFOUR PONTAULT-COMBAULT"/>
    <x v="3"/>
    <s v="CARREFOUR"/>
    <s v="CARREFOUR PARIS EST"/>
    <s v="PONTAULT-COMBAULT"/>
    <s v="CC CARREFOUR"/>
    <n v="8.0953811674265835E-3"/>
    <n v="698"/>
    <n v="0.12038523274478299"/>
    <n v="2688.58"/>
    <n v="0.30339039154747499"/>
    <n v="1210"/>
    <n v="0.21852970795568999"/>
    <n v="4661.75"/>
    <n v="0.403662672075705"/>
    <n v="738"/>
    <n v="-4.6511627906976702E-2"/>
    <n v="2841.45"/>
    <n v="0.116534279482623"/>
    <n v="210"/>
    <n v="0.66666666666666696"/>
    <n v="814.5"/>
    <n v="0.65750915750915795"/>
    <n v="641"/>
    <n v="-0.223030303030303"/>
    <n v="4165.3"/>
    <n v="3.43829971106413E-2"/>
    <n v="417"/>
    <n v="1.91608391608392"/>
    <n v="2750.9"/>
    <n v="1.9783893809142299"/>
    <n v="660"/>
    <n v="-6.7796610169491497E-2"/>
    <n v="4290.8"/>
    <n v="0.21174367932971899"/>
    <n v="1573"/>
    <n v="5.7018215561840564E-3"/>
    <n v="57"/>
    <n v="19"/>
    <n v="-38"/>
  </r>
  <r>
    <n v="33010102009"/>
    <s v="ANGLET"/>
    <n v="64"/>
    <s v="HM1"/>
    <n v="10389"/>
    <s v="CARREFOUR ANGLET"/>
    <x v="4"/>
    <s v="CARREFOUR"/>
    <s v="CARREFOUR AQUITAINE MIDI PYRENEES"/>
    <s v="ANGLET"/>
    <s v="CC BAB 2"/>
    <n v="7.9767935617090346E-3"/>
    <n v="1409"/>
    <n v="-8.1486310299869594E-2"/>
    <n v="5421.75"/>
    <n v="1.79663957590863E-2"/>
    <n v="2877"/>
    <n v="0.69135802469135799"/>
    <n v="11068.8"/>
    <n v="0.84852499352319799"/>
    <n v="1338"/>
    <n v="-3.9483129935391201E-2"/>
    <n v="5140.8999999999996"/>
    <n v="7.4796121886216302E-2"/>
    <n v="545"/>
    <n v="3.4672131147541001"/>
    <n v="2115.4699999999998"/>
    <n v="3.4461328289197102"/>
    <n v="916"/>
    <n v="-8.4915084915084899E-2"/>
    <n v="6012.3"/>
    <n v="0.34211258561763302"/>
    <n v="556"/>
    <n v="1.52727272727273"/>
    <n v="3423.67"/>
    <n v="1.56564687361083"/>
    <n v="891"/>
    <n v="-0.109"/>
    <n v="5912.5"/>
    <n v="0.28765596045435898"/>
    <n v="2723.75"/>
    <n v="9.8730683176454712E-3"/>
    <n v="15"/>
    <n v="20"/>
    <n v="5"/>
  </r>
  <r>
    <n v="33010101003"/>
    <s v="GRENOBLE -ECHIROLLES"/>
    <n v="38"/>
    <s v="HM1"/>
    <n v="10600"/>
    <s v="CARREFOUR ECHIROLLES"/>
    <x v="2"/>
    <s v="CARREFOUR"/>
    <s v="CARREFOUR ALPES"/>
    <s v="ECHIROLLES"/>
    <s v="CC GRAND'PLACE ECHIROLLES"/>
    <n v="7.9606346352450036E-3"/>
    <n v="1049"/>
    <n v="7.9218106995884802E-2"/>
    <n v="3986.57"/>
    <n v="0.25524409038845602"/>
    <n v="1506"/>
    <n v="0.33747779751332102"/>
    <n v="5733.65"/>
    <n v="0.53296910929485697"/>
    <n v="841"/>
    <n v="-0.10531914893617"/>
    <n v="3197.35"/>
    <n v="1.95025722802246E-2"/>
    <n v="354"/>
    <n v="0.78787878787878796"/>
    <n v="1365.1"/>
    <n v="0.76780626780626804"/>
    <n v="506"/>
    <n v="-0.299168975069252"/>
    <n v="3306.3"/>
    <n v="-0.237358302162087"/>
    <n v="1578"/>
    <n v="7.0923076923076902"/>
    <n v="9199.5"/>
    <n v="6.6583873889473502"/>
    <n v="918"/>
    <n v="0.71588785046728998"/>
    <n v="5555.59"/>
    <n v="0.67208237413250604"/>
    <n v="2438.5"/>
    <n v="8.8390920945675914E-3"/>
    <n v="24"/>
    <n v="21"/>
    <n v="-3"/>
  </r>
  <r>
    <n v="33010113003"/>
    <s v="CLAYE SOUILLY"/>
    <n v="77"/>
    <s v="HM1"/>
    <n v="18000"/>
    <s v="CARREFOUR CLAYE-SOUILLY"/>
    <x v="3"/>
    <s v="CARREFOUR"/>
    <s v="CARREFOUR PARIS EST"/>
    <s v="CLAYE-SOUILLY"/>
    <s v="CC CARREFOUR"/>
    <n v="7.7942208867694427E-3"/>
    <n v="566"/>
    <n v="0.10980392156862701"/>
    <n v="2169.1"/>
    <n v="0.30700168715353099"/>
    <n v="747"/>
    <n v="1.2705167173252301"/>
    <n v="2843.35"/>
    <n v="1.5463215868893601"/>
    <n v="469"/>
    <n v="6.5909090909090903E-2"/>
    <n v="1785.65"/>
    <n v="0.25685387089735601"/>
    <n v="256"/>
    <n v="1.2654867256637199"/>
    <n v="989.65"/>
    <n v="1.24563194917177"/>
    <n v="407"/>
    <n v="-0.368012422360248"/>
    <n v="2646.9"/>
    <n v="-0.327868727574675"/>
    <n v="207"/>
    <n v="-0.13750000000000001"/>
    <n v="1460.9"/>
    <n v="-0.15294431430758201"/>
    <n v="377"/>
    <n v="-0.30825688073394503"/>
    <n v="2415.9"/>
    <n v="-0.29649689875076402"/>
    <n v="1005"/>
    <n v="3.6429311277590445E-3"/>
    <n v="109"/>
    <n v="22"/>
    <n v="-87"/>
  </r>
  <r>
    <n v="33010118006"/>
    <s v="MARSEILLE -BONNEVEIN"/>
    <n v="13"/>
    <s v="HM1"/>
    <n v="7900"/>
    <s v="CARREFOUR MARSEILLE"/>
    <x v="0"/>
    <s v="CARREFOUR"/>
    <s v="CARREFOUR PROVENCE"/>
    <s v="MARSEILLE"/>
    <s v="CC BONNEVEINE"/>
    <n v="7.767607075146731E-3"/>
    <n v="446"/>
    <n v="-0.23760683760683801"/>
    <n v="1715.25"/>
    <n v="-0.120938424177384"/>
    <n v="1234"/>
    <n v="0.371111111111111"/>
    <n v="4750.6000000000004"/>
    <n v="0.53213544933969603"/>
    <n v="384"/>
    <n v="-0.46961325966850798"/>
    <n v="1476.1"/>
    <n v="-0.38131406695907799"/>
    <n v="331"/>
    <n v="0.32931726907630499"/>
    <n v="1287.75"/>
    <n v="0.326073524868706"/>
    <n v="1005"/>
    <n v="0.182352941176471"/>
    <n v="6582.1"/>
    <n v="0.29154925592234598"/>
    <n v="364"/>
    <n v="0.35315985130111499"/>
    <n v="2200.14"/>
    <n v="0.37085771850953902"/>
    <n v="867"/>
    <n v="0.34836702954898902"/>
    <n v="5674.1"/>
    <n v="0.359722540972303"/>
    <n v="1716.75"/>
    <n v="6.2228875757018307E-3"/>
    <n v="47"/>
    <n v="23"/>
    <n v="-24"/>
  </r>
  <r>
    <n v="33010101010"/>
    <s v="ANNECY"/>
    <n v="74"/>
    <s v="HM1"/>
    <n v="9500"/>
    <s v="CARREFOUR ANNECY"/>
    <x v="2"/>
    <s v="CARREFOUR"/>
    <s v="CARREFOUR ALPES"/>
    <s v="ANNECY"/>
    <s v="134 AVENUE DE GENÈVE"/>
    <n v="7.5666237371019565E-3"/>
    <n v="770"/>
    <n v="-0.132882882882883"/>
    <n v="2963.77"/>
    <n v="3.5983288754164899E-2"/>
    <n v="1377"/>
    <n v="0.14179104477611901"/>
    <n v="5292.65"/>
    <n v="0.263983307152445"/>
    <n v="670"/>
    <n v="-0.25966850828729299"/>
    <n v="2577.5500000000002"/>
    <n v="-0.142935843500028"/>
    <n v="302"/>
    <n v="1.08275862068966"/>
    <n v="1170.05"/>
    <n v="1.06905393457118"/>
    <n v="648"/>
    <n v="-0.15404699738903399"/>
    <n v="4227.45"/>
    <n v="-7.5927058863235405E-2"/>
    <n v="315"/>
    <n v="0.50717703349282295"/>
    <n v="2033"/>
    <n v="0.48675537177221201"/>
    <n v="571"/>
    <n v="-0.117465224111283"/>
    <n v="3723.6"/>
    <n v="-4.91581119368883E-2"/>
    <n v="1546.75"/>
    <n v="5.6066703700112458E-3"/>
    <n v="59"/>
    <n v="24"/>
    <n v="-35"/>
  </r>
  <r>
    <n v="33010115001"/>
    <s v="CHARTRES"/>
    <n v="28"/>
    <s v="HM1"/>
    <n v="11000"/>
    <s v="CARREFOUR CHARTRES"/>
    <x v="1"/>
    <s v="CARREFOUR"/>
    <s v="CARREFOUR PARIS OUEST"/>
    <s v="CHARTRES"/>
    <s v="CC LA MADELEINE"/>
    <n v="7.5653392392103051E-3"/>
    <n v="644"/>
    <n v="1.0125"/>
    <n v="2415.25"/>
    <n v="1.3104573581549901"/>
    <n v="990"/>
    <n v="0.30434782608695699"/>
    <n v="3701.15"/>
    <n v="0.48938085514521201"/>
    <n v="635"/>
    <n v="0.40176600441501098"/>
    <n v="2317.6999999999998"/>
    <n v="0.55703834471446401"/>
    <n v="270"/>
    <n v="2.0681818181818201"/>
    <n v="1025.4000000000001"/>
    <n v="2.4271390374331601"/>
    <n v="438"/>
    <n v="-0.57516973811833205"/>
    <n v="2680.68"/>
    <n v="-0.50707488067802198"/>
    <n v="231"/>
    <n v="-0.114942528735632"/>
    <n v="1471.4"/>
    <n v="-0.107192699294929"/>
    <n v="410"/>
    <n v="-0.57688338493292102"/>
    <n v="2507.5"/>
    <n v="-0.50328663791929396"/>
    <n v="1174.25"/>
    <n v="4.2564297281304057E-3"/>
    <n v="94"/>
    <n v="25"/>
    <n v="-69"/>
  </r>
  <r>
    <n v="33010108006"/>
    <s v="OLLIOULES"/>
    <n v="83"/>
    <s v="HM1"/>
    <n v="10800"/>
    <s v="CARREFOUR OLLIOULES"/>
    <x v="0"/>
    <s v="CARREFOUR"/>
    <s v="CARREFOUR CÔTE D'AZUR"/>
    <s v="OLLIOULES"/>
    <s v="CC CARREFOUR TOULON OUEST"/>
    <n v="7.4777931377802967E-3"/>
    <n v="832"/>
    <n v="-1.88679245283019E-2"/>
    <n v="3198.4"/>
    <n v="0.14114652401288499"/>
    <n v="1517"/>
    <n v="0.47281553398058301"/>
    <n v="5846.8"/>
    <n v="0.69692399874213795"/>
    <n v="776"/>
    <n v="-4.4334975369458102E-2"/>
    <n v="2993.25"/>
    <n v="0.119362881795953"/>
    <n v="281"/>
    <n v="9.3385214007782102E-2"/>
    <n v="1091.75"/>
    <n v="8.92447371046593E-2"/>
    <n v="778"/>
    <n v="-2.8714107365792801E-2"/>
    <n v="5044.8"/>
    <n v="0.16923008604599901"/>
    <n v="342"/>
    <n v="0.66019417475728204"/>
    <n v="2188.09"/>
    <n v="0.80426805636868903"/>
    <n v="745"/>
    <n v="0.29565217391304299"/>
    <n v="4824.8599999999997"/>
    <n v="0.38067174591194097"/>
    <n v="1784"/>
    <n v="6.4666558526588411E-3"/>
    <n v="46"/>
    <n v="26"/>
    <n v="-20"/>
  </r>
  <r>
    <n v="33010114001"/>
    <s v="VENETTE"/>
    <n v="60"/>
    <s v="HM1"/>
    <n v="10750"/>
    <s v="CARREFOUR VENETTE"/>
    <x v="5"/>
    <s v="CARREFOUR"/>
    <s v="CARREFOUR PARIS NORD"/>
    <s v="VENETTE"/>
    <s v="CC VENETTE"/>
    <n v="7.4388052128788202E-3"/>
    <n v="1140"/>
    <n v="0.57024793388429795"/>
    <n v="4327.1000000000004"/>
    <n v="0.82419185046474897"/>
    <n v="1520"/>
    <n v="0.85592185592185599"/>
    <n v="5753.25"/>
    <n v="1.07405948842065"/>
    <n v="1193"/>
    <n v="0.54134366925064603"/>
    <n v="4525.8"/>
    <n v="0.80035102429423699"/>
    <n v="536"/>
    <n v="1.5402843601895699"/>
    <n v="2074.65"/>
    <n v="1.5211447320452101"/>
    <n v="443"/>
    <n v="-0.30996884735202501"/>
    <n v="2797.55"/>
    <n v="-0.223841993645301"/>
    <n v="204"/>
    <n v="-4.8780487804877997E-3"/>
    <n v="1327.8"/>
    <n v="-7.2894847088395498E-2"/>
    <n v="366"/>
    <n v="-0.18485523385300701"/>
    <n v="2335.0500000000002"/>
    <n v="-0.111072653084097"/>
    <n v="1603.75"/>
    <n v="5.8132843742722063E-3"/>
    <n v="55"/>
    <n v="27"/>
    <n v="-28"/>
  </r>
  <r>
    <n v="33010118008"/>
    <s v="VITROLLES"/>
    <n v="13"/>
    <s v="HM1"/>
    <n v="21966"/>
    <s v="CARREFOUR VITROLLES"/>
    <x v="0"/>
    <s v="CARREFOUR"/>
    <s v="CARREFOUR PROVENCE"/>
    <s v="VITROLLES"/>
    <s v="CC CARREFOUR GRAND VITROLLES"/>
    <n v="7.3365477102878517E-3"/>
    <n v="626"/>
    <n v="-5.7228915662650599E-2"/>
    <n v="2413.5500000000002"/>
    <n v="0.104385791875797"/>
    <n v="981"/>
    <n v="0.85094339622641502"/>
    <n v="3784.06"/>
    <n v="1.1212015384745599"/>
    <n v="491"/>
    <n v="-0.15780445969125201"/>
    <n v="1889.15"/>
    <n v="-1.8667116031919201E-2"/>
    <n v="406"/>
    <n v="1.92086330935252"/>
    <n v="1577.55"/>
    <n v="1.9100719424460399"/>
    <n v="1061"/>
    <n v="-0.196212121212121"/>
    <n v="6524.1"/>
    <n v="-0.18598145805479999"/>
    <n v="576"/>
    <n v="0.415233415233415"/>
    <n v="3501.4"/>
    <n v="0.42457879740633397"/>
    <n v="997"/>
    <n v="-0.26474926253687298"/>
    <n v="6047.6"/>
    <n v="-0.27811558133969599"/>
    <n v="1943"/>
    <n v="7.0430001803341528E-3"/>
    <n v="40"/>
    <n v="28"/>
    <n v="-12"/>
  </r>
  <r>
    <n v="33010115007"/>
    <s v="ST QUENTIN EN YVELIN"/>
    <n v="78"/>
    <s v="HM1"/>
    <n v="15000"/>
    <s v="CARREFOUR MONTIGNY-LE-BRETONNEUX"/>
    <x v="1"/>
    <s v="CARREFOUR"/>
    <s v="CARREFOUR PARIS OUEST"/>
    <s v="MONTIGNY-LE-BRETONNEUX"/>
    <s v="CC ESPACE SAINT-QUENTIN"/>
    <n v="7.3021830706755334E-3"/>
    <n v="1218"/>
    <n v="0.72277227722772297"/>
    <n v="4646.05"/>
    <n v="0.91303500684625305"/>
    <n v="1555"/>
    <n v="0.67926565874730005"/>
    <n v="5910.45"/>
    <n v="0.84782323924450198"/>
    <n v="1142"/>
    <n v="0.59943977591036401"/>
    <n v="4352.3"/>
    <n v="0.76840605232633996"/>
    <n v="443"/>
    <n v="1.07981220657277"/>
    <n v="1710.3"/>
    <n v="1.0588660166124999"/>
    <n v="662"/>
    <n v="-0.353515625"/>
    <n v="4254.1000000000004"/>
    <n v="-0.26304533276826703"/>
    <n v="274"/>
    <n v="0.85135135135135098"/>
    <n v="1779.8"/>
    <n v="0.80677515303480996"/>
    <n v="719"/>
    <n v="0.34141791044776099"/>
    <n v="4597.2"/>
    <n v="0.41509290217879402"/>
    <n v="1917"/>
    <n v="6.9487551959344163E-3"/>
    <n v="42"/>
    <n v="29"/>
    <n v="-13"/>
  </r>
  <r>
    <n v="33010112011"/>
    <s v="MONT ST AIGNAN"/>
    <n v="76"/>
    <s v="HM1"/>
    <n v="12123"/>
    <s v="CARREFOUR MONT-SAINT-AIGNAN"/>
    <x v="7"/>
    <s v="CARREFOUR"/>
    <s v="CARREFOUR NORMANDIE"/>
    <s v="MONT-SAINT-AIGNAN"/>
    <s v="CC CARREFOUR"/>
    <n v="7.2646490611921249E-3"/>
    <n v="837"/>
    <n v="-0.229990800367985"/>
    <n v="3226.55"/>
    <n v="-0.104340482250144"/>
    <n v="1374"/>
    <n v="0.40347293156281899"/>
    <n v="5294.9"/>
    <n v="0.60465995992001897"/>
    <n v="819"/>
    <n v="-0.22881355932203401"/>
    <n v="3150.85"/>
    <n v="-0.103513549155674"/>
    <n v="599"/>
    <n v="2.2912087912087902"/>
    <n v="2326.1"/>
    <n v="2.27712031558185"/>
    <n v="817"/>
    <n v="-8.4951456310679609E-3"/>
    <n v="5390.55"/>
    <n v="0.14311114029034"/>
    <n v="451"/>
    <n v="1.14761904761905"/>
    <n v="3139.1"/>
    <n v="1.3620015048909"/>
    <n v="725"/>
    <n v="0.100151745068285"/>
    <n v="4792"/>
    <n v="0.26054284151609403"/>
    <n v="1903.75"/>
    <n v="6.9007265019614735E-3"/>
    <n v="43"/>
    <n v="30"/>
    <n v="-13"/>
  </r>
  <r>
    <n v="33010113011"/>
    <s v="ORMESSON"/>
    <n v="94"/>
    <s v="HM1"/>
    <n v="13000"/>
    <s v="CARREFOUR ORMESSON-SUR-MARNE"/>
    <x v="3"/>
    <s v="CARREFOUR"/>
    <s v="CARREFOUR PARIS EST"/>
    <s v="ORMESSON-SUR-MARNE"/>
    <s v="CC PINCE VENT"/>
    <n v="7.2387468201358775E-3"/>
    <n v="765"/>
    <n v="-0.3359375"/>
    <n v="2939.3"/>
    <n v="-0.195554109762513"/>
    <n v="819"/>
    <n v="-0.21098265895953799"/>
    <n v="3136.45"/>
    <n v="-7.6994809635274303E-2"/>
    <n v="633"/>
    <n v="-0.50700934579439305"/>
    <n v="2426.1999999999998"/>
    <n v="-0.41603985582139102"/>
    <n v="438"/>
    <n v="1.92"/>
    <n v="1696.1"/>
    <n v="1.8993162393162399"/>
    <n v="743"/>
    <n v="-0.38797364085667202"/>
    <n v="4708"/>
    <n v="-0.30552332873702298"/>
    <n v="301"/>
    <n v="0.189723320158103"/>
    <n v="2014"/>
    <n v="0.15112683543001501"/>
    <n v="846"/>
    <n v="-0.14372469635627499"/>
    <n v="5419.05"/>
    <n v="-7.01883605300299E-2"/>
    <n v="1608.75"/>
    <n v="5.8314084097336946E-3"/>
    <n v="53"/>
    <n v="31"/>
    <n v="-22"/>
  </r>
  <r>
    <n v="33010116004"/>
    <s v="ATHIS MONS"/>
    <n v="91"/>
    <s v="HM1"/>
    <n v="12100"/>
    <s v="CARREFOUR ATHIS-MONS"/>
    <x v="3"/>
    <s v="CARREFOUR"/>
    <s v="CARREFOUR PARIS SUD"/>
    <s v="ATHIS-MONS"/>
    <s v="CC CARREFOUR ATHIS MONS"/>
    <n v="7.1278242474311524E-3"/>
    <n v="1051"/>
    <n v="0.46378830083565498"/>
    <n v="4062.2"/>
    <n v="0.69420518183552804"/>
    <n v="1655"/>
    <n v="1.05845771144279"/>
    <n v="6413.72"/>
    <n v="1.3255178165139301"/>
    <n v="974"/>
    <n v="0.44725111441307602"/>
    <n v="3754.7"/>
    <n v="0.64106007751929495"/>
    <n v="568"/>
    <n v="2.4011976047904202"/>
    <n v="2207.4699999999998"/>
    <n v="2.3893290342392102"/>
    <n v="1436"/>
    <n v="0.368922783603432"/>
    <n v="9021.9"/>
    <n v="0.49615069426009101"/>
    <n v="616"/>
    <n v="1.0130718954248401"/>
    <n v="3918.55"/>
    <n v="0.88837592586345604"/>
    <n v="1272"/>
    <n v="0.12666076173605001"/>
    <n v="8007.6"/>
    <n v="0.305383600459111"/>
    <n v="2724"/>
    <n v="9.8739745194185453E-3"/>
    <n v="14"/>
    <n v="32"/>
    <n v="18"/>
  </r>
  <r>
    <n v="33010115003"/>
    <s v="CHAMBOURCY"/>
    <n v="78"/>
    <s v="HM1"/>
    <n v="11500"/>
    <s v="CARREFOUR CHAMBOURCY"/>
    <x v="1"/>
    <s v="CARREFOUR"/>
    <s v="CARREFOUR PARIS OUEST"/>
    <s v="CHAMBOURCY"/>
    <s v="CC CARREFOUR"/>
    <n v="7.088132350159663E-3"/>
    <n v="1598"/>
    <n v="1.39580209895052"/>
    <n v="6162.69"/>
    <n v="1.7359004914968601"/>
    <n v="2747"/>
    <n v="2.1683967704729001"/>
    <n v="10572.86"/>
    <n v="2.6275479633173999"/>
    <n v="1497"/>
    <n v="1.6779964221824699"/>
    <n v="5779.25"/>
    <n v="2.0507012640674498"/>
    <n v="1439"/>
    <n v="12.4485981308411"/>
    <n v="5583.1"/>
    <n v="12.429306778274899"/>
    <n v="778"/>
    <n v="-5.3527980535279802E-2"/>
    <n v="5017.7"/>
    <n v="0.106866814034198"/>
    <n v="365"/>
    <n v="0.40384615384615402"/>
    <n v="2523.6999999999998"/>
    <n v="0.38168340140374701"/>
    <n v="740"/>
    <n v="2.4930747922437699E-2"/>
    <n v="4796.25"/>
    <n v="0.18541807128049501"/>
    <n v="2761.75"/>
    <n v="1.0010810987152778E-2"/>
    <n v="13"/>
    <n v="33"/>
    <n v="20"/>
  </r>
  <r>
    <n v="33010111006"/>
    <s v="LATTES"/>
    <n v="34"/>
    <s v="HM1"/>
    <n v="11800"/>
    <s v="CARREFOUR LATTES"/>
    <x v="6"/>
    <s v="CARREFOUR"/>
    <s v="CARREFOUR LANGUEDOC ROUSSILLON"/>
    <s v="LATTES"/>
    <s v="CC GRAND SUD"/>
    <n v="7.0156653093427519E-3"/>
    <n v="581"/>
    <n v="-0.10477657935285099"/>
    <n v="2253.1999999999998"/>
    <n v="4.5476414442774997E-2"/>
    <n v="1178"/>
    <n v="-0.12934220251293399"/>
    <n v="4525.6000000000004"/>
    <n v="2.41040317352769E-2"/>
    <n v="528"/>
    <n v="-0.19142419601837701"/>
    <n v="2035.3"/>
    <n v="-4.4972670067408002E-2"/>
    <n v="293"/>
    <n v="0.54210526315789498"/>
    <n v="1138.2"/>
    <n v="0.53603238866396796"/>
    <n v="435"/>
    <n v="-0.39330543933054402"/>
    <n v="2790.42"/>
    <n v="-0.30711720411876903"/>
    <n v="251"/>
    <n v="0.41011235955056202"/>
    <n v="1509.71"/>
    <n v="0.39101471441865598"/>
    <n v="392"/>
    <n v="-0.24031007751937999"/>
    <n v="2510.6999999999998"/>
    <n v="-0.21795093988548001"/>
    <n v="1184"/>
    <n v="4.2917715972803075E-3"/>
    <n v="93"/>
    <n v="34"/>
    <n v="-59"/>
  </r>
  <r>
    <n v="33010102001"/>
    <s v="LABEGE"/>
    <n v="31"/>
    <s v="HM1"/>
    <n v="14100"/>
    <s v="CARREFOUR LABÈGE"/>
    <x v="6"/>
    <s v="CARREFOUR"/>
    <s v="CARREFOUR AQUITAINE MIDI PYRENEES"/>
    <s v="LABÈGE"/>
    <s v="CC LABÈGE 2"/>
    <n v="6.9110411964015987E-3"/>
    <n v="911"/>
    <n v="-2.77481323372465E-2"/>
    <n v="3510.6"/>
    <n v="0.15555339918379199"/>
    <n v="1606"/>
    <n v="0.24786324786324801"/>
    <n v="6175.3"/>
    <n v="0.46678863737964998"/>
    <n v="915"/>
    <n v="2.8089887640449399E-2"/>
    <n v="3522.95"/>
    <n v="0.20255921066757199"/>
    <n v="351"/>
    <n v="1.3557046979865801"/>
    <n v="1356"/>
    <n v="1.33350542075374"/>
    <n v="588"/>
    <n v="-0.210738255033557"/>
    <n v="3862.15"/>
    <n v="-0.16801765198926899"/>
    <n v="247"/>
    <n v="0.19323671497584499"/>
    <n v="1489.85"/>
    <n v="0.20451293162690301"/>
    <n v="552"/>
    <n v="-6.1224489795918401E-2"/>
    <n v="3468.65"/>
    <n v="-9.57429780185758E-2"/>
    <n v="1639.25"/>
    <n v="5.9419650260487704E-3"/>
    <n v="52"/>
    <n v="35"/>
    <n v="-17"/>
  </r>
  <r>
    <n v="33010116010"/>
    <s v="VILLABE"/>
    <n v="91"/>
    <s v="HM1"/>
    <n v="13000"/>
    <s v="CARREFOUR VILLABÉ"/>
    <x v="3"/>
    <s v="CARREFOUR"/>
    <s v="CARREFOUR PARIS SUD"/>
    <s v="VILLABÉ"/>
    <s v="CC VILLABÉ A6"/>
    <n v="6.873328941919497E-3"/>
    <n v="189"/>
    <n v="-0.72883787661405997"/>
    <n v="732.15"/>
    <n v="-0.68731144301316704"/>
    <n v="463"/>
    <n v="-0.46473988439306402"/>
    <n v="1797.5"/>
    <n v="-0.37997188814961902"/>
    <n v="227"/>
    <n v="-0.66715542521994098"/>
    <n v="877.05"/>
    <n v="-0.62022108281570698"/>
    <n v="236"/>
    <n v="1.80952380952381"/>
    <n v="915.15"/>
    <n v="1.7934981684981699"/>
    <n v="591"/>
    <n v="-0.607308970099668"/>
    <n v="3134.25"/>
    <n v="-0.66519956584098805"/>
    <n v="426"/>
    <n v="-0.188571428571429"/>
    <n v="2654.2"/>
    <n v="-0.310636794780558"/>
    <n v="600"/>
    <n v="-0.51338199513381999"/>
    <n v="3536.65"/>
    <n v="-0.55197772826453795"/>
    <n v="1087.25"/>
    <n v="3.9410715111005187E-3"/>
    <n v="102"/>
    <n v="36"/>
    <n v="-66"/>
  </r>
  <r>
    <n v="33010108007"/>
    <s v="PUGET S/ARGENS"/>
    <n v="83"/>
    <s v="HM1"/>
    <n v="8500"/>
    <s v="CARREFOUR PUGET-SUR-ARGENS"/>
    <x v="0"/>
    <s v="CARREFOUR"/>
    <s v="CARREFOUR CÔTE D'AZUR"/>
    <s v="PUGET-SUR-ARGENS"/>
    <s v="CC CARREFOUR"/>
    <n v="6.8313469567196829E-3"/>
    <n v="1730"/>
    <n v="0.29104477611940299"/>
    <n v="6618.29"/>
    <n v="0.42141740333152899"/>
    <n v="2597"/>
    <n v="0.73596256684492001"/>
    <n v="9890.84"/>
    <n v="0.88216866483101397"/>
    <n v="1641"/>
    <n v="0.56733524355300902"/>
    <n v="6272.97"/>
    <n v="0.70393090563803895"/>
    <n v="795"/>
    <n v="2.1800000000000002"/>
    <n v="3053.56"/>
    <n v="2.1318564102564102"/>
    <n v="773"/>
    <n v="-0.23992133726647"/>
    <n v="4855.92"/>
    <n v="-0.173216851698199"/>
    <n v="409"/>
    <n v="0.17191977077363901"/>
    <n v="2514.85"/>
    <n v="0.205128450874309"/>
    <n v="808"/>
    <n v="9.7826086956521702E-2"/>
    <n v="5060.6899999999996"/>
    <n v="0.12826244943102599"/>
    <n v="2685.75"/>
    <n v="9.7353256481381625E-3"/>
    <n v="17"/>
    <n v="37"/>
    <n v="20"/>
  </r>
  <r>
    <n v="33010114011"/>
    <s v="ST BRICE S/S FORET"/>
    <n v="95"/>
    <s v="HM1"/>
    <n v="12400"/>
    <s v="CARREFOUR SAINT-BRICE-SOUS-FORÊT"/>
    <x v="1"/>
    <s v="CARREFOUR"/>
    <s v="CARREFOUR PARIS NORD"/>
    <s v="SAINT-BRICE-SOUS-FORÊT"/>
    <s v="CC CARREFOUR"/>
    <n v="6.7035371222051617E-3"/>
    <n v="700"/>
    <n v="-0.247311827956989"/>
    <n v="2694.05"/>
    <n v="-0.15645394222242601"/>
    <n v="1225"/>
    <n v="0.58064516129032295"/>
    <n v="4714.8999999999996"/>
    <n v="0.75226596207852503"/>
    <n v="740"/>
    <n v="-0.19477693144722499"/>
    <n v="2860.79"/>
    <n v="-9.7363967323880807E-2"/>
    <n v="407"/>
    <n v="1.1881720430107501"/>
    <n v="1581.15"/>
    <n v="1.1796939619520299"/>
    <n v="1220"/>
    <n v="-2.4E-2"/>
    <n v="7637.38"/>
    <n v="3.2413815207554597E-2"/>
    <n v="639"/>
    <n v="0.55474452554744502"/>
    <n v="4376.7299999999996"/>
    <n v="0.53311802269168695"/>
    <n v="1167"/>
    <n v="5.2299368800721398E-2"/>
    <n v="7263.63"/>
    <n v="-5.8780054616343599E-2"/>
    <n v="2281"/>
    <n v="8.2681849775307278E-3"/>
    <n v="28"/>
    <n v="38"/>
    <n v="10"/>
  </r>
  <r>
    <n v="33010102003"/>
    <s v="TOULOUSE"/>
    <n v="31"/>
    <s v="HM1"/>
    <n v="11167"/>
    <s v="CARREFOUR TOULOUSE"/>
    <x v="6"/>
    <s v="CARREFOUR"/>
    <s v="CARREFOUR AQUITAINE MIDI PYRENEES"/>
    <s v="TOULOUSE"/>
    <s v="CC CARREFOUR TOULOUSE PURPAN"/>
    <n v="6.6913111896527312E-3"/>
    <n v="746"/>
    <n v="-0.119244391971665"/>
    <n v="2830.3"/>
    <n v="4.9048610057849398E-2"/>
    <n v="1155"/>
    <n v="6.8455134135060103E-2"/>
    <n v="4376.6400000000003"/>
    <n v="0.25362142932331999"/>
    <n v="719"/>
    <n v="-0.20552486187845301"/>
    <n v="2717.2"/>
    <n v="-6.08310628916214E-2"/>
    <n v="179"/>
    <n v="-5.5555555555555601E-3"/>
    <n v="689.8"/>
    <n v="-1.7378917378917402E-2"/>
    <n v="204"/>
    <n v="-0.51886792452830199"/>
    <n v="1381.7"/>
    <n v="-0.42192691419089301"/>
    <n v="90"/>
    <n v="-0.4"/>
    <n v="612.80999999999995"/>
    <n v="-0.33416995338831101"/>
    <n v="201"/>
    <n v="-0.51798561151079103"/>
    <n v="1355.75"/>
    <n v="-0.44664164231128001"/>
    <n v="947.25"/>
    <n v="3.4335985181788609E-3"/>
    <n v="116"/>
    <n v="39"/>
    <n v="-77"/>
  </r>
  <r>
    <n v="33010116011"/>
    <s v="RUNGIS -BELLE EPINE"/>
    <n v="94"/>
    <s v="HM1"/>
    <n v="12700"/>
    <s v="CARREFOUR THIAIS"/>
    <x v="3"/>
    <s v="CARREFOUR"/>
    <s v="CARREFOUR PARIS SUD"/>
    <s v="THIAIS"/>
    <s v="CC BELLE EPINE "/>
    <n v="6.3843013892513371E-3"/>
    <n v="1752"/>
    <n v="0.76612903225806495"/>
    <n v="6654.44"/>
    <n v="0.986333946984569"/>
    <n v="2769"/>
    <n v="1.0495928941524799"/>
    <n v="10534.7"/>
    <n v="1.31416495565156"/>
    <n v="1670"/>
    <n v="0.39050791007493801"/>
    <n v="6344.7"/>
    <n v="0.56905760145556095"/>
    <n v="628"/>
    <n v="2.1557788944723599"/>
    <n v="2428.9499999999998"/>
    <n v="2.12968689601855"/>
    <n v="1267"/>
    <n v="0.222972972972973"/>
    <n v="8063.2"/>
    <n v="0.34948014420518903"/>
    <n v="634"/>
    <n v="1.39245283018868"/>
    <n v="4142.8999999999996"/>
    <n v="1.47522031366692"/>
    <n v="1150"/>
    <n v="0.49156939040207498"/>
    <n v="7274.6"/>
    <n v="0.62832104825321899"/>
    <n v="3230.25"/>
    <n v="1.1709033109894183E-2"/>
    <n v="9"/>
    <n v="40"/>
    <n v="31"/>
  </r>
  <r>
    <n v="33010104003"/>
    <s v="QUETIGNY"/>
    <n v="21"/>
    <s v="HM1"/>
    <n v="15700"/>
    <s v="CARREFOUR QUÉTIGNY"/>
    <x v="8"/>
    <s v="CARREFOUR"/>
    <s v="CARREFOUR BOURGOGNE"/>
    <s v="QUÉTIGNY"/>
    <s v="CC CARREFOUR GRAND QUÉTIGNY"/>
    <n v="6.3745880647510505E-3"/>
    <n v="584"/>
    <n v="0.58695652173913004"/>
    <n v="2254.65"/>
    <n v="0.850272865290715"/>
    <n v="1300"/>
    <n v="1.05696202531646"/>
    <n v="5019.62"/>
    <n v="1.37880075954887"/>
    <n v="464"/>
    <n v="0.37685459940652799"/>
    <n v="1791.95"/>
    <n v="0.60889752338690295"/>
    <n v="470"/>
    <n v="1.4352331606217601"/>
    <n v="1820.36"/>
    <n v="1.41844028165272"/>
    <n v="917"/>
    <n v="0.40214067278287502"/>
    <n v="6012.05"/>
    <n v="0.48727504780911302"/>
    <n v="473"/>
    <n v="0.97907949790795001"/>
    <n v="3127.8"/>
    <n v="1.0455494780278001"/>
    <n v="841"/>
    <n v="0.37643207855973798"/>
    <n v="5483.7"/>
    <n v="0.42810831340973299"/>
    <n v="1820"/>
    <n v="6.5971489079815534E-3"/>
    <n v="44"/>
    <n v="41"/>
    <n v="-3"/>
  </r>
  <r>
    <n v="33010117005"/>
    <s v="WASQUEHAL"/>
    <n v="59"/>
    <s v="HM1"/>
    <n v="14000"/>
    <s v="CARREFOUR WASQUEHAL"/>
    <x v="9"/>
    <s v="CARREFOUR"/>
    <s v="CARREFOUR PAS DE CALAIS"/>
    <s v="WASQUEHAL"/>
    <s v="CC CARREFOUR"/>
    <n v="6.3598701992946547E-3"/>
    <n v="499"/>
    <n v="-0.482365145228216"/>
    <n v="1896.4"/>
    <n v="-0.39035249867391097"/>
    <n v="835"/>
    <n v="0.83114035087719296"/>
    <n v="3166.7"/>
    <n v="1.0471265110866901"/>
    <n v="403"/>
    <n v="-0.390317700453858"/>
    <n v="1530.65"/>
    <n v="-0.30003429747341898"/>
    <n v="157"/>
    <n v="0.266129032258065"/>
    <n v="606.79999999999995"/>
    <n v="0.25475599669148002"/>
    <n v="628"/>
    <n v="-0.222772277227723"/>
    <n v="4041.35"/>
    <n v="-0.128258501493761"/>
    <n v="336"/>
    <n v="0.317647058823529"/>
    <n v="2216.6999999999998"/>
    <n v="0.31944857799311899"/>
    <n v="472"/>
    <n v="-0.32281205164992799"/>
    <n v="3052.25"/>
    <n v="-0.25832553731760399"/>
    <n v="1191.5"/>
    <n v="4.3189576504725387E-3"/>
    <n v="91"/>
    <n v="42"/>
    <n v="-49"/>
  </r>
  <r>
    <n v="33010116002"/>
    <s v="CARRE SENART"/>
    <n v="77"/>
    <s v="HM1"/>
    <n v="14000"/>
    <s v="CARREFOUR LIEUSAINT"/>
    <x v="3"/>
    <s v="CARREFOUR"/>
    <s v="CARREFOUR PARIS SUD"/>
    <s v="LIEUSAINT"/>
    <s v="CC CARRÉ SÉNART"/>
    <n v="6.2879889296161649E-3"/>
    <n v="889"/>
    <n v="0.57345132743362803"/>
    <n v="3432.5"/>
    <n v="0.84264236794441105"/>
    <n v="1259"/>
    <n v="1.4165067178502899"/>
    <n v="4855.05"/>
    <n v="1.79032533191598"/>
    <n v="877"/>
    <n v="0.73320158102766797"/>
    <n v="3382.35"/>
    <n v="1.0128220516770401"/>
    <n v="343"/>
    <n v="1.8114754098360699"/>
    <n v="1330"/>
    <n v="1.7952921395544299"/>
    <n v="675"/>
    <n v="-0.22413793103448301"/>
    <n v="4438.45"/>
    <n v="-3.9778559645989003E-2"/>
    <n v="276"/>
    <n v="1.3589743589743599"/>
    <n v="1829.05"/>
    <n v="1.4110226463842199"/>
    <n v="582"/>
    <n v="-5.6726094003241502E-2"/>
    <n v="3800.3"/>
    <n v="0.104034485920198"/>
    <n v="1608.5"/>
    <n v="5.8305022079606205E-3"/>
    <n v="54"/>
    <n v="43"/>
    <n v="-11"/>
  </r>
  <r>
    <n v="33010113010"/>
    <s v="IVRY S/SEINE"/>
    <n v="94"/>
    <s v="HM1"/>
    <n v="13700"/>
    <s v="CARREFOUR IVRY-SUR-SEINE"/>
    <x v="3"/>
    <s v="CARREFOUR"/>
    <s v="CARREFOUR PARIS EST"/>
    <s v="IVRY-SUR-SEINE"/>
    <s v="CC QUAIS D'IVRY"/>
    <n v="6.2721311015557077E-3"/>
    <n v="1138"/>
    <n v="0.82958199356913198"/>
    <n v="4383.1499999999996"/>
    <n v="1.10872356734745"/>
    <n v="1869"/>
    <n v="1.5532786885245899"/>
    <n v="7196.51"/>
    <n v="1.87102838964993"/>
    <n v="1087"/>
    <n v="1.3477321814254899"/>
    <n v="4186.75"/>
    <n v="1.66043484916429"/>
    <n v="752"/>
    <n v="6.02803738317757"/>
    <n v="2916.89"/>
    <n v="5.9899113347711497"/>
    <n v="884"/>
    <n v="9.5415117719950399E-2"/>
    <n v="5665.15"/>
    <n v="0.227826852345582"/>
    <n v="415"/>
    <n v="1.45562130177515"/>
    <n v="2804.65"/>
    <n v="1.6330044405223501"/>
    <n v="799"/>
    <n v="0.138176638176638"/>
    <n v="5103.7299999999996"/>
    <n v="0.26785817689688701"/>
    <n v="2260.5"/>
    <n v="8.1938764321386279E-3"/>
    <n v="31"/>
    <n v="44"/>
    <n v="13"/>
  </r>
  <r>
    <n v="33010118005"/>
    <s v="MARSEILLE -MERLAN"/>
    <n v="13"/>
    <s v="HM1"/>
    <n v="12000"/>
    <s v="CARREFOUR MARSEILLE"/>
    <x v="0"/>
    <s v="CARREFOUR"/>
    <s v="CARREFOUR PROVENCE"/>
    <s v="MARSEILLE"/>
    <s v="CC LE MERLAN"/>
    <n v="6.2063176646546519E-3"/>
    <n v="991"/>
    <n v="0.43001443001443002"/>
    <n v="3819.5"/>
    <n v="0.68165154163572395"/>
    <n v="1470"/>
    <n v="0.95739014647137199"/>
    <n v="5655.45"/>
    <n v="1.27359636395038"/>
    <n v="889"/>
    <n v="0.48166666666666702"/>
    <n v="3423.75"/>
    <n v="0.71558263140385803"/>
    <n v="413"/>
    <n v="1.0146341463414601"/>
    <n v="1604.9"/>
    <n v="0.99569748066353303"/>
    <n v="629"/>
    <n v="-0.28603859250851299"/>
    <n v="4104.4799999999996"/>
    <n v="-0.23468134862464099"/>
    <n v="250"/>
    <n v="-0.30939226519336999"/>
    <n v="1569.3"/>
    <n v="-0.29934995320070201"/>
    <n v="621"/>
    <n v="-0.21092757306226201"/>
    <n v="3985.6"/>
    <n v="-0.20844595474891101"/>
    <n v="1690.75"/>
    <n v="6.1286425913020942E-3"/>
    <n v="51"/>
    <n v="45"/>
    <n v="-6"/>
  </r>
  <r>
    <n v="33010114002"/>
    <s v="AULNAY S/S BOIS"/>
    <n v="93"/>
    <s v="HM1"/>
    <n v="20000"/>
    <s v="CARREFOUR AULNAY-SOUS-BOIS"/>
    <x v="5"/>
    <s v="CARREFOUR"/>
    <s v="CARREFOUR PARIS NORD"/>
    <s v="AULNAY-SOUS-BOIS"/>
    <s v="CC O'PARINOR"/>
    <n v="6.194712940296266E-3"/>
    <n v="719"/>
    <n v="0.11993769470405"/>
    <n v="2769.2"/>
    <n v="0.33304803319815302"/>
    <n v="1152"/>
    <n v="0.78328173374612997"/>
    <n v="4431.75"/>
    <n v="1.0980310108558899"/>
    <n v="653"/>
    <n v="3.98089171974522E-2"/>
    <n v="2513.35"/>
    <n v="0.21114876570141899"/>
    <n v="399"/>
    <n v="4.1818181818181799"/>
    <n v="1547.25"/>
    <n v="4.1523476523476504"/>
    <n v="310"/>
    <n v="-0.619631901840491"/>
    <n v="1998.5"/>
    <n v="-0.525013860991557"/>
    <n v="152"/>
    <n v="0.216"/>
    <n v="954.3"/>
    <n v="0.128921591823215"/>
    <n v="279"/>
    <n v="-0.558544303797468"/>
    <n v="1830.35"/>
    <n v="-0.41411401529798297"/>
    <n v="1101.25"/>
    <n v="3.9918188103926847E-3"/>
    <n v="101"/>
    <n v="46"/>
    <n v="-55"/>
  </r>
  <r>
    <n v="33010119006"/>
    <s v="LYON -LA PART DIEU"/>
    <n v="69"/>
    <s v="HM1"/>
    <n v="8668"/>
    <s v="CARREFOUR LYON"/>
    <x v="2"/>
    <s v="CARREFOUR"/>
    <s v="CARREFOUR RHONE"/>
    <s v="LYON"/>
    <s v="CC LA PART DIEU"/>
    <n v="6.166564229410065E-3"/>
    <n v="693"/>
    <n v="-0.23340707964601801"/>
    <n v="2665.26"/>
    <n v="-0.101716881299438"/>
    <n v="1380"/>
    <n v="0.4375"/>
    <n v="5302.92"/>
    <n v="0.64874975437828497"/>
    <n v="650"/>
    <n v="-0.22248803827751201"/>
    <n v="2497.79"/>
    <n v="-9.25724076750125E-2"/>
    <n v="508"/>
    <n v="1.4780487804878"/>
    <n v="1975.21"/>
    <n v="1.4705565978736701"/>
    <n v="579"/>
    <n v="-7.8025477707006394E-2"/>
    <n v="3785"/>
    <n v="9.4782674931248607E-3"/>
    <n v="355"/>
    <n v="0.68246445497630304"/>
    <n v="2316.29"/>
    <n v="0.76178426016987399"/>
    <n v="591"/>
    <n v="0.34318181818181798"/>
    <n v="3867.57"/>
    <n v="0.43443149640783002"/>
    <n v="1570.25"/>
    <n v="5.6918533366802386E-3"/>
    <n v="58"/>
    <n v="47"/>
    <n v="-11"/>
  </r>
  <r>
    <n v="33010116007"/>
    <s v="LA VILLE DU BOIS"/>
    <n v="91"/>
    <s v="HM1"/>
    <n v="12518"/>
    <s v="CARREFOUR LA VILLE-DU-BOIS"/>
    <x v="3"/>
    <s v="CARREFOUR"/>
    <s v="CARREFOUR PARIS SUD"/>
    <s v="LA VILLE-DU-BOIS"/>
    <s v="CC CARREFOUR"/>
    <n v="6.1534515438848979E-3"/>
    <n v="597"/>
    <n v="6.60714285714286E-2"/>
    <n v="2300.5"/>
    <n v="0.235009107286242"/>
    <n v="1075"/>
    <n v="0.66151468315301398"/>
    <n v="4138.45"/>
    <n v="0.81867768735232305"/>
    <n v="656"/>
    <n v="0.129087779690189"/>
    <n v="2525.9499999999998"/>
    <n v="0.29517545795946998"/>
    <n v="417"/>
    <n v="3.2121212121212102"/>
    <n v="1620.45"/>
    <n v="3.1969696969696999"/>
    <n v="519"/>
    <n v="-0.47575757575757599"/>
    <n v="3391.5"/>
    <n v="-0.41983123084664697"/>
    <n v="216"/>
    <n v="-0.24475524475524499"/>
    <n v="1441.6"/>
    <n v="-0.27111668402584699"/>
    <n v="479"/>
    <n v="-0.47535596933187302"/>
    <n v="3127.55"/>
    <n v="-0.411628768765544"/>
    <n v="1293.25"/>
    <n v="4.687781772113815E-3"/>
    <n v="80"/>
    <n v="48"/>
    <n v="-32"/>
  </r>
  <r>
    <n v="33010102002"/>
    <s v="PORTET S/GARONNE"/>
    <n v="31"/>
    <s v="HM1"/>
    <n v="25060"/>
    <s v="CARREFOUR PORTET-SUR-GARONNE"/>
    <x v="6"/>
    <s v="CARREFOUR"/>
    <s v="CARREFOUR AQUITAINE MIDI PYRENEES"/>
    <s v="PORTET-SUR-GARONNE"/>
    <s v="CC GRAND PORTET"/>
    <n v="6.1295635560916235E-3"/>
    <n v="790"/>
    <n v="-0.609104403760515"/>
    <n v="3037.8"/>
    <n v="-0.39277212935612699"/>
    <n v="1479"/>
    <n v="-0.48699271592091598"/>
    <n v="5689.85"/>
    <n v="-0.239466541085782"/>
    <n v="862"/>
    <n v="-0.59377945334589999"/>
    <n v="3317.15"/>
    <n v="-0.39427467727411702"/>
    <n v="325"/>
    <n v="1.3722627737226301"/>
    <n v="1260.3"/>
    <n v="1.35878719820326"/>
    <n v="670"/>
    <n v="-0.30927835051546398"/>
    <n v="4307.8500000000004"/>
    <n v="-8.6603498901118903E-2"/>
    <n v="267"/>
    <n v="1.3839285714285701"/>
    <n v="1640.49"/>
    <n v="1.2849641339926201"/>
    <n v="717"/>
    <n v="-7.4838709677419402E-2"/>
    <n v="4642.58"/>
    <n v="0.16031065648433401"/>
    <n v="1691"/>
    <n v="6.1295487930751683E-3"/>
    <n v="50"/>
    <n v="49"/>
    <n v="-1"/>
  </r>
  <r>
    <n v="33010114003"/>
    <s v="DRANCY"/>
    <n v="93"/>
    <s v="HM1"/>
    <n v="12000"/>
    <s v="CARREFOUR DRANCY"/>
    <x v="5"/>
    <s v="CARREFOUR"/>
    <s v="CARREFOUR PARIS NORD"/>
    <s v="DRANCY"/>
    <s v="CC CENTRE AVENIR"/>
    <n v="6.0886246856336175E-3"/>
    <n v="1534"/>
    <n v="0.68386388583973701"/>
    <n v="5871.15"/>
    <n v="0.92294068582084099"/>
    <n v="2626"/>
    <n v="2.8057971014492802"/>
    <n v="10057"/>
    <n v="3.30960286390401"/>
    <n v="1599"/>
    <n v="0.67084639498432597"/>
    <n v="6118.25"/>
    <n v="0.90137340801445598"/>
    <n v="872"/>
    <n v="4.5541401273885302"/>
    <n v="3380.95"/>
    <n v="4.5217213784092802"/>
    <n v="1257"/>
    <n v="0.19146919431279599"/>
    <n v="7687.4"/>
    <n v="0.24099063384136599"/>
    <n v="496"/>
    <n v="0.81021897810219001"/>
    <n v="3045.4"/>
    <n v="0.582552121224719"/>
    <n v="1084"/>
    <n v="0.58248175182481798"/>
    <n v="6735.22"/>
    <n v="0.63800474920741201"/>
    <n v="3076.25"/>
    <n v="1.1150812817680359E-2"/>
    <n v="11"/>
    <n v="50"/>
    <n v="39"/>
  </r>
  <r>
    <n v="33010111010"/>
    <s v="PERPIGNAN -ROUSSILL"/>
    <n v="66"/>
    <s v="HM1"/>
    <n v="10000"/>
    <s v="CARREFOUR PERPIGNAN"/>
    <x v="6"/>
    <s v="CARREFOUR"/>
    <s v="CARREFOUR LANGUEDOC ROUSSILLON"/>
    <s v="PERPIGNAN"/>
    <s v="CC CHÂTEAU ROUSSILLON"/>
    <n v="5.9911482395292185E-3"/>
    <n v="720"/>
    <n v="0.31386861313868603"/>
    <n v="2777.6"/>
    <n v="0.58908501805084101"/>
    <n v="1245"/>
    <n v="1.8821603927986898E-2"/>
    <n v="4793.25"/>
    <n v="0.19727999566373899"/>
    <n v="643"/>
    <n v="0.236538461538462"/>
    <n v="2483.15"/>
    <n v="0.46647231422636698"/>
    <n v="361"/>
    <n v="0.62612612612612595"/>
    <n v="1401.7"/>
    <n v="0.61896511896511897"/>
    <n v="419"/>
    <n v="-0.26491228070175399"/>
    <n v="2721.85"/>
    <n v="-0.140305296244949"/>
    <n v="167"/>
    <n v="0.14383561643835599"/>
    <n v="1070.54"/>
    <n v="0.178736195373317"/>
    <n v="350"/>
    <n v="-0.111675126903553"/>
    <n v="2309.9499999999998"/>
    <n v="-8.1330130149076807E-3"/>
    <n v="1210.25"/>
    <n v="4.386922783453118E-3"/>
    <n v="88"/>
    <n v="51"/>
    <n v="-37"/>
  </r>
  <r>
    <n v="33010111005"/>
    <s v="SETE -BALARUC"/>
    <n v="34"/>
    <s v="HM1"/>
    <n v="10100"/>
    <s v="CARREFOUR BALARUC-LE-VIEUX"/>
    <x v="6"/>
    <s v="CARREFOUR"/>
    <s v="CARREFOUR LANGUEDOC ROUSSILLON"/>
    <s v="BALARUC-LE-VIEUX"/>
    <s v="CC CARREFOUR BALARUC "/>
    <n v="5.9872102225421494E-3"/>
    <n v="519"/>
    <n v="-0.47040816326530599"/>
    <n v="1980.15"/>
    <n v="-0.372877207637549"/>
    <n v="782"/>
    <n v="-0.20040899795500999"/>
    <n v="2979.05"/>
    <n v="-7.4859762397913296E-2"/>
    <n v="476"/>
    <n v="-0.44196951934349399"/>
    <n v="1814.8"/>
    <n v="-0.36080518540981799"/>
    <n v="223"/>
    <n v="0.40251572327044"/>
    <n v="864.7"/>
    <n v="0.39445250766005502"/>
    <n v="280"/>
    <n v="-0.57055214723926395"/>
    <n v="1779.4"/>
    <n v="-0.49521300570045601"/>
    <n v="202"/>
    <n v="0.34666666666666701"/>
    <n v="1181.1400000000001"/>
    <n v="0.31449557620611002"/>
    <n v="285"/>
    <n v="-0.489247311827957"/>
    <n v="1819.7"/>
    <n v="-0.413705652528984"/>
    <n v="883.5"/>
    <n v="3.2025170660448916E-3"/>
    <n v="124"/>
    <n v="52"/>
    <n v="-72"/>
  </r>
  <r>
    <n v="33010115008"/>
    <s v="RAMBOUILLET"/>
    <n v="78"/>
    <s v="HM1"/>
    <n v="11856"/>
    <s v="CARREFOUR RAMBOUILLET"/>
    <x v="1"/>
    <s v="CARREFOUR"/>
    <s v="CARREFOUR PARIS OUEST"/>
    <s v="RAMBOUILLET"/>
    <s v="CC BELAIR"/>
    <n v="5.8170837536712216E-3"/>
    <n v="840"/>
    <n v="0.27080181543116499"/>
    <n v="3228.09"/>
    <n v="0.490479137359845"/>
    <n v="1492"/>
    <n v="1.11331444759207"/>
    <n v="5744.11"/>
    <n v="1.38576370949912"/>
    <n v="924"/>
    <n v="0.41284403669724801"/>
    <n v="3559.63"/>
    <n v="0.63360618463146401"/>
    <n v="365"/>
    <n v="2.8020833333333299"/>
    <n v="1418.9"/>
    <n v="2.8136322098586302"/>
    <n v="462"/>
    <n v="-0.45065398335315099"/>
    <n v="3014.4"/>
    <n v="-0.392204208417258"/>
    <n v="248"/>
    <n v="0.22772277227722801"/>
    <n v="1637.6"/>
    <n v="0.168320646086454"/>
    <n v="448"/>
    <n v="-0.194244604316547"/>
    <n v="2932.1"/>
    <n v="-0.149159375208296"/>
    <n v="1484.25"/>
    <n v="5.3801199267426488E-3"/>
    <n v="62"/>
    <n v="53"/>
    <n v="-9"/>
  </r>
  <r>
    <n v="33010113008"/>
    <s v="BERCY -CHARENTON"/>
    <n v="94"/>
    <s v="HM1"/>
    <n v="15000"/>
    <s v="CARREFOUR CHARENTON-LE-PONT"/>
    <x v="3"/>
    <s v="CARREFOUR"/>
    <s v="CARREFOUR PARIS EST"/>
    <s v="CHARENTON-LE-PONT"/>
    <s v="CC BERCY 2"/>
    <n v="5.8014933990808721E-3"/>
    <n v="726"/>
    <n v="-0.117861482381531"/>
    <n v="2790.95"/>
    <n v="3.3593195390795402E-2"/>
    <n v="847"/>
    <n v="5.6109725685785497E-2"/>
    <n v="3245.05"/>
    <n v="0.213518484855205"/>
    <n v="645"/>
    <n v="-0.243845252051583"/>
    <n v="2474.35"/>
    <n v="-0.112825721517738"/>
    <n v="310"/>
    <n v="0.55778894472361795"/>
    <n v="1198.55"/>
    <n v="0.54432418502770297"/>
    <n v="419"/>
    <n v="-0.54751619870410395"/>
    <n v="2741.01"/>
    <n v="-0.49668640544841502"/>
    <n v="308"/>
    <n v="6.9444444444444406E-2"/>
    <n v="2029.4"/>
    <n v="3.11834677316911E-2"/>
    <n v="430"/>
    <n v="-0.37861271676300601"/>
    <n v="2800.97"/>
    <n v="-0.32322409539390201"/>
    <n v="1210.5"/>
    <n v="4.3878289852261922E-3"/>
    <n v="87"/>
    <n v="54"/>
    <n v="-33"/>
  </r>
  <r>
    <n v="33010114010"/>
    <s v="MONTIGNY LES CORMEIL"/>
    <n v="95"/>
    <s v="HM1"/>
    <n v="10320"/>
    <s v="CARREFOUR MONTIGNY-LES-CORMEILLES"/>
    <x v="1"/>
    <s v="CARREFOUR"/>
    <s v="CARREFOUR PARIS NORD"/>
    <s v="MONTIGNY-LES-CORMEILLES"/>
    <s v="CC CARREFOUR"/>
    <n v="5.7951872139543979E-3"/>
    <n v="800"/>
    <n v="0.393728222996516"/>
    <n v="3020.82"/>
    <n v="0.58012743459263605"/>
    <n v="1267"/>
    <n v="1.2345679012345701"/>
    <n v="4780.75"/>
    <n v="1.49640884218795"/>
    <n v="566"/>
    <n v="0.19915254237288099"/>
    <n v="2150.7199999999998"/>
    <n v="0.35883894177460601"/>
    <n v="329"/>
    <n v="1.41911764705882"/>
    <n v="1271.5"/>
    <n v="1.3972473604826501"/>
    <n v="692"/>
    <n v="-0.35145267104029998"/>
    <n v="4473.7"/>
    <n v="-0.23658451766371599"/>
    <n v="277"/>
    <n v="0.61988304093567204"/>
    <n v="1851.45"/>
    <n v="0.63360832928927502"/>
    <n v="502"/>
    <n v="-0.30758620689655197"/>
    <n v="3258.5"/>
    <n v="-0.188604294054983"/>
    <n v="1476"/>
    <n v="5.3502152682311935E-3"/>
    <n v="64"/>
    <n v="55"/>
    <n v="-9"/>
  </r>
  <r>
    <n v="33010107006"/>
    <s v="ST ANDRE LES VERGERS"/>
    <n v="10"/>
    <s v="HM1"/>
    <n v="10300"/>
    <s v="CARREFOUR SAINT-ANDRÉ-LES-VERGERS"/>
    <x v="8"/>
    <s v="CARREFOUR"/>
    <s v="CARREFOUR CHAMPAGNE"/>
    <s v="SAINT-ANDRÉ-LES-VERGERS"/>
    <s v="CC SAINT-ANDRÉ"/>
    <n v="5.7880590035871808E-3"/>
    <n v="755"/>
    <n v="0.26043405676126902"/>
    <n v="2865"/>
    <n v="0.41889836928709501"/>
    <n v="1237"/>
    <n v="0.34896401308614999"/>
    <n v="4750.8500000000004"/>
    <n v="0.55038792576804596"/>
    <n v="527"/>
    <n v="8.8842975206611594E-2"/>
    <n v="1962.5"/>
    <n v="0.16714538956161101"/>
    <n v="428"/>
    <n v="2.2923076923076899"/>
    <n v="1634.75"/>
    <n v="2.22435897435897"/>
    <n v="490"/>
    <n v="-0.37340153452685398"/>
    <n v="3053.9"/>
    <n v="-0.31655626174917201"/>
    <n v="471"/>
    <n v="0.75746268656716398"/>
    <n v="3166.95"/>
    <n v="0.86878193855994701"/>
    <n v="398"/>
    <n v="-0.40597014925373098"/>
    <n v="2530.9"/>
    <n v="-0.366455843243918"/>
    <n v="1416.25"/>
    <n v="5.1336330444664152E-3"/>
    <n v="69"/>
    <n v="56"/>
    <n v="-13"/>
  </r>
  <r>
    <n v="33010102004"/>
    <s v="BEGLES"/>
    <n v="33"/>
    <s v="HM1"/>
    <n v="11351"/>
    <s v="CARREFOUR BÈGLES"/>
    <x v="4"/>
    <s v="CARREFOUR"/>
    <s v="CARREFOUR AQUITAINE MIDI PYRENEES"/>
    <s v="BÈGLES"/>
    <s v="CC LES RIVES D'ARCINS"/>
    <n v="5.7239410030177108E-3"/>
    <n v="739"/>
    <n v="0.62417582417582396"/>
    <n v="2809.85"/>
    <n v="0.86992419082363903"/>
    <n v="1037"/>
    <n v="0.50507982583454303"/>
    <n v="3935.8"/>
    <n v="0.70766870723777697"/>
    <n v="760"/>
    <n v="0.60337552742615996"/>
    <n v="2894.35"/>
    <n v="0.80817349269574401"/>
    <n v="310"/>
    <n v="4.4385964912280702"/>
    <n v="1199.55"/>
    <n v="4.3960863697705799"/>
    <n v="539"/>
    <n v="-0.30719794344473"/>
    <n v="3454.9"/>
    <n v="-0.25613411073695502"/>
    <n v="314"/>
    <n v="0.180451127819549"/>
    <n v="1911.78"/>
    <n v="0.20035909433786001"/>
    <n v="556"/>
    <n v="-0.17507418397626101"/>
    <n v="3560.8"/>
    <n v="-0.13673059550606301"/>
    <n v="1416"/>
    <n v="5.1327268426933402E-3"/>
    <n v="70"/>
    <n v="57"/>
    <n v="-13"/>
  </r>
  <r>
    <n v="33010104005"/>
    <s v="BESANCON -VALENTIN"/>
    <n v="25"/>
    <s v="HM1"/>
    <n v="9555"/>
    <s v="CARREFOUR ECOLE-VALENTIN"/>
    <x v="2"/>
    <s v="CARREFOUR"/>
    <s v="CARREFOUR BOURGOGNE"/>
    <s v="ECOLE-VALENTIN"/>
    <s v="CC VALENTIN"/>
    <n v="5.6938315547569738E-3"/>
    <n v="384"/>
    <n v="4.91803278688525E-2"/>
    <n v="1477.35"/>
    <n v="0.22645425338502501"/>
    <n v="858"/>
    <n v="0.780082987551867"/>
    <n v="3289"/>
    <n v="1.0575162432118099"/>
    <n v="341"/>
    <n v="-7.0844686648501395E-2"/>
    <n v="1311.85"/>
    <n v="7.8894815630170395E-2"/>
    <n v="154"/>
    <n v="0.69230769230769196"/>
    <n v="595"/>
    <n v="0.67652859960552303"/>
    <n v="246"/>
    <n v="-0.48535564853556501"/>
    <n v="1610.5"/>
    <n v="-0.412115695047163"/>
    <n v="136"/>
    <n v="-0.175757575757576"/>
    <n v="880.5"/>
    <n v="-0.17158985032449101"/>
    <n v="196"/>
    <n v="-0.54418604651162805"/>
    <n v="1285.5999999999999"/>
    <n v="-0.48786136627082699"/>
    <n v="723.25"/>
    <n v="2.621641729504208E-3"/>
    <n v="150"/>
    <n v="58"/>
    <n v="-92"/>
  </r>
  <r>
    <n v="33010102007"/>
    <s v="LORMONT"/>
    <n v="33"/>
    <s v="HM1"/>
    <n v="9629"/>
    <s v="CARREFOUR LORMONT"/>
    <x v="4"/>
    <s v="CARREFOUR"/>
    <s v="CARREFOUR AQUITAINE MIDI PYRENEES"/>
    <s v="LORMONT"/>
    <s v="CC RIVE DROITE LES 4 PAVILLONS"/>
    <n v="5.6199261022338333E-3"/>
    <n v="1055"/>
    <n v="0.27108433734939802"/>
    <n v="3947.05"/>
    <n v="0.479891225061084"/>
    <n v="1233"/>
    <n v="0.51474201474201497"/>
    <n v="4609.7"/>
    <n v="0.735115401529011"/>
    <n v="936"/>
    <n v="0.20618556701030899"/>
    <n v="3491.56"/>
    <n v="0.37865613996655301"/>
    <n v="618"/>
    <n v="11.36"/>
    <n v="2384.73"/>
    <n v="11.2293846153846"/>
    <n v="370"/>
    <n v="-0.53045685279187804"/>
    <n v="2347.5"/>
    <n v="-0.491637694526812"/>
    <n v="145"/>
    <n v="-0.34090909090909099"/>
    <n v="853.37"/>
    <n v="-0.35554040637120599"/>
    <n v="414"/>
    <n v="-0.31795716639209198"/>
    <n v="2638.9"/>
    <n v="-0.27398174695084798"/>
    <n v="1425"/>
    <n v="5.1653501065240187E-3"/>
    <n v="68"/>
    <n v="59"/>
    <n v="-9"/>
  </r>
  <r>
    <n v="33010111008"/>
    <s v="ST JEAN DE VEDAS"/>
    <n v="34"/>
    <s v="HM1"/>
    <n v="8600"/>
    <s v="CARREFOUR SAINT-JEAN-DE-VÉDAS"/>
    <x v="6"/>
    <s v="CARREFOUR"/>
    <s v="CARREFOUR LANGUEDOC ROUSSILLON"/>
    <s v="SAINT-JEAN-DE-VÉDAS"/>
    <s v="CC CARREFOUR"/>
    <n v="5.6063981652060427E-3"/>
    <n v="621"/>
    <n v="0.49638554216867498"/>
    <n v="2359.35"/>
    <n v="0.70078840284842303"/>
    <n v="1198"/>
    <n v="0.19919919919919901"/>
    <n v="4547.55"/>
    <n v="0.37494861195512802"/>
    <n v="545"/>
    <n v="0.32281553398058299"/>
    <n v="2066.0500000000002"/>
    <n v="0.473556400789368"/>
    <n v="317"/>
    <n v="0.73224043715846998"/>
    <n v="1225.7"/>
    <n v="0.71364259150518705"/>
    <n v="619"/>
    <n v="-0.300564971751412"/>
    <n v="3968.35"/>
    <n v="-0.22434330805406799"/>
    <n v="334"/>
    <n v="1.2721088435374199"/>
    <n v="2019.61"/>
    <n v="1.3673777986168101"/>
    <n v="514"/>
    <n v="9.1295116772823801E-2"/>
    <n v="3330.95"/>
    <n v="0.17865129341671099"/>
    <n v="1403.75"/>
    <n v="5.0883229558126956E-3"/>
    <n v="72"/>
    <n v="60"/>
    <n v="-12"/>
  </r>
  <r>
    <n v="33010118004"/>
    <s v="MARSEILLE -GD LITTO"/>
    <n v="13"/>
    <s v="HM1"/>
    <n v="16000"/>
    <s v="CARREFOUR MARSEILLE"/>
    <x v="0"/>
    <s v="CARREFOUR"/>
    <s v="CARREFOUR PROVENCE"/>
    <s v="MARSEILLE"/>
    <s v="CC MARSEILLE GRAND LITTORAL"/>
    <n v="5.5956464205260499E-3"/>
    <n v="847"/>
    <n v="0.607210626185958"/>
    <n v="3296.6"/>
    <n v="0.87230011324899703"/>
    <n v="1027"/>
    <n v="1.1530398322851201"/>
    <n v="3990.6"/>
    <n v="1.44700021112168"/>
    <n v="813"/>
    <n v="0.92198581560283699"/>
    <n v="3163.6"/>
    <n v="1.2144719902472501"/>
    <n v="347"/>
    <n v="1.19620253164557"/>
    <n v="1349.65"/>
    <n v="1.1764335934980299"/>
    <n v="582"/>
    <n v="-0.43713733075435202"/>
    <n v="3781.7"/>
    <n v="-0.366658513967209"/>
    <n v="321"/>
    <n v="6.29139072847682E-2"/>
    <n v="1949.43"/>
    <n v="7.3368869478173698E-2"/>
    <n v="539"/>
    <n v="-0.46046046046046002"/>
    <n v="3488"/>
    <n v="-0.40710567194024799"/>
    <n v="1479.5"/>
    <n v="5.3629020930542354E-3"/>
    <n v="63"/>
    <n v="61"/>
    <n v="-2"/>
  </r>
  <r>
    <n v="33010102010"/>
    <s v="LESCAR"/>
    <n v="64"/>
    <s v="HM1"/>
    <n v="10000"/>
    <s v="CARREFOUR LESCAR"/>
    <x v="4"/>
    <s v="CARREFOUR"/>
    <s v="CARREFOUR AQUITAINE MIDI PYRENEES"/>
    <s v="LESCAR"/>
    <s v="CC ESPACE 50"/>
    <n v="5.5603791957157837E-3"/>
    <n v="719"/>
    <n v="0.60133630289532303"/>
    <n v="2753.95"/>
    <n v="0.87581280737511602"/>
    <n v="1245"/>
    <n v="1.00806451612903"/>
    <n v="4767.45"/>
    <n v="1.32182367172639"/>
    <n v="703"/>
    <n v="0.39761431411530801"/>
    <n v="2687.5"/>
    <n v="0.62595438228435096"/>
    <n v="399"/>
    <n v="1.5094339622641499"/>
    <n v="1550.75"/>
    <n v="1.5008063215610401"/>
    <n v="371"/>
    <n v="-0.47746478873239401"/>
    <n v="2357.6"/>
    <n v="-0.43573050377806399"/>
    <n v="252"/>
    <n v="0.4"/>
    <n v="1582.5"/>
    <n v="0.37978429851679102"/>
    <n v="457"/>
    <n v="-0.240863787375415"/>
    <n v="2976.2"/>
    <n v="-0.17534146285978999"/>
    <n v="1306.5"/>
    <n v="4.7358104660867578E-3"/>
    <n v="78"/>
    <n v="62"/>
    <n v="-16"/>
  </r>
  <r>
    <n v="33010105004"/>
    <s v="BREST"/>
    <n v="29"/>
    <s v="HM1"/>
    <n v="10000"/>
    <s v="CARREFOUR BREST"/>
    <x v="10"/>
    <s v="CARREFOUR"/>
    <s v="CARREFOUR BRETAGNE"/>
    <s v="BREST"/>
    <s v="CC IROISE"/>
    <n v="5.4623169254869363E-3"/>
    <n v="574"/>
    <n v="9.7514340344168296E-2"/>
    <n v="2178"/>
    <n v="0.25315352517322498"/>
    <n v="1182"/>
    <n v="0.48492462311557799"/>
    <n v="4488.2"/>
    <n v="0.69732146773947101"/>
    <n v="511"/>
    <n v="-0.251830161054173"/>
    <n v="1938.2"/>
    <n v="-0.150133618709303"/>
    <n v="577"/>
    <n v="9.6851851851851904"/>
    <n v="2232.0500000000002"/>
    <n v="9.5985280151946792"/>
    <n v="595"/>
    <n v="0.301969365426696"/>
    <n v="3742.08"/>
    <n v="0.51986408107923798"/>
    <n v="266"/>
    <n v="2.0227272727272698"/>
    <n v="1773.95"/>
    <n v="2.01144176413669"/>
    <n v="457"/>
    <n v="2.0089285714285698E-2"/>
    <n v="2887.25"/>
    <n v="0.11091124733911301"/>
    <n v="1370"/>
    <n v="4.965985716447653E-3"/>
    <n v="73"/>
    <n v="63"/>
    <n v="-10"/>
  </r>
  <r>
    <n v="33010115004"/>
    <s v="FLINS"/>
    <n v="78"/>
    <s v="HM1"/>
    <n v="15000"/>
    <s v="CARREFOUR FLINS-SUR-SEINE"/>
    <x v="1"/>
    <s v="CARREFOUR"/>
    <s v="CARREFOUR PARIS OUEST"/>
    <s v="FLINS-SUR-SEINE"/>
    <s v="CC FLINS"/>
    <n v="5.4182539034342688E-3"/>
    <n v="856"/>
    <n v="0.90645879732739398"/>
    <n v="3306.65"/>
    <n v="1.1498046474373"/>
    <n v="1212"/>
    <n v="1.38582677165354"/>
    <n v="4677.33"/>
    <n v="1.6492630051681101"/>
    <n v="839"/>
    <n v="0.988151658767773"/>
    <n v="3237.85"/>
    <n v="1.2234147822044401"/>
    <n v="250"/>
    <n v="1.0161290322580601"/>
    <n v="968.7"/>
    <n v="1.0031017369727"/>
    <n v="337"/>
    <n v="-0.49925705794948"/>
    <n v="2204.5"/>
    <n v="-0.39808607481076103"/>
    <n v="214"/>
    <n v="0.42666666666666703"/>
    <n v="1424.1"/>
    <n v="0.38955564662490499"/>
    <n v="363"/>
    <n v="-0.36759581881533099"/>
    <n v="2358.36"/>
    <n v="-0.26256785145918399"/>
    <n v="1246.25"/>
    <n v="4.5174158387758304E-3"/>
    <n v="84"/>
    <n v="64"/>
    <n v="-20"/>
  </r>
  <r>
    <n v="33010112005"/>
    <s v="EVREUX"/>
    <n v="27"/>
    <s v="HM1"/>
    <n v="8842"/>
    <s v="CARREFOUR GUICHAINVILLE"/>
    <x v="7"/>
    <s v="CARREFOUR"/>
    <s v="CARREFOUR NORMANDIE"/>
    <s v="GUICHAINVILLE"/>
    <s v="CC CARREFOUR EVREUX"/>
    <n v="5.3508589501621582E-3"/>
    <n v="732"/>
    <n v="-1.21457489878543E-2"/>
    <n v="2787.8"/>
    <n v="8.4779793943202605E-2"/>
    <n v="1212"/>
    <n v="3.9451114922813002E-2"/>
    <n v="4609.55"/>
    <n v="0.14133763964180801"/>
    <n v="675"/>
    <n v="2.1180030257186101E-2"/>
    <n v="2566.8000000000002"/>
    <n v="0.11731892211893601"/>
    <n v="429"/>
    <n v="2.2999999999999998"/>
    <n v="1647.65"/>
    <n v="2.2498027613412201"/>
    <n v="895"/>
    <n v="0.40723270440251602"/>
    <n v="5173"/>
    <n v="0.47725609603735297"/>
    <n v="662"/>
    <n v="4.6581196581196602"/>
    <n v="3982.2"/>
    <n v="4.2288663042621897"/>
    <n v="921"/>
    <n v="0.64171122994652396"/>
    <n v="5330.5"/>
    <n v="0.71452983381620805"/>
    <n v="2001"/>
    <n v="7.2532389916874114E-3"/>
    <n v="37"/>
    <n v="65"/>
    <n v="28"/>
  </r>
  <r>
    <n v="33010104002"/>
    <s v="DIJON"/>
    <n v="21"/>
    <s v="HM1"/>
    <n v="15000"/>
    <s v="CARREFOUR DIJON"/>
    <x v="8"/>
    <s v="CARREFOUR"/>
    <s v="CARREFOUR BOURGOGNE"/>
    <s v="DIJON"/>
    <s v="CC TOISON D'OR"/>
    <n v="5.3349550772432341E-3"/>
    <n v="419"/>
    <n v="-0.306291390728477"/>
    <n v="1609.45"/>
    <n v="-0.191741901788192"/>
    <n v="1091"/>
    <n v="0.402313624678663"/>
    <n v="4189.2"/>
    <n v="0.61838215097405402"/>
    <n v="394"/>
    <n v="-0.22593320235756401"/>
    <n v="1514.6"/>
    <n v="-9.8850227848812297E-2"/>
    <n v="287"/>
    <n v="1.81372549019608"/>
    <n v="1113.45"/>
    <n v="1.79901960784314"/>
    <n v="500"/>
    <n v="-0.32341001353179999"/>
    <n v="3226.85"/>
    <n v="-0.25230868245521798"/>
    <n v="323"/>
    <n v="0.82485875706214695"/>
    <n v="1908.94"/>
    <n v="0.760185005039138"/>
    <n v="366"/>
    <n v="-0.47564469914040097"/>
    <n v="2373.4499999999998"/>
    <n v="-0.42065337225895699"/>
    <n v="1142.25"/>
    <n v="4.1404359011768845E-3"/>
    <n v="99"/>
    <n v="66"/>
    <n v="-33"/>
  </r>
  <r>
    <n v="33010119009"/>
    <s v="VILLEURBANNE"/>
    <n v="69"/>
    <s v="HM1"/>
    <n v="2500"/>
    <s v="CARREFOUR VILLEURBANNE"/>
    <x v="2"/>
    <s v="CARREFOUR"/>
    <s v="CARREFOUR RHONE"/>
    <s v="VILLEURBANNE"/>
    <s v="145 RUE ANATOLE FRANCE"/>
    <n v="5.2793659091119336E-3"/>
    <n v="531"/>
    <n v="2.5096525096525098E-2"/>
    <n v="2066.23"/>
    <n v="0.200756031790807"/>
    <n v="860"/>
    <n v="0.28935532233883099"/>
    <n v="3358.1"/>
    <n v="0.49462134820088599"/>
    <n v="504"/>
    <n v="0.177570093457944"/>
    <n v="1953.77"/>
    <n v="0.37699751575628498"/>
    <n v="281"/>
    <n v="0.58757062146892702"/>
    <n v="1091.02"/>
    <n v="0.58192205080617099"/>
    <n v="576"/>
    <n v="-9.4339622641509399E-2"/>
    <n v="3463.04"/>
    <n v="3.73347221815757E-2"/>
    <n v="174"/>
    <n v="0.12258064516129"/>
    <n v="1139.6099999999999"/>
    <n v="0.437223302890766"/>
    <n v="506"/>
    <n v="0.17948717948717899"/>
    <n v="3053.74"/>
    <n v="0.35875879141508099"/>
    <n v="1172"/>
    <n v="4.248273912172737E-3"/>
    <n v="95"/>
    <n v="67"/>
    <n v="-28"/>
  </r>
  <r>
    <n v="33010101006"/>
    <s v="ST EGREVE"/>
    <n v="38"/>
    <s v="HM1"/>
    <n v="10000"/>
    <s v="CARREFOUR SAINT-EGRÈVE"/>
    <x v="2"/>
    <s v="CARREFOUR"/>
    <s v="CARREFOUR ALPES"/>
    <s v="SAINT-EGRÈVE"/>
    <s v="CC CARREFOUR"/>
    <n v="5.2701825190735983E-3"/>
    <n v="811"/>
    <n v="1.30397727272727"/>
    <n v="3091.65"/>
    <n v="1.6576455803774801"/>
    <n v="912"/>
    <n v="1.3265306122449001"/>
    <n v="3477.7"/>
    <n v="1.6046726075501301"/>
    <n v="674"/>
    <n v="1.12618296529968"/>
    <n v="2565.25"/>
    <n v="1.47076331633312"/>
    <n v="276"/>
    <n v="0.71428571428571397"/>
    <n v="1072.95"/>
    <n v="0.70879120879120905"/>
    <n v="272"/>
    <n v="-0.59882005899705004"/>
    <n v="1679.57"/>
    <n v="-0.585597258872808"/>
    <n v="203"/>
    <n v="0.40972222222222199"/>
    <n v="1224.8"/>
    <n v="0.42079711497448002"/>
    <n v="258"/>
    <n v="-0.59624413145539901"/>
    <n v="1602"/>
    <n v="-0.54140174649787798"/>
    <n v="1034.75"/>
    <n v="3.750769138754897E-3"/>
    <n v="107"/>
    <n v="68"/>
    <n v="-39"/>
  </r>
  <r>
    <n v="33010116009"/>
    <s v="STE GENEVIEVE DES BO"/>
    <n v="91"/>
    <s v="HM1"/>
    <n v="8200"/>
    <s v="CARREFOUR SAINTE-GENEVIÈVE-DES-BOIS"/>
    <x v="3"/>
    <s v="CARREFOUR"/>
    <s v="CARREFOUR PARIS SUD"/>
    <s v="SAINTE-GENEVIÈVE-DES-BOIS"/>
    <s v="139 ROUTE DE CORBEIL"/>
    <n v="5.2557892990116829E-3"/>
    <n v="933"/>
    <n v="8.7412587412587395E-2"/>
    <n v="3577.05"/>
    <n v="0.25698240098133901"/>
    <n v="1529"/>
    <n v="1.15049226441632"/>
    <n v="5861.65"/>
    <n v="1.45278473595568"/>
    <n v="828"/>
    <n v="0.206997084548105"/>
    <n v="3174.5"/>
    <n v="0.36946252575480398"/>
    <n v="365"/>
    <n v="2.8421052631578898"/>
    <n v="1418.9"/>
    <n v="2.82968960863698"/>
    <n v="901"/>
    <n v="0.13048933500627399"/>
    <n v="5958.25"/>
    <n v="0.26272385148608501"/>
    <n v="534"/>
    <n v="1.0459770114942499"/>
    <n v="3803.6"/>
    <n v="1.1114805788863"/>
    <n v="1015"/>
    <n v="0.68046357615894004"/>
    <n v="6685.6"/>
    <n v="0.78152131037213102"/>
    <n v="2138.75"/>
    <n v="7.7525561686514E-3"/>
    <n v="34"/>
    <n v="69"/>
    <n v="35"/>
  </r>
  <r>
    <n v="33010113007"/>
    <s v="NOISY LE GRAND"/>
    <n v="93"/>
    <s v="HM1"/>
    <n v="9215"/>
    <s v="CARREFOUR NOISY-LE-GRAND"/>
    <x v="5"/>
    <s v="CARREFOUR"/>
    <s v="CARREFOUR PARIS EST"/>
    <s v="NOISY-LE-GRAND"/>
    <s v="CC LES ARCADES"/>
    <n v="5.2507601513441023E-3"/>
    <n v="1337"/>
    <n v="0.75689881734559805"/>
    <n v="5161.55"/>
    <n v="1.0914311433710699"/>
    <n v="2071"/>
    <n v="2.1618320610686999"/>
    <n v="7990.2"/>
    <n v="2.6639459682837701"/>
    <n v="1336"/>
    <n v="0.59427207637231505"/>
    <n v="5149.3"/>
    <n v="0.87760391151863104"/>
    <n v="683"/>
    <n v="3.0898203592814402"/>
    <n v="2645.4"/>
    <n v="3.0617227084293002"/>
    <n v="1031"/>
    <n v="0.20725995316159301"/>
    <n v="6501.5"/>
    <n v="0.31039763589472502"/>
    <n v="554"/>
    <n v="1.7425742574257399"/>
    <n v="3735.9"/>
    <n v="1.6460276650447301"/>
    <n v="973"/>
    <n v="0.83584905660377395"/>
    <n v="6162.7"/>
    <n v="0.88647034318442397"/>
    <n v="2635.75"/>
    <n v="9.5540852935232859E-3"/>
    <n v="19"/>
    <n v="70"/>
    <n v="51"/>
  </r>
  <r>
    <n v="33010107003"/>
    <s v="CHARLEVILLE MEZIERES"/>
    <n v="8"/>
    <s v="HM1"/>
    <n v="11600"/>
    <s v="CARREFOUR CHARLEVILLE-MÉZIÈRES"/>
    <x v="11"/>
    <s v="CARREFOUR"/>
    <s v="CARREFOUR CHAMPAGNE"/>
    <s v="CHARLEVILLE-MÉZIÈRES"/>
    <s v="CC LA CROISETTE"/>
    <n v="5.2107729629377215E-3"/>
    <n v="749"/>
    <n v="0.33750000000000002"/>
    <n v="2803.25"/>
    <n v="0.56833948752377805"/>
    <n v="1292"/>
    <n v="2.5108695652173898"/>
    <n v="4840.55"/>
    <n v="2.8557830173649799"/>
    <n v="770"/>
    <n v="8.2981715893108293E-2"/>
    <n v="2857.55"/>
    <n v="0.23679369819732099"/>
    <n v="389"/>
    <n v="3.0947368421052599"/>
    <n v="1510.05"/>
    <n v="3.0757085020242898"/>
    <n v="475"/>
    <n v="-0.46748878923766801"/>
    <n v="3121.25"/>
    <n v="-0.42979098882509098"/>
    <n v="286"/>
    <n v="0.134920634920635"/>
    <n v="1938.3"/>
    <n v="0.10467733938209201"/>
    <n v="583"/>
    <n v="-9.6124031007751895E-2"/>
    <n v="3818.65"/>
    <n v="-4.0667951252722698E-2"/>
    <n v="1472"/>
    <n v="5.3357160398620034E-3"/>
    <n v="65"/>
    <n v="71"/>
    <n v="6"/>
  </r>
  <r>
    <n v="33010112003"/>
    <s v="HEROUVILLE ST CLAIR"/>
    <n v="14"/>
    <s v="HM1"/>
    <n v="10000"/>
    <s v="CARREFOUR HÉROUVILLE-SAINT-CLAIR"/>
    <x v="12"/>
    <s v="CARREFOUR"/>
    <s v="CARREFOUR NORMANDIE"/>
    <s v="HÉROUVILLE-SAINT-CLAIR"/>
    <s v="CC SAINT-CLAIR"/>
    <n v="5.1273563911949302E-3"/>
    <n v="373"/>
    <n v="-5.5696202531645603E-2"/>
    <n v="1402.15"/>
    <n v="8.0724905392733803E-2"/>
    <n v="766"/>
    <n v="0.22953451043338699"/>
    <n v="2858.7"/>
    <n v="0.36633810728786798"/>
    <n v="339"/>
    <n v="-7.3770491803278701E-2"/>
    <n v="1279.03"/>
    <n v="5.54823263671207E-2"/>
    <n v="293"/>
    <n v="1.1703703703703701"/>
    <n v="1134.3499999999999"/>
    <n v="1.1545109211775899"/>
    <n v="391"/>
    <n v="-0.26779026217228502"/>
    <n v="2474.4499999999998"/>
    <n v="-0.24118498725996099"/>
    <n v="239"/>
    <n v="1.00840336134454"/>
    <n v="1543.7"/>
    <n v="0.74488527184356301"/>
    <n v="420"/>
    <n v="-5.1918735891647902E-2"/>
    <n v="2625.65"/>
    <n v="-3.2370275832975401E-2"/>
    <n v="967.75"/>
    <n v="3.5079070635709608E-3"/>
    <n v="114"/>
    <n v="72"/>
    <n v="-42"/>
  </r>
  <r>
    <n v="33010101009"/>
    <s v="CHAMBERY -CHAMNORD"/>
    <n v="73"/>
    <s v="HM1"/>
    <n v="10000"/>
    <s v="CARREFOUR CHAMBÉRY"/>
    <x v="2"/>
    <s v="CARREFOUR"/>
    <s v="CARREFOUR ALPES"/>
    <s v="CHAMBÉRY"/>
    <s v="CC CHAMNORD"/>
    <n v="5.0981499414231527E-3"/>
    <n v="1530"/>
    <n v="0.67030567685589504"/>
    <n v="5911.4"/>
    <n v="0.93514808544441197"/>
    <n v="2526"/>
    <n v="1.26344086021505"/>
    <n v="9733.7999999999993"/>
    <n v="1.6397017786217201"/>
    <n v="1239"/>
    <n v="0.34090909090909099"/>
    <n v="4784.5"/>
    <n v="0.55799658149271303"/>
    <n v="998"/>
    <n v="4.3655913978494603"/>
    <n v="3876.1"/>
    <n v="4.3433967466225498"/>
    <n v="951"/>
    <n v="9.1848450057405301E-2"/>
    <n v="6138.42"/>
    <n v="0.16908089731961101"/>
    <n v="430"/>
    <n v="0.19777158774373299"/>
    <n v="2864.55"/>
    <n v="0.23464718562894901"/>
    <n v="895"/>
    <n v="0.269503546099291"/>
    <n v="5715.15"/>
    <n v="0.289940410379877"/>
    <n v="2711.25"/>
    <n v="9.8277582289917516E-3"/>
    <n v="16"/>
    <n v="73"/>
    <n v="57"/>
  </r>
  <r>
    <n v="33010105005"/>
    <s v="QUIMPER"/>
    <n v="29"/>
    <s v="HM1"/>
    <n v="9303"/>
    <s v="CARREFOUR QUIMPER"/>
    <x v="10"/>
    <s v="CARREFOUR"/>
    <s v="CARREFOUR BRETAGNE"/>
    <s v="QUIMPER"/>
    <s v="CC CARREFOUR"/>
    <n v="5.0793338080361529E-3"/>
    <n v="834"/>
    <n v="1.06947890818859"/>
    <n v="3219"/>
    <n v="1.4449606618817601"/>
    <n v="1624"/>
    <n v="1.5335413416536701"/>
    <n v="6251.15"/>
    <n v="1.8659791904919401"/>
    <n v="728"/>
    <n v="0.76271186440677996"/>
    <n v="2807.25"/>
    <n v="0.97331863727314105"/>
    <n v="645"/>
    <n v="15.125"/>
    <n v="2503.3000000000002"/>
    <n v="15.0467948717949"/>
    <n v="385"/>
    <n v="7.8431372549019607E-2"/>
    <n v="2463.12"/>
    <n v="0.246620673682898"/>
    <n v="224"/>
    <n v="1.51685393258427"/>
    <n v="1469.55"/>
    <n v="1.5000850629465801"/>
    <n v="362"/>
    <n v="0.32600732600732601"/>
    <n v="2319.6999999999998"/>
    <n v="0.48146842470737"/>
    <n v="1443.25"/>
    <n v="5.231502835958449E-3"/>
    <n v="66"/>
    <n v="74"/>
    <n v="8"/>
  </r>
  <r>
    <n v="33010115011"/>
    <s v="L'HAY LES ROSES"/>
    <n v="94"/>
    <s v="HM1"/>
    <n v="6800"/>
    <s v="CARREFOUR L'HAY-LES-ROSES"/>
    <x v="3"/>
    <s v="CARREFOUR"/>
    <s v="CARREFOUR PARIS OUEST"/>
    <s v="L'HAY-LES-ROSES"/>
    <s v="81/97 AV DU GÉNÉRAL DE GAULLE"/>
    <n v="5.0513036692837483E-3"/>
    <n v="694"/>
    <n v="0.15474209650582399"/>
    <n v="2658.27"/>
    <n v="0.34468629702509501"/>
    <n v="923"/>
    <n v="0.25578231292517001"/>
    <n v="3519.64"/>
    <n v="0.43733863253705502"/>
    <n v="604"/>
    <n v="0.13533834586466201"/>
    <n v="2306.64"/>
    <n v="0.31169511789015097"/>
    <n v="250"/>
    <n v="1.7173913043478299"/>
    <n v="971.6"/>
    <n v="1.7079152731326599"/>
    <n v="1570"/>
    <n v="0.88929001203369396"/>
    <n v="9407.8799999999992"/>
    <n v="0.93549804653747104"/>
    <n v="775"/>
    <n v="2.2838983050847501"/>
    <n v="4864.6400000000003"/>
    <n v="2.13495817598309"/>
    <n v="1399"/>
    <n v="1.5026833631484799"/>
    <n v="8284.5499999999993"/>
    <n v="1.4738900096237599"/>
    <n v="2489.75"/>
    <n v="9.024863458047842E-3"/>
    <n v="23"/>
    <n v="75"/>
    <n v="52"/>
  </r>
  <r>
    <n v="33010107007"/>
    <s v="CHALONS EN CHAMPAGNE"/>
    <n v="51"/>
    <s v="HM1"/>
    <n v="10000"/>
    <s v="CARREFOUR CHÂLONS-EN-CHAMPAGNE"/>
    <x v="3"/>
    <s v="CARREFOUR"/>
    <s v="CARREFOUR CHAMPAGNE"/>
    <s v="CHÂLONS-EN-CHAMPAGNE"/>
    <s v="CC CROIX DAMPIERRE"/>
    <n v="5.0456508548704111E-3"/>
    <n v="518"/>
    <n v="-0.230312035661218"/>
    <n v="1994.3"/>
    <n v="5.0216604870839503E-2"/>
    <n v="1095"/>
    <n v="1.5114678899082601"/>
    <n v="4207.5"/>
    <n v="1.84703032914513"/>
    <n v="540"/>
    <n v="-0.23404255319148901"/>
    <n v="2077.3000000000002"/>
    <n v="4.4395218094739203E-2"/>
    <n v="307"/>
    <n v="1.1027397260273999"/>
    <n v="1191.1500000000001"/>
    <n v="1.28891237509608"/>
    <n v="562"/>
    <n v="-6.1769616026711202E-2"/>
    <n v="3608.7"/>
    <n v="0.170131368136065"/>
    <n v="359"/>
    <n v="1.99166666666667"/>
    <n v="2373.8000000000002"/>
    <n v="2.3672354851979498"/>
    <n v="539"/>
    <n v="0.13235294117647101"/>
    <n v="3474.9"/>
    <n v="0.41668710559926703"/>
    <n v="1345"/>
    <n v="4.8753655391402138E-3"/>
    <n v="75"/>
    <n v="76"/>
    <n v="1"/>
  </r>
  <r>
    <n v="33010101008"/>
    <s v="CHAMBERY -BASSENS"/>
    <n v="73"/>
    <s v="HM1"/>
    <n v="8000"/>
    <s v="CARREFOUR BASSENS"/>
    <x v="2"/>
    <s v="CARREFOUR"/>
    <s v="CARREFOUR ALPES"/>
    <s v="BASSENS"/>
    <s v="21 RUE CENTRALE"/>
    <n v="5.0408724370880377E-3"/>
    <n v="686"/>
    <n v="0.83914209115281502"/>
    <n v="2621.25"/>
    <n v="1.0357711691465901"/>
    <n v="1303"/>
    <n v="1.85745614035088"/>
    <n v="4984.8500000000004"/>
    <n v="2.1104881766381101"/>
    <n v="586"/>
    <n v="0.72861356932153398"/>
    <n v="2235.6999999999998"/>
    <n v="0.93466915530581096"/>
    <n v="289"/>
    <n v="0.64204545454545503"/>
    <n v="1120.95"/>
    <n v="0.63308566433566404"/>
    <n v="439"/>
    <n v="-0.20614828209764899"/>
    <n v="2766.3"/>
    <n v="-0.195231890775661"/>
    <n v="251"/>
    <n v="0.418079096045198"/>
    <n v="1492.05"/>
    <n v="0.395975347078177"/>
    <n v="397"/>
    <n v="-0.14806866952789699"/>
    <n v="2528.6999999999998"/>
    <n v="-0.14003897524150899"/>
    <n v="1259.5"/>
    <n v="4.5654445327487731E-3"/>
    <n v="82"/>
    <n v="77"/>
    <n v="-5"/>
  </r>
  <r>
    <n v="33010116006"/>
    <s v="EVRY"/>
    <n v="91"/>
    <s v="HM1"/>
    <n v="12000"/>
    <s v="CARREFOUR EVRY"/>
    <x v="3"/>
    <s v="CARREFOUR"/>
    <s v="CARREFOUR PARIS SUD"/>
    <s v="EVRY"/>
    <s v="CC EVRY 2"/>
    <n v="4.9910640128364436E-3"/>
    <n v="1132"/>
    <n v="1.48245614035088"/>
    <n v="4340.8100000000004"/>
    <n v="1.7872525611130801"/>
    <n v="1642"/>
    <n v="2.0183823529411802"/>
    <n v="6299.05"/>
    <n v="2.3004274750573201"/>
    <n v="1093"/>
    <n v="1.8316062176165799"/>
    <n v="4190.1000000000004"/>
    <n v="2.15913113753074"/>
    <n v="427"/>
    <n v="5.5692307692307699"/>
    <n v="1662.1"/>
    <n v="5.5566074950690298"/>
    <n v="833"/>
    <n v="-0.27502175805047901"/>
    <n v="5361.55"/>
    <n v="-0.20025945868026801"/>
    <n v="480"/>
    <n v="0.56351791530944595"/>
    <n v="3336.1"/>
    <n v="0.55918023975883901"/>
    <n v="814"/>
    <n v="-6.2211981566820299E-2"/>
    <n v="5339.25"/>
    <n v="-4.0078929270792299E-5"/>
    <n v="2137"/>
    <n v="7.7462127562398786E-3"/>
    <n v="35"/>
    <n v="78"/>
    <n v="43"/>
  </r>
  <r>
    <n v="33010119004"/>
    <s v="FRANCHEVILLE"/>
    <n v="69"/>
    <s v="HM1"/>
    <n v="7694"/>
    <s v="CARREFOUR FRANCHEVILLE"/>
    <x v="2"/>
    <s v="CARREFOUR"/>
    <s v="CARREFOUR RHONE"/>
    <s v="FRANCHEVILLE"/>
    <s v="CC CARREFOUR"/>
    <n v="4.963650748020982E-3"/>
    <n v="582"/>
    <n v="-0.155297532656023"/>
    <n v="2247.17"/>
    <n v="0.14899561246752599"/>
    <n v="1148"/>
    <n v="0.107039537126326"/>
    <n v="4415.01"/>
    <n v="0.28821718119520001"/>
    <n v="565"/>
    <n v="2.5408348457350301E-2"/>
    <n v="2174.48"/>
    <n v="0.36652978619283799"/>
    <n v="187"/>
    <n v="0.44961240310077499"/>
    <n v="723.75"/>
    <n v="0.439238769463281"/>
    <n v="542"/>
    <n v="-0.25034578146611303"/>
    <n v="3528.28"/>
    <n v="-0.104295155395631"/>
    <n v="234"/>
    <n v="-0.12030075187969901"/>
    <n v="1449.28"/>
    <n v="-8.5942864869801294E-2"/>
    <n v="585"/>
    <n v="0.101694915254237"/>
    <n v="3813.48"/>
    <n v="0.20549538074887"/>
    <n v="1301"/>
    <n v="4.7158740270791212E-3"/>
    <n v="79"/>
    <n v="79"/>
    <n v="0"/>
  </r>
  <r>
    <n v="33010112012"/>
    <s v="TOURVILLE LA RIVIERE"/>
    <n v="76"/>
    <s v="HM1"/>
    <n v="10000"/>
    <s v="CARREFOUR TOURVILLE-LA-RIVIÈRE"/>
    <x v="7"/>
    <s v="CARREFOUR"/>
    <s v="CARREFOUR NORMANDIE"/>
    <s v="TOURVILLE-LA-RIVIÈRE"/>
    <s v="CC TOURVILLE 2"/>
    <n v="4.9622969020156893E-3"/>
    <n v="710"/>
    <n v="-3.0054644808743199E-2"/>
    <n v="2688.95"/>
    <n v="8.9735754631523695E-2"/>
    <n v="1057"/>
    <n v="1.1097804391217601"/>
    <n v="3992.05"/>
    <n v="1.34914494431149"/>
    <n v="417"/>
    <n v="-0.19807692307692301"/>
    <n v="1590.7"/>
    <n v="-7.97284252954059E-2"/>
    <n v="397"/>
    <n v="2.3361344537815101"/>
    <n v="1536.75"/>
    <n v="2.3112475759534599"/>
    <n v="646"/>
    <n v="-1.5455950540958299E-3"/>
    <n v="4074.05"/>
    <n v="0.100167361648496"/>
    <n v="322"/>
    <n v="0.55555555555555602"/>
    <n v="2108.5"/>
    <n v="0.44473222605931001"/>
    <n v="441"/>
    <n v="-0.123260437375746"/>
    <n v="2782.4"/>
    <n v="-6.7339096049659403E-2"/>
    <n v="1349.75"/>
    <n v="4.8925833728286272E-3"/>
    <n v="74"/>
    <n v="80"/>
    <n v="6"/>
  </r>
  <r>
    <n v="33010119005"/>
    <s v="GIVORS"/>
    <n v="69"/>
    <s v="HM1"/>
    <n v="12000"/>
    <s v="CARREFOUR GIVORS"/>
    <x v="2"/>
    <s v="CARREFOUR"/>
    <s v="CARREFOUR RHONE"/>
    <s v="GIVORS"/>
    <s v="ZI VALLÉE DU GIER"/>
    <n v="4.9172828231465243E-3"/>
    <n v="1066"/>
    <n v="0.96316758747697995"/>
    <n v="4094.13"/>
    <n v="1.1799314978012601"/>
    <n v="1393"/>
    <n v="0.84748010610079605"/>
    <n v="5345.79"/>
    <n v="1.0283442843311601"/>
    <n v="1010"/>
    <n v="1.21006564551422"/>
    <n v="3884.4"/>
    <n v="1.46816951528529"/>
    <n v="497"/>
    <n v="1.74585635359116"/>
    <n v="1921.46"/>
    <n v="1.7235049822114501"/>
    <n v="704"/>
    <n v="-0.27122153209109701"/>
    <n v="4544.18"/>
    <n v="-0.195115579499053"/>
    <n v="268"/>
    <n v="-7.4074074074074103E-3"/>
    <n v="1788.94"/>
    <n v="1.43310103863835E-2"/>
    <n v="630"/>
    <n v="-0.25089179548156998"/>
    <n v="4084.68"/>
    <n v="-0.20022496487469199"/>
    <n v="1792.5"/>
    <n v="6.4974667129433705E-3"/>
    <n v="45"/>
    <n v="81"/>
    <n v="36"/>
  </r>
  <r>
    <n v="33010104004"/>
    <s v="BESANCON -CHALEZEULE"/>
    <n v="25"/>
    <s v="HM1"/>
    <n v="9900"/>
    <s v="CARREFOUR CHALEZEULE"/>
    <x v="2"/>
    <s v="CARREFOUR"/>
    <s v="CARREFOUR BOURGOGNE"/>
    <s v="CHALEZEULE"/>
    <s v="ZAC BESANÇON EST"/>
    <n v="4.9154460836750647E-3"/>
    <n v="355"/>
    <n v="-0.22319474835886199"/>
    <n v="1365.75"/>
    <n v="-6.3709182827723698E-2"/>
    <n v="624"/>
    <n v="-0.15675675675675699"/>
    <n v="2401.6999999999998"/>
    <n v="-1.05304738239437E-2"/>
    <n v="310"/>
    <n v="-0.30957683741648101"/>
    <n v="1194.3499999999999"/>
    <n v="-0.17834074983397899"/>
    <n v="173"/>
    <n v="2.46"/>
    <n v="672.55"/>
    <n v="2.4489743589743602"/>
    <n v="462"/>
    <n v="-0.16606498194945801"/>
    <n v="2791.05"/>
    <n v="-2.1455235131224298E-2"/>
    <n v="182"/>
    <n v="-2.1505376344085999E-2"/>
    <n v="1059.77"/>
    <n v="-0.10211392156788"/>
    <n v="435"/>
    <n v="-0.185393258426966"/>
    <n v="2697.4"/>
    <n v="-2.0114391672999402E-2"/>
    <n v="905"/>
    <n v="3.2804504185292888E-3"/>
    <n v="119"/>
    <n v="82"/>
    <n v="-37"/>
  </r>
  <r>
    <n v="33010110009"/>
    <s v="LIEVIN"/>
    <n v="62"/>
    <s v="HM1"/>
    <n v="10400"/>
    <s v="CARREFOUR LIEVIN"/>
    <x v="9"/>
    <s v="CARREFOUR"/>
    <s v="CARREFOUR GRAND NORD"/>
    <s v="LIEVIN"/>
    <s v="CC CARREFOUR"/>
    <n v="4.8710860643374028E-3"/>
    <n v="580"/>
    <n v="0.23667377398720699"/>
    <n v="2201.6"/>
    <n v="0.452357993843443"/>
    <n v="1025"/>
    <n v="1.1354166666666701"/>
    <n v="3886.11"/>
    <n v="1.45340075217395"/>
    <n v="614"/>
    <n v="0.36141906873614199"/>
    <n v="2331.9499999999998"/>
    <n v="0.51969929641366697"/>
    <n v="254"/>
    <n v="1.4660194174757299"/>
    <n v="982.15"/>
    <n v="1.44498381877023"/>
    <n v="664"/>
    <n v="-9.1655266757865894E-2"/>
    <n v="3785.15"/>
    <n v="-0.14997922303679201"/>
    <n v="229"/>
    <n v="-0.41878172588832502"/>
    <n v="1611.15"/>
    <n v="-0.42724441695283999"/>
    <n v="679"/>
    <n v="0.16867469879518099"/>
    <n v="3822.85"/>
    <n v="2.2233993809398899E-2"/>
    <n v="1404.25"/>
    <n v="5.0901353593588439E-3"/>
    <n v="71"/>
    <n v="83"/>
    <n v="12"/>
  </r>
  <r>
    <n v="33010112008"/>
    <s v="BARENTIN"/>
    <n v="76"/>
    <s v="HM1"/>
    <n v="14300"/>
    <s v="CARREFOUR BARENTIN"/>
    <x v="7"/>
    <s v="CARREFOUR"/>
    <s v="CARREFOUR NORMANDIE"/>
    <s v="BARENTIN"/>
    <s v="CC MESNIL ROUX"/>
    <n v="4.8489520094507858E-3"/>
    <n v="643"/>
    <n v="-7.7160493827160498E-3"/>
    <n v="2418.11"/>
    <n v="0.12012274282141901"/>
    <n v="873"/>
    <n v="0.46476510067114102"/>
    <n v="3242.05"/>
    <n v="0.59120549086018204"/>
    <n v="550"/>
    <n v="-2.8268551236749099E-2"/>
    <n v="1956.39"/>
    <n v="2.6351515754345599E-2"/>
    <n v="298"/>
    <n v="6.45"/>
    <n v="1153.4000000000001"/>
    <n v="6.3935897435897404"/>
    <n v="204"/>
    <n v="-0.74371859296482401"/>
    <n v="1288.8"/>
    <n v="-0.72342571332259697"/>
    <n v="204"/>
    <n v="-1.4492753623188401E-2"/>
    <n v="1354.2"/>
    <n v="-6.9073610691011103E-2"/>
    <n v="317"/>
    <n v="-0.45626072041166399"/>
    <n v="2000.65"/>
    <n v="-0.44598594923003199"/>
    <n v="953.5"/>
    <n v="3.4562535625057202E-3"/>
    <n v="115"/>
    <n v="84"/>
    <n v="-31"/>
  </r>
  <r>
    <n v="33010114006"/>
    <s v="SEVRAN"/>
    <n v="93"/>
    <s v="HM1"/>
    <n v="13000"/>
    <s v="CARREFOUR SEVRAN"/>
    <x v="5"/>
    <s v="CARREFOUR"/>
    <s v="CARREFOUR PARIS NORD"/>
    <s v="SEVRAN"/>
    <s v="CC BEAU SEVRAN"/>
    <n v="4.7879281385924287E-3"/>
    <n v="1127"/>
    <n v="9.6303501945525297E-2"/>
    <n v="4080.86"/>
    <n v="0.27692592051728598"/>
    <n v="1719"/>
    <n v="1.05131264916468"/>
    <n v="6310.01"/>
    <n v="1.2630842374926301"/>
    <n v="1078"/>
    <n v="8.2329317269076302E-2"/>
    <n v="3810.62"/>
    <n v="0.26504633183804399"/>
    <n v="478"/>
    <n v="2.9833333333333298"/>
    <n v="1742.5"/>
    <n v="2.71092086208365"/>
    <n v="1261"/>
    <n v="0.15370539798719099"/>
    <n v="7470"/>
    <n v="0.33073717851652201"/>
    <n v="587"/>
    <n v="1.55217391304348"/>
    <n v="3344.75"/>
    <n v="1.2268048786982999"/>
    <n v="1039"/>
    <n v="0.25939393939393901"/>
    <n v="6300.2"/>
    <n v="0.51290086457858697"/>
    <n v="2544"/>
    <n v="9.2215092428049837E-3"/>
    <n v="21"/>
    <n v="85"/>
    <n v="64"/>
  </r>
  <r>
    <n v="33010123004"/>
    <s v="FERNEY VOLTAIRE"/>
    <n v="1"/>
    <s v="HM2"/>
    <n v="6132"/>
    <s v="CARREFOUR FERNEY-VOLTAIRE"/>
    <x v="2"/>
    <s v="CARREFOUR"/>
    <s v="PROVENCIA"/>
    <s v="FERNEY-VOLTAIRE"/>
    <s v="CC LA POTERIE"/>
    <n v="4.7854867331649066E-3"/>
    <n v="842"/>
    <n v="0.62548262548262501"/>
    <n v="3319.8006"/>
    <n v="0.75383379662156502"/>
    <n v="1286"/>
    <n v="2.0187793427230001"/>
    <n v="5073.8221000000003"/>
    <n v="2.20402654295011"/>
    <n v="860"/>
    <n v="1.02830188679245"/>
    <n v="3387.7636000000002"/>
    <n v="1.1707947752218399"/>
    <n v="489"/>
    <n v="23.45"/>
    <n v="1906.4061999999999"/>
    <n v="23.4191904700909"/>
    <n v="552"/>
    <n v="0.647761194029851"/>
    <n v="3903.3843000000002"/>
    <n v="0.82018335644205498"/>
    <n v="150"/>
    <n v="0.64835164835164805"/>
    <n v="1040.7574999999999"/>
    <n v="1.25888195969919"/>
    <n v="412"/>
    <n v="0.40614334470989799"/>
    <n v="2859.6619000000001"/>
    <n v="0.671855624863269"/>
    <n v="1426.25"/>
    <n v="5.1698811153893902E-3"/>
    <n v="67"/>
    <n v="86"/>
    <n v="19"/>
  </r>
  <r>
    <n v="33010115009"/>
    <s v="SARTROUVILLE"/>
    <n v="78"/>
    <s v="HM1"/>
    <n v="12500"/>
    <s v="CARREFOUR SARTROUVILLE"/>
    <x v="1"/>
    <s v="CARREFOUR"/>
    <s v="CARREFOUR PARIS OUEST"/>
    <s v="SARTROUVILLE"/>
    <s v="CC CARREFOUR"/>
    <n v="4.7524582740161025E-3"/>
    <n v="896"/>
    <n v="0.83606557377049195"/>
    <n v="3408.9"/>
    <n v="1.1480585713170399"/>
    <n v="1438"/>
    <n v="1.5587188612099601"/>
    <n v="5475"/>
    <n v="1.9513033332855401"/>
    <n v="833"/>
    <n v="0.506329113924051"/>
    <n v="3176.75"/>
    <n v="0.74854543366954096"/>
    <n v="494"/>
    <n v="3.0826446280991702"/>
    <n v="1915.4"/>
    <n v="3.0589107861835099"/>
    <n v="869"/>
    <n v="-0.29862792574656999"/>
    <n v="5583.5"/>
    <n v="-0.14114258354432299"/>
    <n v="353"/>
    <n v="-0.136919315403423"/>
    <n v="2357.1999999999998"/>
    <n v="-0.106701632585002"/>
    <n v="868"/>
    <n v="2.7218934911242599E-2"/>
    <n v="5575.3"/>
    <n v="0.11966932029748199"/>
    <n v="1960.25"/>
    <n v="7.1055281026762857E-3"/>
    <n v="39"/>
    <n v="87"/>
    <n v="48"/>
  </r>
  <r>
    <n v="33010103002"/>
    <s v="ANGOULINS"/>
    <n v="17"/>
    <s v="HM1"/>
    <n v="9000"/>
    <s v="CARREFOUR ANGOULINS"/>
    <x v="13"/>
    <s v="CARREFOUR"/>
    <s v="CARREFOUR ATLANTIQUE"/>
    <s v="ANGOULINS"/>
    <s v="CC CARREFOUR"/>
    <n v="4.7418319366675319E-3"/>
    <n v="554"/>
    <n v="-0.12202852614897"/>
    <n v="2086.75"/>
    <n v="2.0799258792362801E-2"/>
    <n v="936"/>
    <n v="6.1224489795918401E-2"/>
    <n v="3513.8"/>
    <n v="0.21574022726571301"/>
    <n v="488"/>
    <n v="-7.9245283018867907E-2"/>
    <n v="1837.8"/>
    <n v="6.4968712415276297E-2"/>
    <n v="339"/>
    <n v="2.22857142857143"/>
    <n v="1306.6500000000001"/>
    <n v="2.1547877734318401"/>
    <n v="393"/>
    <n v="-0.172631578947368"/>
    <n v="2477.8000000000002"/>
    <n v="-0.12108783346909401"/>
    <n v="227"/>
    <n v="0.69402985074626899"/>
    <n v="1372.44"/>
    <n v="0.75794234004459005"/>
    <n v="309"/>
    <n v="-0.41698113207547199"/>
    <n v="1991.8"/>
    <n v="-0.37055606116622603"/>
    <n v="1043.75"/>
    <n v="3.7833924025855747E-3"/>
    <n v="106"/>
    <n v="88"/>
    <n v="-18"/>
  </r>
  <r>
    <n v="33010106004"/>
    <s v="BOURGES"/>
    <n v="18"/>
    <s v="HM1"/>
    <n v="9792"/>
    <s v="CARREFOUR BOURGES"/>
    <x v="8"/>
    <s v="CARREFOUR"/>
    <s v="CARREFOUR CENTRE"/>
    <s v="BOURGES"/>
    <s v="CC CARREFOUR"/>
    <n v="4.6758943429053143E-3"/>
    <n v="419"/>
    <n v="0.36928104575163401"/>
    <n v="1588.7"/>
    <n v="0.57572313214521798"/>
    <n v="924"/>
    <n v="0.20942408376963401"/>
    <n v="3482.25"/>
    <n v="0.373183339268777"/>
    <n v="266"/>
    <n v="-0.217647058823529"/>
    <n v="1009.02"/>
    <n v="-0.103693818639015"/>
    <n v="170"/>
    <n v="1.23684210526316"/>
    <n v="660.7"/>
    <n v="1.2290823211875801"/>
    <n v="439"/>
    <n v="-0.39863013698630101"/>
    <n v="2777.4"/>
    <n v="-8.83189012821438E-2"/>
    <n v="198"/>
    <n v="0.60975609756097604"/>
    <n v="1280.75"/>
    <n v="0.57646291327146104"/>
    <n v="253"/>
    <n v="-0.58592471358428799"/>
    <n v="1602.95"/>
    <n v="-0.38683255473684702"/>
    <n v="889.75"/>
    <n v="3.2251721103717513E-3"/>
    <n v="122"/>
    <n v="89"/>
    <n v="-33"/>
  </r>
  <r>
    <n v="33010108009"/>
    <s v="TRANS EN PROVENCE"/>
    <n v="83"/>
    <s v="HM1"/>
    <n v="6177"/>
    <s v="CARREFOUR TRANS-EN-PROVENCE"/>
    <x v="0"/>
    <s v="CARREFOUR"/>
    <s v="CARREFOUR CÔTE D'AZUR"/>
    <s v="TRANS-EN-PROVENCE"/>
    <s v="CC CARREFOUR"/>
    <n v="4.6278453303156908E-3"/>
    <n v="677"/>
    <n v="1.9578313253012E-2"/>
    <n v="2609.9499999999998"/>
    <n v="0.189932395499708"/>
    <n v="662"/>
    <n v="-0.184729064039409"/>
    <n v="2553.06"/>
    <n v="-7.9723718862599893E-2"/>
    <n v="495"/>
    <n v="0.117381489841986"/>
    <n v="1909.6"/>
    <n v="0.26289188353221599"/>
    <n v="152"/>
    <n v="0.14285714285714299"/>
    <n v="590.85"/>
    <n v="0.139097744360902"/>
    <n v="427"/>
    <n v="-3.82882882882883E-2"/>
    <n v="2714.7"/>
    <n v="5.6500290540498703E-2"/>
    <n v="332"/>
    <n v="1.74380165289256"/>
    <n v="1996.56"/>
    <n v="1.7973995404360299"/>
    <n v="400"/>
    <n v="5.5408970976253302E-2"/>
    <n v="2634.5"/>
    <n v="7.0433596101858301E-2"/>
    <n v="1076"/>
    <n v="3.900292431312171E-3"/>
    <n v="103"/>
    <n v="90"/>
    <n v="-13"/>
  </r>
  <r>
    <n v="33010108008"/>
    <s v="TOULON -MAYOL"/>
    <n v="83"/>
    <s v="HM1"/>
    <n v="8500"/>
    <s v="CARREFOUR TOULON"/>
    <x v="0"/>
    <s v="CARREFOUR"/>
    <s v="CARREFOUR CÔTE D'AZUR"/>
    <s v="TOULON"/>
    <s v="CC CENTRE MAYOL"/>
    <n v="4.611365626437232E-3"/>
    <n v="1047"/>
    <n v="0.11501597444089499"/>
    <n v="4020.55"/>
    <n v="0.28486612072439799"/>
    <n v="1787"/>
    <n v="0.40487421383647798"/>
    <n v="6858.96"/>
    <n v="0.59244529701425597"/>
    <n v="1032"/>
    <n v="0.21126760563380301"/>
    <n v="3960.7"/>
    <n v="0.41957337459977601"/>
    <n v="512"/>
    <n v="1.27555555555556"/>
    <n v="1985.5"/>
    <n v="1.26267806267806"/>
    <n v="912"/>
    <n v="0.134328358208955"/>
    <n v="5886.3"/>
    <n v="0.223605018977799"/>
    <n v="497"/>
    <n v="0.61363636363636398"/>
    <n v="3060.01"/>
    <n v="0.63965636344268395"/>
    <n v="961"/>
    <n v="0.67713787085514798"/>
    <n v="6224.8"/>
    <n v="0.74506634969449803"/>
    <n v="2279.5"/>
    <n v="8.2627477668922814E-3"/>
    <n v="29"/>
    <n v="91"/>
    <n v="62"/>
  </r>
  <r>
    <n v="33010101004"/>
    <s v="L'ISLE D'ABEAU"/>
    <n v="38"/>
    <s v="HM1"/>
    <n v="9922"/>
    <s v="CARREFOUR L'ISLE D'ABEAU"/>
    <x v="2"/>
    <s v="CARREFOUR"/>
    <s v="CARREFOUR ALPES"/>
    <s v="L'ISLE D'ABEAU"/>
    <s v="CC LES SAYES"/>
    <n v="4.5858490706798937E-3"/>
    <n v="369"/>
    <n v="-0.19607843137254899"/>
    <n v="1393.4"/>
    <n v="-8.0380875697312407E-2"/>
    <n v="639"/>
    <n v="0.23359073359073401"/>
    <n v="2414"/>
    <n v="0.401481401836707"/>
    <n v="373"/>
    <n v="3.0386740331491701E-2"/>
    <n v="1410.65"/>
    <n v="0.23093067486397101"/>
    <n v="208"/>
    <n v="0.80869565217391304"/>
    <n v="806.45"/>
    <n v="0.79810479375696797"/>
    <n v="329"/>
    <n v="-0.33265720081135902"/>
    <n v="2128.5500000000002"/>
    <n v="-0.27097436431382599"/>
    <n v="191"/>
    <n v="0.29931972789115602"/>
    <n v="1192.3599999999999"/>
    <n v="0.335676184668244"/>
    <n v="341"/>
    <n v="-6.3186813186813198E-2"/>
    <n v="2217.35"/>
    <n v="-1.15177672476185E-2"/>
    <n v="827.75"/>
    <n v="3.0004340706493026E-3"/>
    <n v="135"/>
    <n v="92"/>
    <n v="-43"/>
  </r>
  <r>
    <n v="33010111002"/>
    <s v="NIMES -OUEST"/>
    <n v="30"/>
    <s v="HM1"/>
    <n v="11000"/>
    <s v="CARREFOUR NÎMES"/>
    <x v="14"/>
    <s v="CARREFOUR"/>
    <s v="CARREFOUR LANGUEDOC ROUSSILLON"/>
    <s v="NÎMES"/>
    <s v="CC CARREFOUR NÎMES ETOILE"/>
    <n v="4.5230543007886547E-3"/>
    <n v="808"/>
    <n v="0.13642756680731399"/>
    <n v="2841.01"/>
    <n v="0.205656473819884"/>
    <n v="1397"/>
    <n v="0.71832718327183298"/>
    <n v="5006.5"/>
    <n v="0.78822239193041499"/>
    <n v="848"/>
    <n v="0.52517985611510798"/>
    <n v="2981.5"/>
    <n v="0.55659676730118302"/>
    <n v="420"/>
    <n v="2.3870967741935498"/>
    <n v="1615.95"/>
    <n v="2.3415012406947899"/>
    <n v="1216"/>
    <n v="0.59370904325032803"/>
    <n v="7376.47"/>
    <n v="0.72518513452920497"/>
    <n v="615"/>
    <n v="1.40234375"/>
    <n v="3670.85"/>
    <n v="1.3112690777212499"/>
    <n v="1209"/>
    <n v="0.75726744186046502"/>
    <n v="7355.25"/>
    <n v="0.91849072938799203"/>
    <n v="2388.25"/>
    <n v="8.6569455381796407E-3"/>
    <n v="26"/>
    <n v="93"/>
    <n v="67"/>
  </r>
  <r>
    <n v="33010115010"/>
    <s v="GENNEVILLIERS"/>
    <n v="92"/>
    <s v="HM1"/>
    <n v="8465"/>
    <s v="CARREFOUR GENNEVILLIERS"/>
    <x v="1"/>
    <s v="CARREFOUR"/>
    <s v="CARREFOUR PARIS OUEST"/>
    <s v="GENNEVILLIERS"/>
    <s v="CC CARREFOUR"/>
    <n v="4.5091465599110779E-3"/>
    <n v="826"/>
    <n v="0.42906574394463698"/>
    <n v="3099.22"/>
    <n v="0.68432180534306797"/>
    <n v="1190"/>
    <n v="0.74486803519061595"/>
    <n v="4453.58"/>
    <n v="0.95970011912439401"/>
    <n v="781"/>
    <n v="0.45437616387337099"/>
    <n v="2935.59"/>
    <n v="0.65265541578082997"/>
    <n v="315"/>
    <n v="1.6923076923076901"/>
    <n v="1209.8"/>
    <n v="1.65132588209511"/>
    <n v="904"/>
    <n v="7.8037904124860702E-3"/>
    <n v="5613.56"/>
    <n v="4.9533997676485503E-2"/>
    <n v="493"/>
    <n v="0.88167938931297696"/>
    <n v="3216.57"/>
    <n v="0.85030487804878097"/>
    <n v="889"/>
    <n v="0.44318181818181801"/>
    <n v="5530.84"/>
    <n v="0.46854467393807198"/>
    <n v="1921"/>
    <n v="6.9632544243036065E-3"/>
    <n v="41"/>
    <n v="94"/>
    <n v="53"/>
  </r>
  <r>
    <n v="33010120002"/>
    <s v="ST PIERRE DES CORPS"/>
    <n v="37"/>
    <s v="HM1"/>
    <n v="11500"/>
    <s v="CARREFOUR SAINT-PIERRE-DES-CORPS"/>
    <x v="13"/>
    <s v="CARREFOUR"/>
    <s v="CARREFOUR VAL DE LOIRE"/>
    <s v="SAINT-PIERRE-DES-CORPS"/>
    <s v="CC LES ATLANTES"/>
    <n v="4.5046181302095239E-3"/>
    <n v="585"/>
    <n v="1.3122529644268801"/>
    <n v="2202.3000000000002"/>
    <n v="1.7236408014575599"/>
    <n v="961"/>
    <n v="0.65404475043029298"/>
    <n v="3605.45"/>
    <n v="0.89770044781719804"/>
    <n v="450"/>
    <n v="0.72413793103448298"/>
    <n v="1684.4"/>
    <n v="1.0497890399079699"/>
    <n v="297"/>
    <n v="2.0618556701030899"/>
    <n v="1147.1500000000001"/>
    <n v="2.0323817076394399"/>
    <n v="269"/>
    <n v="-0.44306418219461702"/>
    <n v="1676.8"/>
    <n v="-0.320907303158393"/>
    <n v="97"/>
    <n v="-0.163793103448276"/>
    <n v="664.95"/>
    <n v="-0.14661379124475399"/>
    <n v="248"/>
    <n v="-0.36246786632390698"/>
    <n v="1559.35"/>
    <n v="-0.234882357795868"/>
    <n v="880.25"/>
    <n v="3.1907364429949242E-3"/>
    <n v="125"/>
    <n v="95"/>
    <n v="-30"/>
  </r>
  <r>
    <n v="33010110001"/>
    <s v="VALENCIENNES"/>
    <n v="59"/>
    <s v="HM1"/>
    <n v="10000"/>
    <s v="CARREFOUR AULNOY-LEZ-VALENCIENNES"/>
    <x v="9"/>
    <s v="CARREFOUR"/>
    <s v="CARREFOUR GRAND NORD"/>
    <s v="AULNOY-LEZ-VALENCIENNES"/>
    <s v="CC CARREFOUR"/>
    <n v="4.467674660607073E-3"/>
    <n v="851"/>
    <n v="1.15443037974684"/>
    <n v="3211.7"/>
    <n v="1.62310318734357"/>
    <n v="1117"/>
    <n v="2.7233333333333301"/>
    <n v="4207.75"/>
    <n v="3.26097382403603"/>
    <n v="594"/>
    <n v="0.88571428571428601"/>
    <n v="2245.4"/>
    <n v="1.28204739918349"/>
    <n v="217"/>
    <n v="2.875"/>
    <n v="839"/>
    <n v="2.8415750915750899"/>
    <n v="251"/>
    <n v="-0.60903426791277304"/>
    <n v="1640.95"/>
    <n v="-0.55988965848113403"/>
    <n v="260"/>
    <n v="0.14537444933920701"/>
    <n v="1713.3"/>
    <n v="6.5935843515914694E-2"/>
    <n v="373"/>
    <n v="-0.122352941176471"/>
    <n v="2371.75"/>
    <n v="-9.2327244243133197E-2"/>
    <n v="1136.75"/>
    <n v="4.1204994621692479E-3"/>
    <n v="100"/>
    <n v="96"/>
    <n v="-4"/>
  </r>
  <r>
    <n v="33010103003"/>
    <s v="NANTES -BEAUJOIRE"/>
    <n v="44"/>
    <s v="HM1"/>
    <n v="14500"/>
    <s v="CARREFOUR NANTES"/>
    <x v="15"/>
    <s v="CARREFOUR"/>
    <s v="CARREFOUR ATLANTIQUE"/>
    <s v="NANTES"/>
    <s v="CC CARREFOUR"/>
    <n v="4.423123414693815E-3"/>
    <n v="555"/>
    <n v="-0.15525114155251099"/>
    <n v="2066.5"/>
    <n v="-5.5560293369069001E-2"/>
    <n v="1175"/>
    <n v="0.28837719298245601"/>
    <n v="4353.3999999999996"/>
    <n v="0.42868333673925801"/>
    <n v="427"/>
    <n v="4.4009779951100197E-2"/>
    <n v="1588.15"/>
    <n v="0.16136710125579601"/>
    <n v="230"/>
    <n v="0.94915254237288105"/>
    <n v="881.88"/>
    <n v="0.91629726205997397"/>
    <n v="284"/>
    <n v="-0.52902155887230495"/>
    <n v="1741.6"/>
    <n v="-0.38644380419215002"/>
    <n v="176"/>
    <n v="0.49152542372881403"/>
    <n v="1169.7"/>
    <n v="0.42925219941349002"/>
    <n v="374"/>
    <n v="-0.19047619047618999"/>
    <n v="2329.9299999999998"/>
    <n v="5.9499361052670202E-2"/>
    <n v="1013.75"/>
    <n v="3.6746481898166481E-3"/>
    <n v="108"/>
    <n v="97"/>
    <n v="-11"/>
  </r>
  <r>
    <n v="33010118002"/>
    <s v="LA CIOTAT"/>
    <n v="13"/>
    <s v="HM1"/>
    <n v="9300"/>
    <s v="CARREFOUR LA CIOTAT"/>
    <x v="0"/>
    <s v="CARREFOUR"/>
    <s v="CARREFOUR PROVENCE"/>
    <s v="LA CIOTAT"/>
    <s v="CC DE VIREBELLE"/>
    <n v="4.4207695103931849E-3"/>
    <n v="597"/>
    <n v="-0.179945054945055"/>
    <n v="2295.4"/>
    <n v="-3.6830188596907003E-2"/>
    <n v="816"/>
    <n v="0.10719131614654"/>
    <n v="3123.5"/>
    <n v="0.271369105580132"/>
    <n v="544"/>
    <n v="-0.118314424635332"/>
    <n v="2086.65"/>
    <n v="1.8372878646058199E-2"/>
    <n v="235"/>
    <n v="1.5824175824175799"/>
    <n v="912.9"/>
    <n v="1.5722738799661899"/>
    <n v="497"/>
    <n v="-0.47629083245521597"/>
    <n v="3219.8"/>
    <n v="-0.450727578688844"/>
    <n v="340"/>
    <n v="9.3247588424437297E-2"/>
    <n v="2017.16"/>
    <n v="7.4169143884806693E-2"/>
    <n v="543"/>
    <n v="-0.25718194254445997"/>
    <n v="3524.4"/>
    <n v="-0.28164028159521598"/>
    <n v="1238"/>
    <n v="4.4875111802643751E-3"/>
    <n v="85"/>
    <n v="98"/>
    <n v="13"/>
  </r>
  <r>
    <n v="33010107010"/>
    <s v="REIMS -TINQUEUX"/>
    <n v="51"/>
    <s v="HM1"/>
    <n v="9500"/>
    <s v="CARREFOUR TINQUEUX"/>
    <x v="3"/>
    <s v="CARREFOUR"/>
    <s v="CARREFOUR CHAMPAGNE"/>
    <s v="TINQUEUX"/>
    <s v="CC MONT SAINT-PIERRE"/>
    <n v="4.4161427068317664E-3"/>
    <n v="659"/>
    <n v="0.52193995381062397"/>
    <n v="2474.15"/>
    <n v="0.75242796427813596"/>
    <n v="903"/>
    <n v="1.98019801980198"/>
    <n v="3392.7"/>
    <n v="2.27807173205901"/>
    <n v="610"/>
    <n v="0.63538873994638101"/>
    <n v="2285.6"/>
    <n v="0.87240466616743495"/>
    <n v="178"/>
    <n v="0.61818181818181805"/>
    <n v="686.15"/>
    <n v="0.59941724941724905"/>
    <n v="458"/>
    <n v="-1.9271948608137E-2"/>
    <n v="2960.6"/>
    <n v="0.101493843822861"/>
    <n v="321"/>
    <n v="1.1986301369862999"/>
    <n v="2198.65"/>
    <n v="1.2359910505440901"/>
    <n v="483"/>
    <n v="0.32692307692307698"/>
    <n v="3072.75"/>
    <n v="0.46954733494344703"/>
    <n v="1218.5"/>
    <n v="4.4168274419645734E-3"/>
    <n v="86"/>
    <n v="99"/>
    <n v="13"/>
  </r>
  <r>
    <n v="33010113002"/>
    <s v="CHELLES"/>
    <n v="77"/>
    <s v="HM1"/>
    <n v="15000"/>
    <s v="CARREFOUR CHELLES"/>
    <x v="3"/>
    <s v="CARREFOUR"/>
    <s v="CARREFOUR PARIS EST"/>
    <s v="CHELLES"/>
    <s v="CC CHELLES 2"/>
    <n v="4.4115707332122792E-3"/>
    <n v="703"/>
    <n v="0.373046875"/>
    <n v="2677.7"/>
    <n v="0.58831212964024604"/>
    <n v="965"/>
    <n v="0.90711462450592895"/>
    <n v="3678.2"/>
    <n v="1.21045991893258"/>
    <n v="643"/>
    <n v="0.23416506717850299"/>
    <n v="2455.4"/>
    <n v="0.43133795355747301"/>
    <n v="235"/>
    <n v="1.5824175824175799"/>
    <n v="911.55"/>
    <n v="1.56846999154691"/>
    <n v="432"/>
    <n v="-9.0526315789473705E-2"/>
    <n v="2871.7"/>
    <n v="7.6847993139251503E-2"/>
    <n v="241"/>
    <n v="1.80232558139535"/>
    <n v="1686.55"/>
    <n v="1.8152333578153199"/>
    <n v="433"/>
    <n v="7.1782178217821804E-2"/>
    <n v="2861.9"/>
    <n v="0.19621339671228799"/>
    <n v="1189.5"/>
    <n v="4.311708036287944E-3"/>
    <n v="92"/>
    <n v="100"/>
    <n v="8"/>
  </r>
  <r>
    <n v="33010105006"/>
    <s v="RENNES -CESSON"/>
    <n v="35"/>
    <s v="HM1"/>
    <n v="9820"/>
    <s v="CARREFOUR CESSON-SÉVIGNÉ"/>
    <x v="16"/>
    <s v="CARREFOUR"/>
    <s v="CARREFOUR BRETAGNE"/>
    <s v="CESSON-SÉVIGNÉ"/>
    <s v="CC CARREFOUR"/>
    <n v="4.3749756997309517E-3"/>
    <n v="410"/>
    <n v="0.123287671232877"/>
    <n v="1560.48"/>
    <n v="0.30149640226087099"/>
    <n v="841"/>
    <n v="0.68875502008032097"/>
    <n v="3188.85"/>
    <n v="0.90882498663490296"/>
    <n v="391"/>
    <n v="0.19207317073170699"/>
    <n v="1480.65"/>
    <n v="0.36992993386420697"/>
    <n v="313"/>
    <n v="2.0388349514563102"/>
    <n v="1213.25"/>
    <n v="2.02028877271596"/>
    <n v="459"/>
    <n v="-0.14365671641791"/>
    <n v="2913.8"/>
    <n v="-6.5075290348700701E-2"/>
    <n v="219"/>
    <n v="0.855932203389831"/>
    <n v="1402.5"/>
    <n v="0.75994478604592797"/>
    <n v="457"/>
    <n v="-9.8619329388560203E-2"/>
    <n v="2918.25"/>
    <n v="-4.1861862106381098E-2"/>
    <n v="1056.25"/>
    <n v="3.8287024912392943E-3"/>
    <n v="105"/>
    <n v="101"/>
    <n v="-4"/>
  </r>
  <r>
    <n v="33010120005"/>
    <s v="SARAN"/>
    <n v="45"/>
    <s v="HM1"/>
    <n v="12500"/>
    <s v="CARREFOUR SARAN"/>
    <x v="8"/>
    <s v="CARREFOUR"/>
    <s v="CARREFOUR VAL DE LOIRE"/>
    <s v="SARAN"/>
    <s v="CC CAP SARAN"/>
    <n v="4.300022787611696E-3"/>
    <n v="729"/>
    <n v="0.66438356164383605"/>
    <n v="2790.9"/>
    <n v="0.93600561163459695"/>
    <n v="1286"/>
    <n v="1.34244080145719"/>
    <n v="4922.41"/>
    <n v="1.7161130219432801"/>
    <n v="611"/>
    <n v="0.54292929292929304"/>
    <n v="2336.65"/>
    <n v="0.85237712151543199"/>
    <n v="327"/>
    <n v="2.98780487804878"/>
    <n v="1269.45"/>
    <n v="2.9695121951219501"/>
    <n v="445"/>
    <n v="-9.5528455284552893E-2"/>
    <n v="2888.5"/>
    <n v="2.9041741794848301E-2"/>
    <n v="222"/>
    <n v="1.67469879518072"/>
    <n v="1524.8"/>
    <n v="1.8359402607547399"/>
    <n v="374"/>
    <n v="-7.65432098765432E-2"/>
    <n v="2414"/>
    <n v="3.20689121048814E-2"/>
    <n v="1258.75"/>
    <n v="4.5627259274295499E-3"/>
    <n v="83"/>
    <n v="102"/>
    <n v="19"/>
  </r>
  <r>
    <n v="33010111009"/>
    <s v="PERPIGNAN -CLAIRA"/>
    <n v="66"/>
    <s v="HM1"/>
    <n v="10200"/>
    <s v="CARREFOUR CLAIRA"/>
    <x v="6"/>
    <s v="CARREFOUR"/>
    <s v="CARREFOUR LANGUEDOC ROUSSILLON"/>
    <s v="CLAIRA"/>
    <s v="CC CARREFOUR"/>
    <n v="4.2955870516677907E-3"/>
    <n v="277"/>
    <n v="0.135245901639344"/>
    <n v="1065"/>
    <n v="0.32119963438126198"/>
    <n v="497"/>
    <n v="0.59807073954983903"/>
    <n v="1912.95"/>
    <n v="0.83814185425796595"/>
    <n v="277"/>
    <n v="-6.7340067340067297E-2"/>
    <n v="1065.45"/>
    <n v="6.5590764539995794E-2"/>
    <n v="158"/>
    <n v="-9.71428571428571E-2"/>
    <n v="609.15"/>
    <n v="-0.107472527472528"/>
    <n v="405"/>
    <n v="-4.7058823529411799E-2"/>
    <n v="2343.9"/>
    <n v="-0.101540525087638"/>
    <n v="209"/>
    <n v="0.421768707482993"/>
    <n v="1195.46"/>
    <n v="0.29703045492519198"/>
    <n v="393"/>
    <n v="-4.6116504854368898E-2"/>
    <n v="2258.4"/>
    <n v="-0.11749603959544901"/>
    <n v="805.75"/>
    <n v="2.9206883146187562E-3"/>
    <n v="141"/>
    <n v="103"/>
    <n v="-38"/>
  </r>
  <r>
    <n v="33010101002"/>
    <s v="SEGNY"/>
    <n v="1"/>
    <s v="HM1"/>
    <n v="6008"/>
    <s v="CARREFOUR SEGNY"/>
    <x v="2"/>
    <s v="CARREFOUR"/>
    <s v="CARREFOUR ALPES"/>
    <s v="SEGNY"/>
    <s v="CC SÉGNY II"/>
    <n v="4.2837035254264799E-3"/>
    <n v="459"/>
    <n v="2.9147982062780301E-2"/>
    <n v="1761.35"/>
    <n v="0.21636715635340201"/>
    <n v="511"/>
    <n v="-0.36204744069912598"/>
    <n v="1965.1"/>
    <n v="-0.24520480738203601"/>
    <n v="367"/>
    <n v="-0.32660550458715598"/>
    <n v="1410.4"/>
    <n v="-0.20724719060073099"/>
    <n v="302"/>
    <n v="2.5529411764705898"/>
    <n v="1174.55"/>
    <n v="2.5431372549019602"/>
    <n v="358"/>
    <n v="-0.38907849829351498"/>
    <n v="2372.6999999999998"/>
    <n v="-0.28557072366563901"/>
    <n v="102"/>
    <n v="-0.14285714285714299"/>
    <n v="687.8"/>
    <n v="-6.8719383540434401E-2"/>
    <n v="349"/>
    <n v="-0.18648018648018599"/>
    <n v="2269.1999999999998"/>
    <n v="-0.15730903507539601"/>
    <n v="814.25"/>
    <n v="2.9514991749032857E-3"/>
    <n v="138"/>
    <n v="104"/>
    <n v="-34"/>
  </r>
  <r>
    <n v="33010109003"/>
    <s v="NARBONNE"/>
    <n v="11"/>
    <s v="HM1"/>
    <n v="10842"/>
    <s v="CARREFOUR NARBONNE"/>
    <x v="6"/>
    <s v="CARREFOUR"/>
    <s v="CARREFOUR FRANCHISES"/>
    <s v="NARBONNE"/>
    <s v="AVENUE DE LA MER"/>
    <n v="4.2470115063192237E-3"/>
    <n v="274"/>
    <n v="4.1825095057034203E-2"/>
    <n v="1022"/>
    <n v="0.20750258455176501"/>
    <n v="382"/>
    <n v="-0.40958268933539399"/>
    <n v="1424.0939000000001"/>
    <n v="-0.31976674314328102"/>
    <n v="242"/>
    <n v="4.1493775933610002E-3"/>
    <n v="920.01400000000001"/>
    <n v="0.13148546530647801"/>
    <n v="80"/>
    <n v="1"/>
    <n v="310.47620000000001"/>
    <n v="1"/>
    <n v="321"/>
    <n v="4.9019607843137303E-2"/>
    <n v="1803.7158999999999"/>
    <n v="4.9064092092091199E-2"/>
    <n v="213"/>
    <n v="2.4918032786885198"/>
    <n v="1355.1914999999999"/>
    <n v="3.28479895434061"/>
    <n v="269"/>
    <n v="1.0074626865671601"/>
    <n v="1610.7014999999999"/>
    <n v="1.06270359526328"/>
    <n v="646"/>
    <n v="2.3416253816242218E-3"/>
    <n v="161"/>
    <n v="105"/>
    <n v="-56"/>
  </r>
  <r>
    <n v="33010112002"/>
    <s v="CAEN"/>
    <n v="14"/>
    <s v="HM1"/>
    <n v="8030"/>
    <s v="CARREFOUR CAEN"/>
    <x v="12"/>
    <s v="CARREFOUR"/>
    <s v="CARREFOUR NORMANDIE"/>
    <s v="CAEN"/>
    <s v="CC CÔTE DE NACRE"/>
    <n v="4.2416870145307222E-3"/>
    <n v="428"/>
    <n v="-0.35639097744360898"/>
    <n v="1617.2"/>
    <n v="-0.25439425365358098"/>
    <n v="822"/>
    <n v="-5.6257175660160703E-2"/>
    <n v="3107.35"/>
    <n v="7.8565945854798896E-2"/>
    <n v="409"/>
    <n v="-0.28371278458844101"/>
    <n v="1538.65"/>
    <n v="-0.17604055637999999"/>
    <n v="202"/>
    <n v="1.04040404040404"/>
    <n v="782"/>
    <n v="1.02538202538203"/>
    <n v="267"/>
    <n v="-5.6537102473498198E-2"/>
    <n v="1635.4"/>
    <n v="4.1071724583628601E-2"/>
    <n v="237"/>
    <n v="1.8902439024390201"/>
    <n v="1547.95"/>
    <n v="1.70115343675293"/>
    <n v="295"/>
    <n v="0.58602150537634401"/>
    <n v="1737.5"/>
    <n v="0.64576006741033298"/>
    <n v="864.75"/>
    <n v="3.1345519330643122E-3"/>
    <n v="127"/>
    <n v="106"/>
    <n v="-21"/>
  </r>
  <r>
    <n v="33010105007"/>
    <s v="RENNES -ALMA"/>
    <n v="35"/>
    <s v="HM1"/>
    <n v="10170"/>
    <s v="CARREFOUR RENNES"/>
    <x v="16"/>
    <s v="CARREFOUR"/>
    <s v="CARREFOUR BRETAGNE"/>
    <s v="RENNES"/>
    <s v="CC ALMA"/>
    <n v="4.2375991742504551E-3"/>
    <n v="388"/>
    <n v="-0.16017316017316"/>
    <n v="1483.11"/>
    <n v="-3.5030417385080899E-2"/>
    <n v="747"/>
    <n v="9.6916299559471397E-2"/>
    <n v="2853.22"/>
    <n v="0.25345937778030803"/>
    <n v="364"/>
    <n v="-3.4482758620689703E-2"/>
    <n v="1387.83"/>
    <n v="9.3922030063524495E-2"/>
    <n v="260"/>
    <n v="1.0634920634920599"/>
    <n v="1005.15"/>
    <n v="1.03900925024343"/>
    <n v="187"/>
    <n v="-0.70735524256650995"/>
    <n v="1224.1500000000001"/>
    <n v="-0.609756137992576"/>
    <n v="214"/>
    <n v="0.84482758620689702"/>
    <n v="1397.95"/>
    <n v="0.79793705709104501"/>
    <n v="246"/>
    <n v="-0.580204778156997"/>
    <n v="1602.45"/>
    <n v="-0.45846885833495299"/>
    <n v="763.25"/>
    <n v="2.76663401319611E-3"/>
    <n v="144"/>
    <n v="107"/>
    <n v="-37"/>
  </r>
  <r>
    <n v="33010123003"/>
    <s v="MARGENCEL"/>
    <n v="74"/>
    <s v="HM1"/>
    <n v="6200"/>
    <s v="CARREFOUR MARGENCEL"/>
    <x v="2"/>
    <s v="CARREFOUR"/>
    <s v="PROVENCIA"/>
    <s v="MARGENCEL"/>
    <s v="ROUTE DE GENÈVE"/>
    <n v="4.2296969545812099E-3"/>
    <n v="620"/>
    <n v="4.20168067226891E-2"/>
    <n v="2293.8872999999999"/>
    <n v="0.11505925538089901"/>
    <n v="866"/>
    <n v="0.24425287356321801"/>
    <n v="3204.6370000000002"/>
    <n v="0.320716132600743"/>
    <n v="524"/>
    <n v="-5.6925996204933603E-3"/>
    <n v="1918.3492000000001"/>
    <n v="4.3989735498000601E-2"/>
    <n v="351"/>
    <n v="19.647058823529399"/>
    <n v="1346.2756999999999"/>
    <n v="19.274717364163902"/>
    <n v="533"/>
    <n v="1.1844262295082"/>
    <n v="3299.9555999999998"/>
    <n v="1.41260608024392"/>
    <n v="210"/>
    <n v="1.3076923076923099"/>
    <n v="1258.4673"/>
    <n v="1.1895763020618599"/>
    <n v="475"/>
    <n v="2.2986111111111098"/>
    <n v="2979.2145"/>
    <n v="2.2251394455736002"/>
    <n v="1199.25"/>
    <n v="4.3470499054378449E-3"/>
    <n v="90"/>
    <n v="108"/>
    <n v="18"/>
  </r>
  <r>
    <n v="33010103005"/>
    <s v="NANTES -ST HERBLAIN"/>
    <n v="44"/>
    <s v="HM1"/>
    <n v="7500"/>
    <s v="CARREFOUR SAINT-HERBLAIN"/>
    <x v="15"/>
    <s v="CARREFOUR"/>
    <s v="CARREFOUR ATLANTIQUE"/>
    <s v="SAINT-HERBLAIN"/>
    <s v="CC CARREFOUR"/>
    <n v="4.1326188574364528E-3"/>
    <n v="412"/>
    <n v="0.14444444444444399"/>
    <n v="1471.05"/>
    <n v="0.260946114600763"/>
    <n v="721"/>
    <n v="0.75"/>
    <n v="2556.1799999999998"/>
    <n v="0.93153463902227696"/>
    <n v="465"/>
    <n v="0.11244019138756001"/>
    <n v="1645.9"/>
    <n v="0.224364519182331"/>
    <n v="327"/>
    <n v="2.5543478260869601"/>
    <n v="1259.8499999999999"/>
    <n v="2.5112876254180598"/>
    <n v="301"/>
    <n v="-0.36497890295358598"/>
    <n v="1801.2"/>
    <n v="-0.34073398356366202"/>
    <n v="195"/>
    <n v="0.65254237288135597"/>
    <n v="1188.4000000000001"/>
    <n v="0.43571652934496302"/>
    <n v="310"/>
    <n v="-5.4878048780487798E-2"/>
    <n v="1910"/>
    <n v="-4.1042895731022502E-3"/>
    <n v="884.25"/>
    <n v="3.2052356713641148E-3"/>
    <n v="123"/>
    <n v="109"/>
    <n v="-14"/>
  </r>
  <r>
    <n v="33010112004"/>
    <s v="MONDEVILLE"/>
    <n v="14"/>
    <s v="HM1"/>
    <n v="12000"/>
    <s v="CARREFOUR MONDEVILLE"/>
    <x v="12"/>
    <s v="CARREFOUR"/>
    <s v="CARREFOUR NORMANDIE"/>
    <s v="MONDEVILLE"/>
    <s v="CC MONDEVILLE 2"/>
    <n v="4.0992847430856502E-3"/>
    <n v="338"/>
    <n v="-0.14430379746835401"/>
    <n v="1284.6500000000001"/>
    <n v="-1.05488821509148E-2"/>
    <n v="491"/>
    <n v="-0.13859649122807"/>
    <n v="1866.9"/>
    <n v="-1.8508751564581899E-2"/>
    <n v="327"/>
    <n v="0.20664206642066399"/>
    <n v="1244.45"/>
    <n v="0.39978167252791402"/>
    <n v="114"/>
    <n v="0.39024390243902402"/>
    <n v="440.6"/>
    <n v="0.37773608505315798"/>
    <n v="404"/>
    <n v="-0.40324963072378101"/>
    <n v="2565.0500000000002"/>
    <n v="-0.228481373843057"/>
    <n v="262"/>
    <n v="1.40366972477064"/>
    <n v="1789.35"/>
    <n v="1.4960592576059799"/>
    <n v="409"/>
    <n v="-0.28371278458844101"/>
    <n v="2630"/>
    <n v="-7.39748990157304E-2"/>
    <n v="855"/>
    <n v="3.0992100639144109E-3"/>
    <n v="130"/>
    <n v="110"/>
    <n v="-20"/>
  </r>
  <r>
    <n v="33010109004"/>
    <s v="AJACCIO -PRINCE IMPE"/>
    <n v="20"/>
    <s v="HM1"/>
    <n v="2800"/>
    <s v="CARREFOUR AJACCIO"/>
    <x v="11"/>
    <s v="CARREFOUR"/>
    <s v="CARREFOUR FRANCHISES"/>
    <s v="AJACCIO"/>
    <s v="COURS DU PRINCE IMPÉRIAL"/>
    <n v="4.0819847731025805E-3"/>
    <n v="0"/>
    <n v="-1"/>
    <n v="0"/>
    <n v="-1"/>
    <n v="37"/>
    <n v="-0.95677570093457898"/>
    <n v="95.636200000000002"/>
    <n v="-0.95783044448936105"/>
    <n v="4"/>
    <n v="-0.98876404494381998"/>
    <n v="10.3391"/>
    <n v="-0.98976089712648296"/>
    <e v="#N/A"/>
    <e v="#N/A"/>
    <e v="#N/A"/>
    <e v="#N/A"/>
    <n v="15"/>
    <n v="-0.86956521739130399"/>
    <n v="77.542500000000004"/>
    <n v="-0.87332827795394996"/>
    <n v="0"/>
    <n v="-1"/>
    <n v="0"/>
    <n v="-1"/>
    <n v="5"/>
    <n v="-0.81481481481481499"/>
    <n v="25.8475"/>
    <n v="-0.81481481481481499"/>
    <m/>
    <n v="0"/>
    <m/>
    <n v="111"/>
    <n v="111"/>
  </r>
  <r>
    <n v="33010110010"/>
    <s v="AMIENS"/>
    <n v="80"/>
    <s v="HM1"/>
    <n v="10000"/>
    <s v="CARREFOUR AMIENS"/>
    <x v="7"/>
    <s v="CARREFOUR"/>
    <s v="CARREFOUR GRAND NORD"/>
    <s v="AMIENS"/>
    <s v="CC CARREFOUR"/>
    <n v="4.0755411952051101E-3"/>
    <n v="464"/>
    <n v="0.14851485148514901"/>
    <n v="1753.95"/>
    <n v="0.36419849109434499"/>
    <n v="605"/>
    <n v="0.68523676880222795"/>
    <n v="2288.1"/>
    <n v="0.84308671311772498"/>
    <n v="341"/>
    <n v="-0.17831325301204801"/>
    <n v="1292.05"/>
    <n v="0.16917021084064801"/>
    <n v="248"/>
    <n v="2.3972602739725999"/>
    <n v="958.85"/>
    <n v="2.3679311556023901"/>
    <n v="727"/>
    <n v="0.305206463195691"/>
    <n v="4137.3500000000004"/>
    <n v="0.26170262077714601"/>
    <n v="148"/>
    <n v="0.26495726495726502"/>
    <n v="982.8"/>
    <n v="0.30472877890768102"/>
    <n v="634"/>
    <n v="0.80626780626780603"/>
    <n v="3634.4"/>
    <n v="0.70912357098853995"/>
    <n v="1169"/>
    <n v="4.2373994908958441E-3"/>
    <n v="96"/>
    <n v="112"/>
    <n v="16"/>
  </r>
  <r>
    <n v="33010111003"/>
    <s v="NIMES -SUD"/>
    <n v="30"/>
    <s v="HM1"/>
    <n v="7243"/>
    <s v="CARREFOUR NÎMES"/>
    <x v="14"/>
    <s v="CARREFOUR"/>
    <s v="CARREFOUR LANGUEDOC ROUSSILLON"/>
    <s v="NÎMES"/>
    <s v="CC NÎMES SUD"/>
    <n v="4.0567018539377766E-3"/>
    <n v="299"/>
    <n v="-0.31264367816091998"/>
    <n v="1149.05"/>
    <n v="-0.190475331637046"/>
    <n v="337"/>
    <n v="3.0581039755351699E-2"/>
    <n v="1290.78"/>
    <n v="0.16590430385953001"/>
    <n v="191"/>
    <n v="-0.52130325814536305"/>
    <n v="733.7"/>
    <n v="-0.40090115505963297"/>
    <n v="133"/>
    <n v="0.20909090909090899"/>
    <n v="515.75"/>
    <n v="0.202214452214452"/>
    <n v="411"/>
    <n v="-0.35981308411215002"/>
    <n v="2716.75"/>
    <n v="-9.8521189837218803E-2"/>
    <n v="299"/>
    <n v="1.62280701754386"/>
    <n v="1822.66"/>
    <n v="1.7108394312570601"/>
    <n v="545"/>
    <n v="-0.130781499202552"/>
    <n v="3559.45"/>
    <n v="0.26413358132174197"/>
    <n v="867.5"/>
    <n v="3.1445201525681305E-3"/>
    <n v="126"/>
    <n v="113"/>
    <n v="-13"/>
  </r>
  <r>
    <n v="33010104007"/>
    <s v="CHALON S/SAONE -SUD"/>
    <n v="71"/>
    <s v="HM1"/>
    <n v="11200"/>
    <s v="CARREFOUR CHÂLON-SUR-SAÔNE"/>
    <x v="8"/>
    <s v="CARREFOUR"/>
    <s v="CARREFOUR BOURGOGNE"/>
    <s v="CHÂLON-SUR-SAÔNE"/>
    <s v="CC CHÂLON SUD"/>
    <n v="4.0428776826237989E-3"/>
    <n v="1204"/>
    <n v="0.99008264462809903"/>
    <n v="4673.75"/>
    <n v="1.30686100813836"/>
    <n v="2043"/>
    <n v="1.9438040345821299"/>
    <n v="7930.75"/>
    <n v="2.4740003983552601"/>
    <n v="1104"/>
    <n v="1.55555555555556"/>
    <n v="4289"/>
    <n v="1.97139864267563"/>
    <n v="385"/>
    <n v="2.4375"/>
    <n v="1500.9"/>
    <n v="2.4361263736263701"/>
    <n v="501"/>
    <n v="-0.35604113110539798"/>
    <n v="3282.25"/>
    <n v="-0.29528209478253498"/>
    <n v="391"/>
    <n v="0.71491228070175405"/>
    <n v="2398.63"/>
    <n v="0.732136956260514"/>
    <n v="681"/>
    <n v="-5.5478502080443803E-2"/>
    <n v="4467.8"/>
    <n v="1.38445674480647E-2"/>
    <n v="1970.5"/>
    <n v="7.1426823753723357E-3"/>
    <n v="38"/>
    <n v="114"/>
    <n v="76"/>
  </r>
  <r>
    <n v="33010104006"/>
    <s v="MULHOUSE -ILLZACH"/>
    <n v="68"/>
    <s v="HM1"/>
    <n v="12800"/>
    <s v="CARREFOUR ILLZACH"/>
    <x v="17"/>
    <s v="CARREFOUR"/>
    <s v="CARREFOUR BOURGOGNE"/>
    <s v="ILLZACH"/>
    <s v="CC CARREFOUR ILE NAPOLÉON"/>
    <n v="4.03965805020641E-3"/>
    <n v="540"/>
    <n v="0.875"/>
    <n v="2084.1999999999998"/>
    <n v="1.2467232411456699"/>
    <n v="614"/>
    <n v="0.80058651026393002"/>
    <n v="2362.9"/>
    <n v="1.1298330124026801"/>
    <n v="332"/>
    <n v="0.194244604316547"/>
    <n v="1284.4000000000001"/>
    <n v="0.43690923553161998"/>
    <n v="360"/>
    <n v="6.0588235294117601"/>
    <n v="1381.75"/>
    <n v="5.9469582704876798"/>
    <n v="279"/>
    <n v="-0.57076923076923103"/>
    <n v="1761.1"/>
    <n v="-0.34649300225033403"/>
    <n v="76"/>
    <n v="-0.44927536231884102"/>
    <n v="496.7"/>
    <n v="-0.42526135450173602"/>
    <n v="344"/>
    <n v="-0.41793570219966197"/>
    <n v="2182.9"/>
    <n v="-7.4448411915188695E-2"/>
    <n v="811"/>
    <n v="2.9397185518533187E-3"/>
    <n v="139"/>
    <n v="115"/>
    <n v="-24"/>
  </r>
  <r>
    <n v="33010103007"/>
    <s v="ANGERS -GRAND MAINE"/>
    <n v="49"/>
    <s v="HM1"/>
    <n v="9500"/>
    <s v="CARREFOUR ANGERS"/>
    <x v="16"/>
    <s v="CARREFOUR"/>
    <s v="CARREFOUR ATLANTIQUE"/>
    <s v="ANGERS"/>
    <s v="CC GRAND MAINE"/>
    <n v="4.0153190347443019E-3"/>
    <n v="415"/>
    <n v="-0.15132924335378301"/>
    <n v="1572.75"/>
    <n v="-2.1635007619458701E-2"/>
    <n v="538"/>
    <n v="-8.0341880341880306E-2"/>
    <n v="2061.87"/>
    <n v="5.9036262465455201E-2"/>
    <n v="288"/>
    <n v="-0.213114754098361"/>
    <n v="1091.05"/>
    <n v="-9.9386595640058806E-2"/>
    <n v="192"/>
    <n v="2.14754098360656"/>
    <n v="740.95"/>
    <n v="2.1145439260193402"/>
    <n v="230"/>
    <n v="-0.33526011560693603"/>
    <n v="1501.55"/>
    <n v="-0.21122112089862399"/>
    <n v="154"/>
    <n v="0.73033707865168496"/>
    <n v="998.5"/>
    <n v="0.81644533381844597"/>
    <n v="245"/>
    <n v="-0.17229729729729701"/>
    <n v="1574.45"/>
    <n v="-5.3822701716742798E-2"/>
    <n v="672.75"/>
    <n v="2.4385889713431814E-3"/>
    <n v="155"/>
    <n v="116"/>
    <n v="-39"/>
  </r>
  <r>
    <n v="33010110006"/>
    <s v="LILLE"/>
    <n v="59"/>
    <s v="HM1"/>
    <n v="12000"/>
    <s v="CARREFOUR LILLE"/>
    <x v="9"/>
    <s v="CARREFOUR"/>
    <s v="CARREFOUR GRAND NORD"/>
    <s v="LILLE"/>
    <s v="CC EURALILLE"/>
    <n v="4.0067843420514195E-3"/>
    <n v="569"/>
    <n v="0.19537815126050401"/>
    <n v="2170.6999999999998"/>
    <n v="0.38719619256279603"/>
    <n v="703"/>
    <n v="0.92076502732240395"/>
    <n v="2676.25"/>
    <n v="1.2002542552567901"/>
    <n v="538"/>
    <n v="0.22831050228310501"/>
    <n v="2054.8200000000002"/>
    <n v="0.42510727732534098"/>
    <n v="285"/>
    <n v="1.2093023255813999"/>
    <n v="1103.2"/>
    <n v="1.1928046114092601"/>
    <n v="513"/>
    <n v="-0.103146853146853"/>
    <n v="3356.72"/>
    <n v="-2.3036377977048099E-2"/>
    <n v="294"/>
    <n v="7.69230769230769E-2"/>
    <n v="2020.25"/>
    <n v="8.7050100351364304E-2"/>
    <n v="558"/>
    <n v="5.4820415879017002E-2"/>
    <n v="3617.3"/>
    <n v="0.117029817930285"/>
    <n v="1206.25"/>
    <n v="4.3724235550839279E-3"/>
    <n v="89"/>
    <n v="117"/>
    <n v="28"/>
  </r>
  <r>
    <n v="33010113001"/>
    <s v="CHAMPS S/MARNE"/>
    <n v="77"/>
    <s v="HM1"/>
    <n v="6400"/>
    <s v="CARREFOUR CHAMPS-SUR-MARNE"/>
    <x v="3"/>
    <s v="CARREFOUR"/>
    <s v="CARREFOUR PARIS EST"/>
    <s v="CHAMPS-SUR-MARNE"/>
    <s v="CC CARREFOUR"/>
    <n v="4.0029766389019896E-3"/>
    <n v="638"/>
    <n v="1.48249027237354"/>
    <n v="2448.4699999999998"/>
    <n v="1.88214218828665"/>
    <n v="925"/>
    <n v="1.5837988826815601"/>
    <n v="3550.35"/>
    <n v="1.95910980082237"/>
    <n v="558"/>
    <n v="0.73291925465838503"/>
    <n v="2142.65"/>
    <n v="1.01427179700796"/>
    <n v="277"/>
    <n v="2.0777777777777802"/>
    <n v="1077.2"/>
    <n v="2.0553664624461101"/>
    <n v="740"/>
    <n v="0.23953098827470701"/>
    <n v="3050.29"/>
    <n v="-0.15820329753682499"/>
    <n v="464"/>
    <n v="0.94142259414225904"/>
    <n v="2491.96"/>
    <n v="0.50368989216946303"/>
    <n v="784"/>
    <n v="0.48204158790170099"/>
    <n v="3307.64"/>
    <n v="-4.5726027842498199E-3"/>
    <n v="1593.5"/>
    <n v="5.7761301015761563E-3"/>
    <n v="56"/>
    <n v="118"/>
    <n v="62"/>
  </r>
  <r>
    <n v="33010104010"/>
    <s v="EPINAL -JEUXEY"/>
    <n v="88"/>
    <s v="HM1"/>
    <n v="10500"/>
    <s v="CARREFOUR JEUXEY"/>
    <x v="17"/>
    <s v="CARREFOUR"/>
    <s v="CARREFOUR BOURGOGNE"/>
    <s v="JEUXEY"/>
    <s v="CC CARREFOUR JEUXEY"/>
    <n v="3.975369063724094E-3"/>
    <n v="472"/>
    <n v="0.60544217687074797"/>
    <n v="1830.01"/>
    <n v="0.92739531009356702"/>
    <n v="904"/>
    <n v="1.7477203647416399"/>
    <n v="3482.25"/>
    <n v="2.2343623260436001"/>
    <n v="404"/>
    <n v="0.27044025157232698"/>
    <n v="1561.85"/>
    <n v="0.487527899779373"/>
    <n v="381"/>
    <n v="4.14864864864865"/>
    <n v="1480.8"/>
    <n v="4.1309771309771302"/>
    <n v="513"/>
    <n v="5.1229508196721299E-2"/>
    <n v="3261.75"/>
    <n v="0.207366283559452"/>
    <n v="257"/>
    <n v="1.8555555555555601"/>
    <n v="1764.65"/>
    <n v="2.0160317216154802"/>
    <n v="442"/>
    <n v="-7.1428571428571397E-2"/>
    <n v="2792.12"/>
    <n v="3.8716300043224697E-2"/>
    <n v="1146.25"/>
    <n v="4.1549351295460746E-3"/>
    <n v="98"/>
    <n v="119"/>
    <n v="21"/>
  </r>
  <r>
    <n v="33010114007"/>
    <s v="STAINS"/>
    <n v="93"/>
    <s v="HM1"/>
    <n v="10000"/>
    <s v="CARREFOUR STAINS"/>
    <x v="5"/>
    <s v="CARREFOUR"/>
    <s v="CARREFOUR PARIS NORD"/>
    <s v="STAINS"/>
    <s v="CC CARREFOUR"/>
    <n v="3.9444566122067218E-3"/>
    <n v="855"/>
    <n v="0.78870292887029303"/>
    <n v="3267.95"/>
    <n v="0.98224096011807205"/>
    <n v="1204"/>
    <n v="2.6707317073170702"/>
    <n v="4605.2"/>
    <n v="3.03298337957562"/>
    <n v="772"/>
    <n v="0.98457583547557803"/>
    <n v="2950.1"/>
    <n v="1.1893052575459599"/>
    <n v="276"/>
    <n v="1.6796116504854399"/>
    <n v="1071.45"/>
    <n v="1.6672890216579499"/>
    <n v="536"/>
    <n v="0.85467128027681705"/>
    <n v="3163.1"/>
    <n v="0.90732674929437795"/>
    <n v="319"/>
    <n v="2.7093023255814002"/>
    <n v="2082.75"/>
    <n v="2.8228923845010199"/>
    <n v="607"/>
    <n v="1.25650557620818"/>
    <n v="3607.95"/>
    <n v="1.4177844718991"/>
    <n v="1507.75"/>
    <n v="5.4653028934116415E-3"/>
    <n v="60"/>
    <n v="120"/>
    <n v="60"/>
  </r>
  <r>
    <n v="33010119007"/>
    <s v="VAULX EN VELIN"/>
    <n v="69"/>
    <s v="HM1"/>
    <n v="8310"/>
    <s v="CARREFOUR VAULX-EN-VELIN"/>
    <x v="2"/>
    <s v="CARREFOUR"/>
    <s v="CARREFOUR RHONE"/>
    <s v="VAULX-EN-VELIN"/>
    <s v="CC LES SEPT CHEMINS"/>
    <n v="3.8647026996598975E-3"/>
    <n v="518"/>
    <n v="0.41144414168937299"/>
    <n v="1973.19"/>
    <n v="0.60298951097523701"/>
    <n v="791"/>
    <n v="0.560157790927022"/>
    <n v="3016.79"/>
    <n v="0.80394009856166304"/>
    <n v="500"/>
    <n v="0.59235668789808904"/>
    <n v="1903.17"/>
    <n v="0.82429951191166895"/>
    <n v="272"/>
    <n v="1.56603773584906"/>
    <n v="1049.1300000000001"/>
    <n v="1.5392211438390999"/>
    <n v="339"/>
    <n v="-0.23648648648648599"/>
    <n v="2224.04"/>
    <n v="-0.15829731908514799"/>
    <n v="132"/>
    <n v="-4.3478260869565202E-2"/>
    <n v="860.47"/>
    <n v="1.38370906703589E-2"/>
    <n v="297"/>
    <n v="-0.244274809160305"/>
    <n v="1967.27"/>
    <n v="-0.115129350828428"/>
    <n v="904.25"/>
    <n v="3.2777318132100656E-3"/>
    <n v="120"/>
    <n v="121"/>
    <n v="1"/>
  </r>
  <r>
    <n v="33010105002"/>
    <s v="ST BRIEUC -LANGUEUX"/>
    <n v="22"/>
    <s v="HM1"/>
    <n v="9657"/>
    <s v="CARREFOUR LANGUEUX"/>
    <x v="10"/>
    <s v="CARREFOUR"/>
    <s v="CARREFOUR BRETAGNE"/>
    <s v="LANGUEUX"/>
    <s v="CC CARREFOUR"/>
    <n v="3.8600006241468871E-3"/>
    <n v="565"/>
    <n v="0.52291105121293802"/>
    <n v="2118.5"/>
    <n v="0.76352014770781895"/>
    <n v="1017"/>
    <n v="0.959537572254335"/>
    <n v="3810.5"/>
    <n v="1.2229983869916701"/>
    <n v="485"/>
    <n v="0.77655677655677702"/>
    <n v="1833.85"/>
    <n v="1.04881608628701"/>
    <n v="482"/>
    <n v="5.9855072463768098"/>
    <n v="1834"/>
    <n v="5.8153102935711596"/>
    <n v="144"/>
    <n v="-0.66276346604215497"/>
    <n v="915.85"/>
    <n v="-0.62671590041496805"/>
    <n v="138"/>
    <n v="0.58620689655172398"/>
    <n v="868.4"/>
    <n v="0.39733213188086303"/>
    <n v="164"/>
    <n v="-0.59305210918114104"/>
    <n v="1045.05"/>
    <n v="-0.55417770112939901"/>
    <n v="860.25"/>
    <n v="3.1182403011489734E-3"/>
    <n v="128"/>
    <n v="122"/>
    <n v="-6"/>
  </r>
  <r>
    <n v="33010120011"/>
    <s v="LE MANS"/>
    <n v="72"/>
    <s v="HM1"/>
    <n v="11000"/>
    <s v="CARREFOUR LE MANS"/>
    <x v="16"/>
    <s v="CARREFOUR"/>
    <s v="CARREFOUR VAL DE LOIRE"/>
    <s v="LE MANS"/>
    <s v="CC CENTRE SUD"/>
    <n v="3.8516590867210309E-3"/>
    <n v="213"/>
    <n v="-0.40668523676880203"/>
    <n v="798.05"/>
    <n v="-0.28592506906318299"/>
    <n v="653"/>
    <n v="0.25818882466281301"/>
    <n v="2447.13"/>
    <n v="0.42956971244450598"/>
    <n v="316"/>
    <n v="-0.22926829268292701"/>
    <n v="1186.75"/>
    <n v="-0.134168655993369"/>
    <n v="146"/>
    <n v="1.3934426229508201"/>
    <n v="563.5"/>
    <n v="1.36864228667507"/>
    <n v="262"/>
    <n v="-0.54434782608695698"/>
    <n v="1618.4"/>
    <n v="-0.44965737056670102"/>
    <n v="197"/>
    <n v="1.4624999999999999"/>
    <n v="1236.55"/>
    <n v="1.36303005981387"/>
    <n v="245"/>
    <n v="-0.54545454545454497"/>
    <n v="1517.1"/>
    <n v="-0.42560523946764001"/>
    <n v="684"/>
    <n v="2.4793680511315287E-3"/>
    <n v="153"/>
    <n v="123"/>
    <n v="-30"/>
  </r>
  <r>
    <n v="33010105010"/>
    <s v="VANNES"/>
    <n v="56"/>
    <s v="HM1"/>
    <n v="8300"/>
    <s v="CARREFOUR VANNES"/>
    <x v="10"/>
    <s v="CARREFOUR"/>
    <s v="CARREFOUR BRETAGNE"/>
    <s v="VANNES"/>
    <s v="CC FOURCHÊNE"/>
    <n v="3.8492260636831675E-3"/>
    <n v="403"/>
    <n v="-0.57127659574468104"/>
    <n v="1528"/>
    <n v="-0.50093524017442603"/>
    <n v="673"/>
    <n v="-0.44836065573770501"/>
    <n v="2545.4499999999998"/>
    <n v="-0.36642355736999899"/>
    <n v="354"/>
    <n v="-0.5390625"/>
    <n v="1339.45"/>
    <n v="-0.48302584477096899"/>
    <n v="199"/>
    <n v="0.36301369863013699"/>
    <n v="769.4"/>
    <n v="0.35124692658939199"/>
    <n v="318"/>
    <n v="-0.62719812426729205"/>
    <n v="1941.68"/>
    <n v="-0.51437976663727902"/>
    <n v="148"/>
    <n v="0.22314049586776899"/>
    <n v="951.56"/>
    <n v="0.18931620192728299"/>
    <n v="310"/>
    <n v="-0.66413867822318495"/>
    <n v="1917.29"/>
    <n v="-0.52664598527017703"/>
    <n v="795.25"/>
    <n v="2.8826278401496322E-3"/>
    <n v="142"/>
    <n v="124"/>
    <n v="-18"/>
  </r>
  <r>
    <n v="33010116012"/>
    <s v="VILLEJUIF"/>
    <n v="94"/>
    <s v="HM1"/>
    <n v="7150"/>
    <s v="CARREFOUR VILLEJUIF"/>
    <x v="3"/>
    <s v="CARREFOUR"/>
    <s v="CARREFOUR PARIS SUD"/>
    <s v="VILLEJUIF"/>
    <s v="CC CARREFOUR"/>
    <n v="3.8459176796686229E-3"/>
    <n v="506"/>
    <n v="0.42134831460674199"/>
    <n v="1926.7"/>
    <n v="0.65046766391451705"/>
    <n v="734"/>
    <n v="0.49490835030549901"/>
    <n v="2795.1"/>
    <n v="0.72104300957352097"/>
    <n v="419"/>
    <n v="0.123324396782842"/>
    <n v="1598.35"/>
    <n v="0.31445429320007701"/>
    <n v="177"/>
    <n v="1.0823529411764701"/>
    <n v="686.55"/>
    <n v="1.0710407239819"/>
    <n v="393"/>
    <n v="-0.46963562753036397"/>
    <n v="2473.4"/>
    <n v="-0.43748970764679501"/>
    <n v="255"/>
    <n v="0.12831858407079599"/>
    <n v="1643.96"/>
    <n v="4.5623095857476301E-2"/>
    <n v="425"/>
    <n v="-0.18111753371868999"/>
    <n v="2634.1"/>
    <n v="-0.22429505188235399"/>
    <n v="995.5"/>
    <n v="3.6084954603822178E-3"/>
    <n v="111"/>
    <n v="125"/>
    <n v="14"/>
  </r>
  <r>
    <n v="33010101011"/>
    <s v="SALLANCHES"/>
    <n v="74"/>
    <s v="HM1"/>
    <n v="6539"/>
    <s v="CARREFOUR SALLANCHES"/>
    <x v="2"/>
    <s v="CARREFOUR"/>
    <s v="CARREFOUR ALPES"/>
    <s v="SALLANCHES"/>
    <s v="CC CARREFOUR SALLANCHES"/>
    <n v="3.7937374524360879E-3"/>
    <n v="429"/>
    <n v="-0.17499999999999999"/>
    <n v="1652.65"/>
    <n v="-4.6466476458081399E-2"/>
    <n v="560"/>
    <n v="-0.120879120879121"/>
    <n v="2158.85"/>
    <n v="-1.7809323297762102E-2"/>
    <n v="402"/>
    <n v="-0.27041742286751402"/>
    <n v="1547.85"/>
    <n v="-0.153022838697978"/>
    <n v="304"/>
    <n v="1.4126984126984099"/>
    <n v="1181.2"/>
    <n v="1.4037444037444"/>
    <n v="362"/>
    <n v="-0.13809523809523799"/>
    <n v="2241.8000000000002"/>
    <n v="-7.9205004544212296E-2"/>
    <n v="136"/>
    <n v="0.105691056910569"/>
    <n v="787.69"/>
    <n v="8.0950749216654197E-2"/>
    <n v="372"/>
    <n v="6.5902578796561598E-2"/>
    <n v="2348.6999999999998"/>
    <n v="0.16204487441583601"/>
    <n v="858.75"/>
    <n v="3.1128030905105269E-3"/>
    <n v="129"/>
    <n v="126"/>
    <n v="-3"/>
  </r>
  <r>
    <n v="33010110004"/>
    <s v="DOUAI -FLERS"/>
    <n v="59"/>
    <s v="HM1"/>
    <n v="11000"/>
    <s v="CARREFOUR FLERS-EN-ESCREBIEUX"/>
    <x v="9"/>
    <s v="CARREFOUR"/>
    <s v="CARREFOUR GRAND NORD"/>
    <s v="FLERS-EN-ESCREBIEUX"/>
    <s v="CC CARREFOUR"/>
    <n v="3.7778686774622137E-3"/>
    <n v="754"/>
    <n v="1.8345864661654101"/>
    <n v="2587.6"/>
    <n v="1.9625050088728599"/>
    <n v="848"/>
    <n v="1.86486486486486"/>
    <n v="2985.55"/>
    <n v="2.0166211983429299"/>
    <n v="686"/>
    <n v="2.2056074766355098"/>
    <n v="2314.1999999999998"/>
    <n v="2.22693997071742"/>
    <n v="173"/>
    <n v="1.18987341772152"/>
    <n v="666.3"/>
    <n v="1.16260954235638"/>
    <n v="260"/>
    <n v="-0.47154471544715398"/>
    <n v="1628.82"/>
    <n v="-0.43365681164661002"/>
    <n v="155"/>
    <n v="0.74157303370786498"/>
    <n v="954.4"/>
    <n v="0.64827383727958798"/>
    <n v="311"/>
    <n v="-0.30580357142857101"/>
    <n v="1904.1"/>
    <n v="-0.273424532081736"/>
    <n v="978.25"/>
    <n v="3.5459675380400848E-3"/>
    <n v="113"/>
    <n v="127"/>
    <n v="14"/>
  </r>
  <r>
    <n v="33010110003"/>
    <s v="DENAIN"/>
    <n v="59"/>
    <s v="HM1"/>
    <n v="9280"/>
    <s v="CARREFOUR DENAIN"/>
    <x v="9"/>
    <s v="CARREFOUR"/>
    <s v="CARREFOUR GRAND NORD"/>
    <s v="DENAIN"/>
    <s v="CC JEAN BART"/>
    <n v="3.7541311593916786E-3"/>
    <n v="336"/>
    <n v="0.27756653992395403"/>
    <n v="1262.6500000000001"/>
    <n v="0.67691510837229096"/>
    <n v="435"/>
    <n v="0.46464646464646497"/>
    <n v="1633.6"/>
    <n v="0.66808464753542895"/>
    <n v="202"/>
    <n v="-0.18548387096774199"/>
    <n v="756.1"/>
    <n v="-1.5925964730297199E-2"/>
    <n v="121"/>
    <n v="12.4444444444444"/>
    <n v="463.3"/>
    <n v="12.1994301994302"/>
    <n v="191"/>
    <n v="-0.34812286689419802"/>
    <n v="1260.47"/>
    <n v="-0.13844320329314599"/>
    <n v="159"/>
    <n v="0.82758620689655205"/>
    <n v="1008.4"/>
    <n v="0.71034108448243705"/>
    <n v="209"/>
    <n v="-0.24275362318840599"/>
    <n v="1325.95"/>
    <n v="-1.7511480581560299E-2"/>
    <n v="553"/>
    <n v="2.004518322040549E-3"/>
    <n v="172"/>
    <n v="128"/>
    <n v="-44"/>
  </r>
  <r>
    <n v="33010114012"/>
    <s v="SANNOIS"/>
    <n v="95"/>
    <s v="HM1"/>
    <n v="8070"/>
    <s v="CARREFOUR SANNOIS"/>
    <x v="1"/>
    <s v="CARREFOUR"/>
    <s v="CARREFOUR PARIS NORD"/>
    <s v="SANNOIS"/>
    <s v="CC CARREFOUR"/>
    <n v="3.746613289773439E-3"/>
    <n v="586"/>
    <n v="0.116190476190476"/>
    <n v="2143.15"/>
    <n v="0.17234881451173301"/>
    <n v="857"/>
    <n v="0.37560192616372401"/>
    <n v="3058.4"/>
    <n v="0.39172815468241201"/>
    <n v="647"/>
    <n v="0.216165413533835"/>
    <n v="2232.9499999999998"/>
    <n v="0.196468105668342"/>
    <n v="322"/>
    <n v="3.0759493670886102"/>
    <n v="1248.9000000000001"/>
    <n v="3.1075481006413401"/>
    <n v="581"/>
    <n v="-3.9669421487603301E-2"/>
    <n v="3449.1"/>
    <n v="5.4350941382901204E-4"/>
    <n v="286"/>
    <n v="0.14399999999999999"/>
    <n v="1935.8"/>
    <n v="0.194960400501244"/>
    <n v="574"/>
    <n v="0.116731517509728"/>
    <n v="3171.7"/>
    <n v="5.8631043900595203E-2"/>
    <n v="1323.5"/>
    <n v="4.7974321866558166E-3"/>
    <n v="77"/>
    <n v="129"/>
    <n v="52"/>
  </r>
  <r>
    <n v="33010114005"/>
    <s v="ST DENIS"/>
    <n v="93"/>
    <s v="HM1"/>
    <n v="5692"/>
    <s v="CARREFOUR SAINT-DENIS"/>
    <x v="5"/>
    <s v="CARREFOUR"/>
    <s v="CARREFOUR PARIS NORD"/>
    <s v="SAINT-DENIS"/>
    <s v="CC BASILIQUE"/>
    <n v="3.7301281389312837E-3"/>
    <n v="937"/>
    <n v="5.6369785794813998E-2"/>
    <n v="3497.11"/>
    <n v="0.28601255097002098"/>
    <n v="1519"/>
    <n v="0.53589484327603598"/>
    <n v="5605.25"/>
    <n v="0.74300393158126898"/>
    <n v="926"/>
    <n v="3.3482142857142898E-2"/>
    <n v="3373.75"/>
    <n v="0.218736012080469"/>
    <n v="331"/>
    <n v="2.1226415094339601"/>
    <n v="1283.5"/>
    <n v="1.97023974821809"/>
    <n v="433"/>
    <n v="-0.43546284224250298"/>
    <n v="2563.8000000000002"/>
    <n v="5.3646505585328002E-3"/>
    <n v="320"/>
    <n v="1.13333333333333"/>
    <n v="2092.75"/>
    <n v="1.1029915689407399"/>
    <n v="376"/>
    <n v="-0.370184254606365"/>
    <n v="2210.0500000000002"/>
    <n v="0.226025978847259"/>
    <n v="1492.75"/>
    <n v="5.4109307870271782E-3"/>
    <n v="61"/>
    <n v="130"/>
    <n v="69"/>
  </r>
  <r>
    <n v="33010117003"/>
    <s v="LOMME"/>
    <n v="59"/>
    <s v="HM1"/>
    <n v="12500"/>
    <s v="CARREFOUR LOMME"/>
    <x v="9"/>
    <s v="CARREFOUR"/>
    <s v="CARREFOUR PAS DE CALAIS"/>
    <s v="LOMME"/>
    <s v="CC CARREFOUR"/>
    <n v="3.7075810685524343E-3"/>
    <n v="350"/>
    <n v="0.11464968152866201"/>
    <n v="1318.3"/>
    <n v="0.285316465914983"/>
    <n v="631"/>
    <n v="0.60152284263959399"/>
    <n v="2365.9499999999998"/>
    <n v="0.78328176454861898"/>
    <n v="300"/>
    <n v="-5.0632911392405097E-2"/>
    <n v="1131.3"/>
    <n v="9.4705209037602697E-2"/>
    <n v="217"/>
    <n v="5.3823529411764701"/>
    <n v="838.95"/>
    <n v="5.3269230769230802"/>
    <n v="379"/>
    <n v="-0.18142548596112301"/>
    <n v="2438.35"/>
    <n v="-0.115630107609248"/>
    <n v="300"/>
    <n v="1.6785714285714299"/>
    <n v="2043.5"/>
    <n v="1.5496581324549601"/>
    <n v="450"/>
    <n v="0.15979381443299001"/>
    <n v="2849.3"/>
    <n v="0.241140003624148"/>
    <n v="939"/>
    <n v="3.403693859667406E-3"/>
    <n v="117"/>
    <n v="131"/>
    <n v="14"/>
  </r>
  <r>
    <n v="33010116005"/>
    <s v="ETAMPES"/>
    <n v="91"/>
    <s v="HM1"/>
    <n v="8000"/>
    <s v="CARREFOUR ETAMPES"/>
    <x v="3"/>
    <s v="CARREFOUR"/>
    <s v="CARREFOUR PARIS SUD"/>
    <s v="ETAMPES"/>
    <s v="AVENUE BONNEVAUX"/>
    <n v="3.6567030683365715E-3"/>
    <n v="552"/>
    <n v="-0.28125"/>
    <n v="2063.85"/>
    <n v="-0.194072786764589"/>
    <n v="615"/>
    <n v="0.156015037593985"/>
    <n v="2316.15"/>
    <n v="0.33490868484564701"/>
    <n v="418"/>
    <n v="-0.37237237237237197"/>
    <n v="1559"/>
    <n v="-0.30553006542539302"/>
    <n v="280"/>
    <n v="1.9787234042553199"/>
    <n v="1088"/>
    <n v="1.9678123295144601"/>
    <n v="586"/>
    <n v="-0.18156424581005601"/>
    <n v="3759.8"/>
    <n v="-0.143151045961703"/>
    <n v="380"/>
    <n v="0.338028169014085"/>
    <n v="2643"/>
    <n v="0.27875752957398903"/>
    <n v="752"/>
    <n v="0.31239092495637"/>
    <n v="4838.6499999999996"/>
    <n v="0.346570736993152"/>
    <n v="1325.25"/>
    <n v="4.8037755990673371E-3"/>
    <n v="76"/>
    <n v="132"/>
    <n v="56"/>
  </r>
  <r>
    <n v="33010114009"/>
    <s v="L'ISLE ADAM"/>
    <n v="95"/>
    <s v="HM1"/>
    <n v="9100"/>
    <s v="CARREFOUR L'ISLE-ADAM"/>
    <x v="1"/>
    <s v="CARREFOUR"/>
    <s v="CARREFOUR PARIS NORD"/>
    <s v="L'ISLE-ADAM"/>
    <s v="CC GRAND VAL"/>
    <n v="3.6037024054441386E-3"/>
    <n v="473"/>
    <n v="1.21028037383178"/>
    <n v="1824.05"/>
    <n v="1.6699640208790101"/>
    <n v="603"/>
    <n v="1.08650519031142"/>
    <n v="2315.85"/>
    <n v="1.5120111958783"/>
    <n v="390"/>
    <n v="0.67381974248927001"/>
    <n v="1504.95"/>
    <n v="0.98622530086374005"/>
    <n v="216"/>
    <n v="3.1538461538461502"/>
    <n v="840.7"/>
    <n v="3.1454635108481299"/>
    <n v="497"/>
    <n v="0.59294871794871795"/>
    <n v="3178.95"/>
    <n v="0.81098179772308299"/>
    <n v="213"/>
    <n v="0.21022727272727301"/>
    <n v="1427.85"/>
    <n v="0.20413395289216499"/>
    <n v="449"/>
    <n v="0.39875389408099698"/>
    <n v="2920.65"/>
    <n v="0.56840378311461703"/>
    <n v="1000"/>
    <n v="3.6248070922975566E-3"/>
    <n v="110"/>
    <n v="133"/>
    <n v="23"/>
  </r>
  <r>
    <n v="33010102006"/>
    <s v="LIBOURNE"/>
    <n v="33"/>
    <s v="HM1"/>
    <n v="8900"/>
    <s v="CARREFOUR LIBOURNE"/>
    <x v="4"/>
    <s v="CARREFOUR"/>
    <s v="CARREFOUR AQUITAINE MIDI PYRENEES"/>
    <s v="LIBOURNE"/>
    <s v="CC VERDET"/>
    <n v="3.5861527017131876E-3"/>
    <n v="432"/>
    <n v="-0.101871101871102"/>
    <n v="1632.9"/>
    <n v="5.2285826581826601E-2"/>
    <n v="738"/>
    <n v="4.8295454545454503E-2"/>
    <n v="2790.75"/>
    <n v="0.215992143054619"/>
    <n v="411"/>
    <n v="-0.14906832298136599"/>
    <n v="1553.6"/>
    <n v="6.51562874833235E-2"/>
    <n v="253"/>
    <n v="1.75"/>
    <n v="981.7"/>
    <n v="1.7360646599777001"/>
    <n v="285"/>
    <n v="-0.278481012658228"/>
    <n v="1828.65"/>
    <n v="-0.18814675167022299"/>
    <n v="163"/>
    <n v="7.9470198675496706E-2"/>
    <n v="979.4"/>
    <n v="9.0043927857656303E-2"/>
    <n v="251"/>
    <n v="-8.0586080586080605E-2"/>
    <n v="1597.2"/>
    <n v="-3.0979121822705701E-2"/>
    <n v="808"/>
    <n v="2.9288441305764259E-3"/>
    <n v="140"/>
    <n v="134"/>
    <n v="-6"/>
  </r>
  <r>
    <n v="33010101001"/>
    <s v="BOURG EN BRESSE"/>
    <n v="1"/>
    <s v="HM1"/>
    <n v="6800"/>
    <s v="CARREFOUR BOURG-EN-BRESSE"/>
    <x v="2"/>
    <s v="CARREFOUR"/>
    <s v="CARREFOUR ALPES"/>
    <s v="BOURG-EN-BRESSE"/>
    <s v="CC SITE DE BROU"/>
    <n v="3.5796015833729805E-3"/>
    <n v="392"/>
    <n v="0.507692307692308"/>
    <n v="1511.8"/>
    <n v="0.78456463729001102"/>
    <n v="508"/>
    <n v="-4.5112781954887202E-2"/>
    <n v="1958.3"/>
    <n v="0.12308901955814"/>
    <n v="264"/>
    <n v="3.9370078740157501E-2"/>
    <n v="1018.05"/>
    <n v="0.24227808945061199"/>
    <n v="175"/>
    <n v="4.6451612903225801"/>
    <n v="663.9"/>
    <n v="4.4913151364764303"/>
    <n v="398"/>
    <n v="-9.7505668934240397E-2"/>
    <n v="2513.4499999999998"/>
    <n v="-5.3620500736861797E-3"/>
    <n v="192"/>
    <n v="0.6"/>
    <n v="1216.1500000000001"/>
    <n v="0.59389915978060903"/>
    <n v="215"/>
    <n v="-0.16342412451361901"/>
    <n v="1402.65"/>
    <n v="-9.4044468649475396E-2"/>
    <n v="737.25"/>
    <n v="2.6723890287963735E-3"/>
    <n v="147"/>
    <n v="135"/>
    <n v="-12"/>
  </r>
  <r>
    <n v="33010107011"/>
    <s v="THIONVILLE"/>
    <n v="57"/>
    <s v="HM1"/>
    <n v="9624"/>
    <s v="CARREFOUR THIONVILLE"/>
    <x v="17"/>
    <s v="CARREFOUR"/>
    <s v="CARREFOUR CHAMPAGNE"/>
    <s v="THIONVILLE"/>
    <s v="CC GÉRIC"/>
    <n v="3.5603054177653359E-3"/>
    <n v="382"/>
    <n v="0.40959409594095902"/>
    <n v="1430.1"/>
    <n v="0.66391771001361699"/>
    <n v="376"/>
    <n v="-0.12761020881670501"/>
    <n v="1404.7"/>
    <n v="2.4387750198157501E-2"/>
    <n v="301"/>
    <n v="0.162162162162162"/>
    <n v="1126.3"/>
    <n v="0.356102563880281"/>
    <n v="310"/>
    <n v="9.68965517241379"/>
    <n v="1182.4000000000001"/>
    <n v="9.4544650751547294"/>
    <n v="165"/>
    <n v="-0.56578947368421095"/>
    <n v="1030.9100000000001"/>
    <n v="-0.49226703451215997"/>
    <n v="163"/>
    <n v="1.4696969696969699"/>
    <n v="1092.5"/>
    <n v="1.4025774102744499"/>
    <n v="159"/>
    <n v="-0.30263157894736797"/>
    <n v="995.6"/>
    <n v="-0.20404876632355601"/>
    <n v="585.75"/>
    <n v="2.1232307543132939E-3"/>
    <n v="168"/>
    <n v="136"/>
    <n v="-32"/>
  </r>
  <r>
    <n v="33010109001"/>
    <s v="DIGNE LES BAINS"/>
    <n v="4"/>
    <s v="HM1"/>
    <n v="6900"/>
    <s v="CARREFOUR DIGNE-LES-BAINS"/>
    <x v="0"/>
    <s v="CARREFOUR"/>
    <s v="CARREFOUR FRANCHISES"/>
    <s v="DIGNE-LES-BAINS"/>
    <s v="ZI SAINT-CHRISTOPHE"/>
    <n v="3.504565652744819E-3"/>
    <n v="258"/>
    <n v="-0.17571884984025599"/>
    <n v="864.36149999999998"/>
    <n v="-4.3388216638614897E-2"/>
    <n v="394"/>
    <n v="-0.158119658119658"/>
    <n v="1524.7394999999999"/>
    <n v="-3.5261551742890598E-2"/>
    <n v="256"/>
    <n v="-0.10801393728222999"/>
    <n v="928.73770000000002"/>
    <n v="2.0210073856534601E-3"/>
    <n v="84"/>
    <n v="0.64705882352941202"/>
    <n v="327.6936"/>
    <n v="0.64605218544443499"/>
    <n v="230"/>
    <n v="0.75572519083969503"/>
    <n v="1488.8798999999999"/>
    <n v="1.1907177290739099"/>
    <n v="94"/>
    <n v="1.9375"/>
    <n v="479.0874"/>
    <n v="1.7023953294882499"/>
    <n v="202"/>
    <n v="1.1041666666666701"/>
    <n v="1335.8204000000001"/>
    <n v="1.7344936842307801"/>
    <n v="511"/>
    <n v="1.8522764241640515E-3"/>
    <n v="179"/>
    <n v="137"/>
    <n v="-42"/>
  </r>
  <r>
    <n v="33010106007"/>
    <s v="CHATEAUROUX"/>
    <n v="36"/>
    <s v="HM1"/>
    <n v="9500"/>
    <s v="CARREFOUR CHÂTEAUROUX"/>
    <x v="13"/>
    <s v="CARREFOUR"/>
    <s v="CARREFOUR CENTRE"/>
    <s v="CHÂTEAUROUX"/>
    <s v="CC CARREFOUR"/>
    <n v="3.4841628315504087E-3"/>
    <n v="530"/>
    <n v="5.1587301587301598E-2"/>
    <n v="1683.55"/>
    <n v="3.48131921087311E-2"/>
    <n v="1016"/>
    <n v="0.56790123456790098"/>
    <n v="3253.4"/>
    <n v="0.539326591221022"/>
    <n v="441"/>
    <n v="9.9750623441396499E-2"/>
    <n v="1439.15"/>
    <n v="0.103272229614935"/>
    <n v="244"/>
    <n v="2.2533333333333299"/>
    <n v="877.2"/>
    <n v="1.99897435897436"/>
    <n v="212"/>
    <n v="-0.71428571428571397"/>
    <n v="1369.2"/>
    <n v="-0.55883838396043095"/>
    <n v="135"/>
    <n v="0.55172413793103403"/>
    <n v="881"/>
    <n v="0.43214773392288203"/>
    <n v="172"/>
    <n v="-0.7248"/>
    <n v="1082.2"/>
    <n v="-0.53323064004853504"/>
    <n v="817.25"/>
    <n v="2.9623735961801785E-3"/>
    <n v="137"/>
    <n v="138"/>
    <n v="1"/>
  </r>
  <r>
    <n v="33010103006"/>
    <s v="ANGERS -ST SERGE"/>
    <n v="49"/>
    <s v="HM1"/>
    <n v="11100"/>
    <s v="CARREFOUR ANGERS"/>
    <x v="16"/>
    <s v="CARREFOUR"/>
    <s v="CARREFOUR ATLANTIQUE"/>
    <s v="ANGERS"/>
    <s v="CC CARREFOUR SAINT-SERGE"/>
    <n v="3.2648472285277093E-3"/>
    <n v="162"/>
    <n v="-0.36220472440944901"/>
    <n v="611.04999999999995"/>
    <n v="-0.26884210818528298"/>
    <n v="358"/>
    <n v="-0.29666011787819302"/>
    <n v="1336"/>
    <n v="-0.20618580896707001"/>
    <n v="169"/>
    <n v="-0.191387559808612"/>
    <n v="639.6"/>
    <n v="-7.4234093717731597E-2"/>
    <n v="138"/>
    <n v="2.7297297297297298"/>
    <n v="534.75"/>
    <n v="2.7058212058212101"/>
    <n v="145"/>
    <n v="-0.632911392405063"/>
    <n v="919.2"/>
    <n v="-0.54260038943655697"/>
    <n v="91"/>
    <n v="4.5977011494252901E-2"/>
    <n v="584.15"/>
    <n v="3.3838911208254399E-2"/>
    <n v="234"/>
    <n v="-0.31578947368421101"/>
    <n v="1492.55"/>
    <n v="-0.27292795427486299"/>
    <n v="441.75"/>
    <n v="1.6012585330224458E-3"/>
    <n v="191"/>
    <n v="139"/>
    <n v="-52"/>
  </r>
  <r>
    <n v="33010105008"/>
    <s v="ST MALO"/>
    <n v="35"/>
    <s v="HM1"/>
    <n v="6800"/>
    <s v="CARREFOUR SAINT-MALO"/>
    <x v="16"/>
    <s v="CARREFOUR"/>
    <s v="CARREFOUR BRETAGNE"/>
    <s v="SAINT-MALO"/>
    <s v="CC LA MADELEINE"/>
    <n v="3.2477798778054322E-3"/>
    <n v="406"/>
    <n v="-0.29636048526863101"/>
    <n v="1526.15"/>
    <n v="-0.19744140438788099"/>
    <n v="723"/>
    <n v="3.5816618911174797E-2"/>
    <n v="2708.05"/>
    <n v="0.16147209151613501"/>
    <n v="363"/>
    <n v="-0.23899371069182401"/>
    <n v="1364.7"/>
    <n v="-0.120356750867139"/>
    <n v="268"/>
    <n v="1.2333333333333301"/>
    <n v="1028.75"/>
    <n v="1.19818376068376"/>
    <n v="393"/>
    <n v="-4.3795620437956199E-2"/>
    <n v="2446.9499999999998"/>
    <n v="0.19285715991919999"/>
    <n v="220"/>
    <n v="1.4719101123595499"/>
    <n v="1371"/>
    <n v="1.36914410133232"/>
    <n v="364"/>
    <n v="4.8991354466858802E-2"/>
    <n v="2295.91"/>
    <n v="0.22475314602126301"/>
    <n v="928.5"/>
    <n v="3.3656333851982815E-3"/>
    <n v="118"/>
    <n v="140"/>
    <n v="22"/>
  </r>
  <r>
    <n v="33010118001"/>
    <s v="CHATEAUNEUF LES MART"/>
    <n v="13"/>
    <s v="HM1"/>
    <n v="8500"/>
    <s v="CARREFOUR CHÂTEAUNEUF-LES-MARTIGUES"/>
    <x v="0"/>
    <s v="CARREFOUR"/>
    <s v="CARREFOUR PROVENCE"/>
    <s v="CHÂTEAUNEUF-LES-MARTIGUES"/>
    <s v="CC CARREFOUR"/>
    <n v="3.2226751188616834E-3"/>
    <n v="436"/>
    <n v="0.43421052631578899"/>
    <n v="1667.6"/>
    <n v="0.830113934359752"/>
    <n v="345"/>
    <n v="7.1428571428571397E-2"/>
    <n v="1317.2"/>
    <n v="0.240158618283282"/>
    <n v="296"/>
    <n v="0.37037037037037002"/>
    <n v="1130.45"/>
    <n v="0.60221045373403803"/>
    <n v="148"/>
    <n v="0.89743589743589702"/>
    <n v="572.79999999999995"/>
    <n v="0.88297172912557498"/>
    <n v="195"/>
    <n v="-0.47439353099730502"/>
    <n v="1214.4000000000001"/>
    <n v="-0.40067678514815502"/>
    <n v="186"/>
    <n v="0.78846153846153799"/>
    <n v="1054.42"/>
    <n v="0.67341001290900904"/>
    <n v="351"/>
    <n v="-5.6657223796033997E-3"/>
    <n v="2196.6999999999998"/>
    <n v="7.0609960615472797E-2"/>
    <n v="672.25"/>
    <n v="2.4367765677970324E-3"/>
    <n v="156"/>
    <n v="141"/>
    <n v="-15"/>
  </r>
  <r>
    <n v="33010118011"/>
    <s v="ORANGE"/>
    <n v="84"/>
    <s v="HM1"/>
    <n v="8500"/>
    <s v="CARREFOUR ORANGE"/>
    <x v="0"/>
    <s v="CARREFOUR"/>
    <s v="CARREFOUR PROVENCE"/>
    <s v="ORANGE"/>
    <s v="CC LE COUDOULET"/>
    <n v="3.1670907618617352E-3"/>
    <n v="314"/>
    <n v="-4.2682926829268303E-2"/>
    <n v="1207.25"/>
    <n v="0.15965419683392501"/>
    <n v="482"/>
    <n v="0.118329466357309"/>
    <n v="1852.92"/>
    <n v="0.32209775240813399"/>
    <n v="266"/>
    <n v="-0.184049079754601"/>
    <n v="1022.55"/>
    <n v="-3.9499846703217399E-2"/>
    <n v="213"/>
    <n v="1.19587628865979"/>
    <n v="826.85"/>
    <n v="1.18569918054454"/>
    <n v="295"/>
    <n v="-0.23177083333333301"/>
    <n v="1891.25"/>
    <n v="-0.173788829030839"/>
    <n v="225"/>
    <n v="0.90677966101694896"/>
    <n v="1326.23"/>
    <n v="0.90523460777074505"/>
    <n v="311"/>
    <n v="-0.126404494382022"/>
    <n v="1969.59"/>
    <n v="-8.08427542451505E-2"/>
    <n v="734.25"/>
    <n v="2.6615146075194811E-3"/>
    <n v="148"/>
    <n v="142"/>
    <n v="-6"/>
  </r>
  <r>
    <n v="33010106011"/>
    <s v="LIMOGES -BOISSEUIL"/>
    <n v="87"/>
    <s v="HM1"/>
    <n v="9800"/>
    <s v="CARREFOUR BOISSEUIL"/>
    <x v="13"/>
    <s v="CARREFOUR"/>
    <s v="CARREFOUR CENTRE"/>
    <s v="BOISSEUIL"/>
    <s v="CC CARREFOUR BOISSEUIL"/>
    <n v="3.1496290997151612E-3"/>
    <n v="362"/>
    <n v="-0.16203703703703701"/>
    <n v="1348.15"/>
    <n v="-2.9970225270104799E-2"/>
    <n v="583"/>
    <n v="0.16135458167330699"/>
    <n v="2174.4499999999998"/>
    <n v="0.31809924324391198"/>
    <n v="322"/>
    <n v="-0.20297029702970301"/>
    <n v="1201.8"/>
    <n v="-8.3657188361668605E-2"/>
    <n v="192"/>
    <n v="0.66956521739130404"/>
    <n v="733.05"/>
    <n v="0.63444816053511699"/>
    <n v="281"/>
    <n v="-0.438"/>
    <n v="1729.15"/>
    <n v="-0.41231319663861399"/>
    <n v="139"/>
    <n v="0.52747252747252704"/>
    <n v="843.17"/>
    <n v="0.57091044318130402"/>
    <n v="239"/>
    <n v="-0.55904059040590404"/>
    <n v="1474.7"/>
    <n v="-0.58155846106696096"/>
    <n v="694.25"/>
    <n v="2.5165223238275787E-3"/>
    <n v="152"/>
    <n v="143"/>
    <n v="-9"/>
  </r>
  <r>
    <n v="33010113006"/>
    <s v="MONTREUIL"/>
    <n v="93"/>
    <s v="HM1"/>
    <n v="6826"/>
    <s v="CARREFOUR MONTREUIL"/>
    <x v="5"/>
    <s v="CARREFOUR"/>
    <s v="CARREFOUR PARIS EST"/>
    <s v="MONTREUIL"/>
    <s v="CC LA GRANDE PORTE"/>
    <n v="3.1341254832528962E-3"/>
    <n v="1724"/>
    <n v="0.57586837294332704"/>
    <n v="6345.56"/>
    <n v="0.75176821875553301"/>
    <n v="2843"/>
    <n v="1.7709551656920099"/>
    <n v="10427.49"/>
    <n v="2.0291436873471"/>
    <n v="1470"/>
    <n v="0.34862385321100903"/>
    <n v="5339.28"/>
    <n v="0.46788252321134199"/>
    <n v="958"/>
    <n v="6.2575757575757596"/>
    <n v="3693.9"/>
    <n v="6.1754079254079297"/>
    <n v="1531"/>
    <n v="7.2368421052631596E-3"/>
    <n v="9662.99"/>
    <n v="5.1745462270908198E-2"/>
    <n v="676"/>
    <n v="0.37398373983739802"/>
    <n v="4522.87"/>
    <n v="0.298347093203504"/>
    <n v="1380"/>
    <n v="0.52823920265780699"/>
    <n v="8348.48"/>
    <n v="0.29739379947311601"/>
    <n v="3542.25"/>
    <n v="1.2839972922691021E-2"/>
    <n v="7"/>
    <n v="144"/>
    <n v="137"/>
  </r>
  <r>
    <n v="33010103001"/>
    <s v="SOYAUX"/>
    <n v="16"/>
    <s v="HM1"/>
    <n v="8450"/>
    <s v="CARREFOUR SOYAUX"/>
    <x v="13"/>
    <s v="CARREFOUR"/>
    <s v="CARREFOUR ATLANTIQUE"/>
    <s v="SOYAUX"/>
    <s v="CC RENDEZ-VOUS"/>
    <n v="3.1244281393386997E-3"/>
    <n v="253"/>
    <n v="-0.49500998003991997"/>
    <n v="937.1"/>
    <n v="-0.42584747541072798"/>
    <n v="579"/>
    <n v="-0.196948682385576"/>
    <n v="2140.9499999999998"/>
    <n v="-7.7394928190905904E-2"/>
    <n v="217"/>
    <n v="-0.49884526558891501"/>
    <n v="802.75"/>
    <n v="-0.43733945074377401"/>
    <n v="177"/>
    <n v="1.5652173913043499"/>
    <n v="682.2"/>
    <n v="1.53511705685619"/>
    <n v="264"/>
    <n v="-0.35135135135135098"/>
    <n v="1642.16"/>
    <n v="-0.25764090869823097"/>
    <n v="179"/>
    <n v="0.98888888888888904"/>
    <n v="1066.22"/>
    <n v="0.96122505288328897"/>
    <n v="216"/>
    <n v="9.6446700507614197E-2"/>
    <n v="1361.5"/>
    <n v="0.26896137259213099"/>
    <n v="636"/>
    <n v="2.3053773107012459E-3"/>
    <n v="164"/>
    <n v="145"/>
    <n v="-19"/>
  </r>
  <r>
    <n v="33010122004"/>
    <s v="TARNOS"/>
    <n v="40"/>
    <s v="HM1"/>
    <n v="6012"/>
    <s v="CARREFOUR TARNOS"/>
    <x v="4"/>
    <s v="CARREFOUR"/>
    <s v="GUYENNE ET GASCOGNE"/>
    <s v="TARNOS"/>
    <s v="CC L'OCÉAN"/>
    <n v="3.0788380493575033E-3"/>
    <n v="361"/>
    <n v="-0.37326388888888901"/>
    <n v="1337.8079"/>
    <n v="-0.30881890309721999"/>
    <n v="518"/>
    <n v="-0.25894134477825498"/>
    <n v="1874.6972000000001"/>
    <n v="-0.21524471156945399"/>
    <n v="361"/>
    <n v="-0.27070707070707101"/>
    <n v="1347.7896000000001"/>
    <n v="-0.19328444520340199"/>
    <n v="193"/>
    <n v="6.1481481481481497"/>
    <n v="725.57740000000001"/>
    <n v="6.4007245918560898"/>
    <n v="255"/>
    <n v="0.50887573964497002"/>
    <n v="1678.6"/>
    <n v="0.66414572943782202"/>
    <n v="96"/>
    <n v="2.2000000000000002"/>
    <n v="631.36569999999995"/>
    <n v="2.1869773053082202"/>
    <n v="203"/>
    <n v="0.49264705882352899"/>
    <n v="1346.18"/>
    <n v="0.57669021781651297"/>
    <n v="635.25"/>
    <n v="2.3026587053820232E-3"/>
    <n v="165"/>
    <n v="146"/>
    <n v="-19"/>
  </r>
  <r>
    <n v="33010106008"/>
    <s v="NEVERS -MARZY"/>
    <n v="58"/>
    <s v="HM1"/>
    <n v="10800"/>
    <s v="CARREFOUR MARZY"/>
    <x v="8"/>
    <s v="CARREFOUR"/>
    <s v="CARREFOUR CENTRE"/>
    <s v="MARZY"/>
    <s v="CC CARREFOUR"/>
    <n v="3.0448972661787773E-3"/>
    <n v="396"/>
    <n v="1.41463414634146"/>
    <n v="1510.55"/>
    <n v="1.7829163150138601"/>
    <n v="496"/>
    <n v="0.26854219948849101"/>
    <n v="1890.25"/>
    <n v="0.46474200742146299"/>
    <n v="216"/>
    <n v="0.119170984455959"/>
    <n v="827.7"/>
    <n v="0.29500704923796101"/>
    <n v="101"/>
    <n v="1.2954545454545501"/>
    <n v="391.4"/>
    <n v="1.2808857808857801"/>
    <n v="402"/>
    <n v="-0.424068767908309"/>
    <n v="2587.1"/>
    <n v="-0.31663560300773302"/>
    <n v="209"/>
    <n v="0.28220858895705497"/>
    <n v="1499.3"/>
    <n v="0.26076353851328599"/>
    <n v="427"/>
    <n v="-0.20631970260223001"/>
    <n v="2764.4"/>
    <n v="-6.0520249656106397E-2"/>
    <n v="821.25"/>
    <n v="2.9768728245493687E-3"/>
    <n v="136"/>
    <n v="147"/>
    <n v="11"/>
  </r>
  <r>
    <n v="33010108004"/>
    <s v="DRAGUIGNAN"/>
    <n v="83"/>
    <s v="HM1"/>
    <n v="4850"/>
    <s v="CARREFOUR DRAGUIGNAN"/>
    <x v="0"/>
    <s v="CARREFOUR"/>
    <s v="CARREFOUR CÔTE D'AZUR"/>
    <s v="DRAGUIGNAN"/>
    <s v="CC CARREFOUR LE SALAMANDRIER"/>
    <n v="3.0325431710214522E-3"/>
    <n v="360"/>
    <n v="0.45161290322580599"/>
    <n v="1384.85"/>
    <n v="0.72200818098438402"/>
    <n v="401"/>
    <n v="-0.146808510638298"/>
    <n v="1543.9"/>
    <n v="-6.4660468989982201E-3"/>
    <n v="302"/>
    <n v="0.13533834586466201"/>
    <n v="1161.3"/>
    <n v="0.31376833285479699"/>
    <n v="167"/>
    <n v="1.2266666666666699"/>
    <n v="648.70000000000005"/>
    <n v="1.2177777777777801"/>
    <n v="377"/>
    <n v="-7.3710073710073695E-2"/>
    <n v="2364.5"/>
    <n v="1.61219532848404E-3"/>
    <n v="172"/>
    <n v="0.91111111111111098"/>
    <n v="1026.27"/>
    <n v="0.82659072706238301"/>
    <n v="424"/>
    <n v="0.30461538461538501"/>
    <n v="2713.6"/>
    <n v="0.37572153644004302"/>
    <n v="794"/>
    <n v="2.8780968312842603E-3"/>
    <n v="143"/>
    <n v="148"/>
    <n v="5"/>
  </r>
  <r>
    <n v="33010104009"/>
    <s v="CRECHES S/SAONE"/>
    <n v="71"/>
    <s v="HM1"/>
    <n v="10000"/>
    <s v="CARREFOUR CRÊCHES-SUR-SAÔNE"/>
    <x v="8"/>
    <s v="CARREFOUR"/>
    <s v="CARREFOUR BOURGOGNE"/>
    <s v="CRÊCHES-SUR-SAÔNE"/>
    <s v="CC LES BOUCHARDES"/>
    <n v="3.0030151596420304E-3"/>
    <n v="583"/>
    <n v="0.39140811455847302"/>
    <n v="2251.1"/>
    <n v="0.66569006266519704"/>
    <n v="764"/>
    <n v="0.61522198731501099"/>
    <n v="2951.15"/>
    <n v="0.82114118347425902"/>
    <n v="481"/>
    <n v="0.38616714697406301"/>
    <n v="1856.55"/>
    <n v="0.67378490680654501"/>
    <n v="247"/>
    <n v="2.2077922077922101"/>
    <n v="961.45"/>
    <n v="2.2016317016317002"/>
    <n v="407"/>
    <n v="-0.20196078431372499"/>
    <n v="2631.6"/>
    <n v="-0.12904411499450699"/>
    <n v="232"/>
    <n v="1.1284403669724801"/>
    <n v="1417.18"/>
    <n v="1.15351993485252"/>
    <n v="441"/>
    <n v="-0.10728744939271299"/>
    <n v="2853.9"/>
    <n v="-2.37899505471055E-2"/>
    <n v="1058.75"/>
    <n v="3.8377645089700384E-3"/>
    <n v="104"/>
    <n v="149"/>
    <n v="45"/>
  </r>
  <r>
    <n v="33010103004"/>
    <s v="NANTES -BEAULIEU"/>
    <n v="44"/>
    <s v="HM1"/>
    <n v="9200"/>
    <s v="CARREFOUR NANTES"/>
    <x v="15"/>
    <s v="CARREFOUR"/>
    <s v="CARREFOUR ATLANTIQUE"/>
    <s v="NANTES"/>
    <s v="CC BEAULIEU"/>
    <n v="2.9920143488381037E-3"/>
    <n v="387"/>
    <n v="0.63983050847457601"/>
    <n v="1442.85"/>
    <n v="0.91495850890050601"/>
    <n v="611"/>
    <n v="0.267634854771784"/>
    <n v="2270.3000000000002"/>
    <n v="0.48766570291336198"/>
    <n v="362"/>
    <n v="0.35580524344569298"/>
    <n v="1341.9"/>
    <n v="0.54309399603158404"/>
    <n v="363"/>
    <n v="8.8108108108108105"/>
    <n v="1393.2"/>
    <n v="8.6548856548856605"/>
    <n v="250"/>
    <n v="-0.163879598662207"/>
    <n v="1563.66"/>
    <n v="-9.4541556289923903E-2"/>
    <n v="131"/>
    <n v="0.81944444444444398"/>
    <n v="856.6"/>
    <n v="0.72576355870738996"/>
    <n v="208"/>
    <n v="-0.326860841423948"/>
    <n v="1288.46"/>
    <n v="-0.25303349702369399"/>
    <n v="725.25"/>
    <n v="2.6288913436888031E-3"/>
    <n v="149"/>
    <n v="150"/>
    <n v="1"/>
  </r>
  <r>
    <n v="33010123001"/>
    <s v="VOIRON"/>
    <n v="38"/>
    <s v="HM1"/>
    <n v="6500"/>
    <s v="CARREFOUR VOIRON"/>
    <x v="2"/>
    <s v="CARREFOUR"/>
    <s v="PROVENCIA"/>
    <s v="VOIRON"/>
    <s v="ZI DES BLANCHISSERIES"/>
    <n v="2.9507403841408627E-3"/>
    <n v="133"/>
    <n v="6.4000000000000001E-2"/>
    <n v="496.28429999999997"/>
    <n v="0.16894979857766601"/>
    <n v="530"/>
    <n v="1.19917012448133"/>
    <n v="1977.2638999999999"/>
    <n v="1.3546752524031"/>
    <n v="232"/>
    <n v="0.389221556886228"/>
    <n v="869.90279999999996"/>
    <n v="0.51627088155729695"/>
    <n v="154"/>
    <n v="10.846153846153801"/>
    <n v="432.14069999999998"/>
    <n v="8.2987876779535608"/>
    <n v="385"/>
    <n v="0.48648648648648701"/>
    <n v="2332.067"/>
    <n v="0.61902550239028498"/>
    <n v="87"/>
    <n v="-0.194444444444444"/>
    <n v="542.78750000000002"/>
    <n v="-0.18633323149772399"/>
    <n v="318"/>
    <n v="0.34745762711864397"/>
    <n v="1958.5337"/>
    <n v="0.51597157128117299"/>
    <n v="657.25"/>
    <n v="2.382404461412569E-3"/>
    <n v="159"/>
    <n v="151"/>
    <n v="-8"/>
  </r>
  <r>
    <n v="33010123002"/>
    <s v="CLUSES"/>
    <n v="74"/>
    <s v="HM1"/>
    <n v="8000"/>
    <s v="CARREFOUR CLUSES"/>
    <x v="2"/>
    <s v="CARREFOUR"/>
    <s v="PROVENCIA"/>
    <s v="CLUSES"/>
    <s v="913 AVENUE GEORGES CLÉMENCEAU"/>
    <n v="2.9272549206062438E-3"/>
    <n v="283"/>
    <n v="1.74757281553398"/>
    <n v="1097.0316"/>
    <n v="1.9830590511752599"/>
    <n v="319"/>
    <n v="2.12745098039216"/>
    <n v="1235.1418000000001"/>
    <n v="2.3834597670639002"/>
    <n v="217"/>
    <n v="-0.110655737704918"/>
    <n v="840.96209999999996"/>
    <n v="-2.5921952561998599E-2"/>
    <n v="128"/>
    <n v="2.7647058823529398"/>
    <n v="498.64589999999998"/>
    <n v="2.7571553432439999"/>
    <n v="191"/>
    <n v="-0.65892857142857097"/>
    <n v="1277.5206000000001"/>
    <n v="-0.61002223341107098"/>
    <n v="77"/>
    <n v="-0.57692307692307698"/>
    <n v="518.04719999999998"/>
    <n v="-0.56177893084647201"/>
    <n v="253"/>
    <n v="-6.2962962962962998E-2"/>
    <n v="1719.4811999999999"/>
    <n v="-2.61937765881173E-2"/>
    <n v="497.25"/>
    <n v="1.80243532664496E-3"/>
    <n v="183"/>
    <n v="152"/>
    <n v="-31"/>
  </r>
  <r>
    <n v="33010120004"/>
    <s v="ORLEANS"/>
    <n v="45"/>
    <s v="HM1"/>
    <n v="6200"/>
    <s v="CARREFOUR ORLÉANS"/>
    <x v="8"/>
    <s v="CARREFOUR"/>
    <s v="CARREFOUR VAL DE LOIRE"/>
    <s v="ORLÉANS"/>
    <s v="CC PLACE D'ARC"/>
    <n v="2.9267820626938134E-3"/>
    <n v="714"/>
    <n v="0.7"/>
    <n v="2666.8"/>
    <n v="0.94713628661659199"/>
    <n v="1197"/>
    <n v="0.73730043541364298"/>
    <n v="4458.3999999999996"/>
    <n v="0.94528429777632195"/>
    <n v="651"/>
    <n v="0.72679045092838201"/>
    <n v="2427.1"/>
    <n v="0.94416464241300402"/>
    <n v="263"/>
    <n v="2.37179487179487"/>
    <n v="1017.45"/>
    <n v="2.34467455621302"/>
    <n v="535"/>
    <n v="-0.13008130081300801"/>
    <n v="3393.55"/>
    <n v="-6.7388469232860904E-2"/>
    <n v="905"/>
    <n v="3.05829596412556"/>
    <n v="5966.35"/>
    <n v="2.8733980809431698"/>
    <n v="561"/>
    <n v="0.32938388625592402"/>
    <n v="3551.3"/>
    <n v="0.40040287658121998"/>
    <n v="1706.75"/>
    <n v="6.1866395047788549E-3"/>
    <n v="48"/>
    <n v="153"/>
    <n v="105"/>
  </r>
  <r>
    <n v="33010106005"/>
    <s v="BRIVE LA GAILLARDE"/>
    <n v="19"/>
    <s v="HM1"/>
    <n v="8540"/>
    <s v="CARREFOUR BRIVE-LA-GAILLARDE"/>
    <x v="14"/>
    <s v="CARREFOUR"/>
    <s v="CARREFOUR CENTRE"/>
    <s v="BRIVE-LA-GAILLARDE"/>
    <s v="ZI DU TEINCHURIER"/>
    <n v="2.875818871541889E-3"/>
    <n v="197"/>
    <n v="8.2417582417582402E-2"/>
    <n v="739.2"/>
    <n v="0.25301812604630097"/>
    <n v="259"/>
    <n v="-0.23823529411764699"/>
    <n v="967.05"/>
    <n v="-0.12263599142133"/>
    <n v="105"/>
    <n v="-0.33121019108280297"/>
    <n v="397.95"/>
    <n v="-0.218489330744467"/>
    <n v="96"/>
    <n v="0.92"/>
    <n v="372.55"/>
    <n v="0.91051282051282101"/>
    <n v="242"/>
    <n v="-0.19063545150501701"/>
    <n v="1552.35"/>
    <n v="-0.111622169277481"/>
    <n v="166"/>
    <n v="1.7666666666666699"/>
    <n v="1026.69"/>
    <n v="1.87806064982516"/>
    <n v="272"/>
    <n v="0.14285714285714299"/>
    <n v="1733.7"/>
    <n v="0.22669399917597799"/>
    <n v="504.25"/>
    <n v="1.827808976291043E-3"/>
    <n v="181"/>
    <n v="154"/>
    <n v="-27"/>
  </r>
  <r>
    <n v="33010109009"/>
    <s v="ARGELES S/MER"/>
    <n v="66"/>
    <s v="HM1"/>
    <n v="4200"/>
    <s v="CARREFOUR ARGELÈS-SUR-MER"/>
    <x v="6"/>
    <s v="CARREFOUR"/>
    <s v="CARREFOUR FRANCHISES"/>
    <s v="ARGELÈS-SUR-MER"/>
    <s v="ZI TECHNIQUE"/>
    <n v="2.8728041149009504E-3"/>
    <n v="153"/>
    <n v="-0.43542435424354198"/>
    <n v="552.45079999999996"/>
    <n v="-0.360552568822535"/>
    <n v="189"/>
    <n v="-0.57432432432432401"/>
    <n v="691.63699999999994"/>
    <n v="-0.55455518312624696"/>
    <n v="136"/>
    <n v="-0.67228915662650601"/>
    <n v="497.08440000000002"/>
    <n v="-0.65313932716128498"/>
    <n v="7"/>
    <n v="1"/>
    <n v="24.9087"/>
    <n v="1"/>
    <n v="115"/>
    <n v="-0.53815261044176699"/>
    <n v="823.84950000000003"/>
    <n v="-0.475036416443538"/>
    <n v="31"/>
    <n v="-3.125E-2"/>
    <n v="189.39359999999999"/>
    <n v="-2.3554073938117901E-2"/>
    <n v="82"/>
    <n v="-0.52601156069364197"/>
    <n v="619.36940000000004"/>
    <n v="-0.492413235376431"/>
    <n v="235.25"/>
    <n v="8.5273586846300027E-4"/>
    <n v="216"/>
    <n v="155"/>
    <n v="-61"/>
  </r>
  <r>
    <n v="33010107009"/>
    <s v="REIMS -CERNAY"/>
    <n v="51"/>
    <s v="HM1"/>
    <n v="9800"/>
    <s v="CARREFOUR REIMS"/>
    <x v="3"/>
    <s v="CARREFOUR"/>
    <s v="CARREFOUR CHAMPAGNE"/>
    <s v="REIMS"/>
    <s v="CC CARREFOUR"/>
    <n v="2.8658095564911444E-3"/>
    <n v="377"/>
    <n v="0.58403361344537796"/>
    <n v="1396.15"/>
    <n v="0.761577881198375"/>
    <n v="511"/>
    <n v="0.89962825278810399"/>
    <n v="1904.55"/>
    <n v="1.16631419250583"/>
    <n v="399"/>
    <n v="0.67647058823529405"/>
    <n v="1486.7"/>
    <n v="0.89374012336888298"/>
    <n v="162"/>
    <n v="1.3142857142857101"/>
    <n v="623.1"/>
    <n v="1.2824175824175801"/>
    <n v="558"/>
    <n v="0"/>
    <n v="3425.35"/>
    <n v="2.6470585767433299E-2"/>
    <n v="421"/>
    <n v="1.3131868131868101"/>
    <n v="2818.25"/>
    <n v="1.2296987246431801"/>
    <n v="606"/>
    <n v="0.61599999999999999"/>
    <n v="3747.5"/>
    <n v="0.65581202170339903"/>
    <n v="1154.75"/>
    <n v="4.185745989830604E-3"/>
    <n v="97"/>
    <n v="156"/>
    <n v="59"/>
  </r>
  <r>
    <n v="33010106001"/>
    <s v="CUSSET"/>
    <n v="3"/>
    <s v="HM1"/>
    <n v="5000"/>
    <s v="CARREFOUR CUSSET"/>
    <x v="14"/>
    <s v="CARREFOUR"/>
    <s v="CARREFOUR CENTRE"/>
    <s v="CUSSET"/>
    <s v="RUE DES PEUPLIERS"/>
    <n v="2.8389717093442032E-3"/>
    <n v="134"/>
    <n v="0.50561797752809001"/>
    <n v="486.7876"/>
    <n v="0.62296236851852904"/>
    <n v="139"/>
    <n v="-0.19186046511627899"/>
    <n v="500.49209999999999"/>
    <n v="-9.6022689917703394E-2"/>
    <n v="91"/>
    <n v="0.68518518518518501"/>
    <n v="328.95960000000002"/>
    <n v="0.77486738116100295"/>
    <n v="39"/>
    <n v="1.6"/>
    <n v="151.6352"/>
    <n v="1.5897305836642299"/>
    <n v="82"/>
    <n v="0.123287671232877"/>
    <n v="488.81630000000001"/>
    <n v="0.14281322336694599"/>
    <n v="6"/>
    <n v="-0.90625"/>
    <n v="35.384999999999998"/>
    <n v="-0.90954148769677301"/>
    <n v="54"/>
    <n v="0"/>
    <n v="309.02159999999998"/>
    <n v="0.13171427713415801"/>
    <n v="171.75"/>
    <n v="6.2256061810210539E-4"/>
    <n v="220"/>
    <n v="157"/>
    <n v="-63"/>
  </r>
  <r>
    <n v="33010117004"/>
    <s v="ST POL S/MER"/>
    <n v="59"/>
    <s v="HM1"/>
    <n v="8600"/>
    <s v="CARREFOUR SAINT-POL-SUR-MER"/>
    <x v="9"/>
    <s v="CARREFOUR"/>
    <s v="CARREFOUR PAS DE CALAIS"/>
    <s v="SAINT-POL-SUR-MER"/>
    <s v="CC SAINT-POL"/>
    <n v="2.8375936593212484E-3"/>
    <n v="177"/>
    <n v="0.32089552238806002"/>
    <n v="669.65"/>
    <n v="0.54832978534250898"/>
    <n v="135"/>
    <n v="-0.28571428571428598"/>
    <n v="521.25"/>
    <n v="-0.14394810313680401"/>
    <n v="144"/>
    <n v="0.33333333333333298"/>
    <n v="543.6"/>
    <n v="0.51104933981931899"/>
    <n v="112"/>
    <n v="2.8620689655172402"/>
    <n v="434.05"/>
    <n v="2.8377541998231699"/>
    <n v="188"/>
    <n v="-0.109004739336493"/>
    <n v="1139.5"/>
    <n v="-6.1440362462754097E-2"/>
    <n v="175"/>
    <n v="3.6052631578947398"/>
    <n v="1243.0999999999999"/>
    <n v="3.60748702742772"/>
    <n v="254"/>
    <n v="0.530120481927711"/>
    <n v="1328.15"/>
    <n v="6.4093155320826406E-2"/>
    <n v="450.5"/>
    <n v="1.6329755950800493E-3"/>
    <n v="189"/>
    <n v="158"/>
    <n v="-31"/>
  </r>
  <r>
    <n v="33010103009"/>
    <s v="NIORT"/>
    <n v="79"/>
    <s v="HM1"/>
    <n v="6752"/>
    <s v="CARREFOUR NIORT"/>
    <x v="13"/>
    <s v="CARREFOUR"/>
    <s v="CARREFOUR ATLANTIQUE"/>
    <s v="NIORT"/>
    <s v="CC CARREFOUR PLEIN SUD"/>
    <n v="2.7560700028369605E-3"/>
    <n v="239"/>
    <n v="-0.211221122112211"/>
    <n v="899"/>
    <n v="-7.32762241954074E-2"/>
    <n v="244"/>
    <n v="-0.19471947194719499"/>
    <n v="922.2"/>
    <n v="-5.5221397524458801E-2"/>
    <n v="149"/>
    <n v="-0.40400000000000003"/>
    <n v="563.65"/>
    <n v="-0.31126783659287199"/>
    <n v="150"/>
    <n v="2.125"/>
    <n v="580.25"/>
    <n v="2.0996260683760699"/>
    <n v="164"/>
    <n v="-0.52046783625730997"/>
    <n v="1055.5999999999999"/>
    <n v="-0.46957308723588098"/>
    <n v="82"/>
    <n v="-0.20388349514563101"/>
    <n v="473.81"/>
    <n v="-0.21663476838141399"/>
    <n v="158"/>
    <n v="-0.50157728706624605"/>
    <n v="1022.15"/>
    <n v="-0.46560367727826202"/>
    <n v="397.5"/>
    <n v="1.4408608191882788E-3"/>
    <n v="197"/>
    <n v="159"/>
    <n v="-38"/>
  </r>
  <r>
    <n v="33010110007"/>
    <s v="MAUBEUGE"/>
    <n v="59"/>
    <s v="HM1"/>
    <n v="7000"/>
    <s v="CARREFOUR MAUBEUGE"/>
    <x v="9"/>
    <s v="CARREFOUR"/>
    <s v="CARREFOUR GRAND NORD"/>
    <s v="MAUBEUGE"/>
    <s v="QUARTIER DE L'EPINETTE"/>
    <n v="2.7491614301536375E-3"/>
    <n v="231"/>
    <n v="-4.9382716049382699E-2"/>
    <n v="887.05"/>
    <n v="0.12568082719552501"/>
    <n v="368"/>
    <n v="0.30496453900709197"/>
    <n v="1408.2"/>
    <n v="0.54950135259518396"/>
    <n v="184"/>
    <n v="-0.18942731277533001"/>
    <n v="701.3"/>
    <n v="-4.5199516949648799E-2"/>
    <n v="86"/>
    <n v="0.48275862068965503"/>
    <n v="332.25"/>
    <n v="0.46883289124668398"/>
    <n v="180"/>
    <n v="-0.59276018099547501"/>
    <n v="1165.3"/>
    <n v="-0.55933706263834804"/>
    <n v="82"/>
    <n v="-0.55191256830601099"/>
    <n v="550.65"/>
    <n v="-0.55472445720292696"/>
    <n v="309"/>
    <n v="-0.16935483870967699"/>
    <n v="1654"/>
    <n v="-0.24880926731381101"/>
    <n v="502.75"/>
    <n v="1.8223717656525966E-3"/>
    <n v="182"/>
    <n v="160"/>
    <n v="-22"/>
  </r>
  <r>
    <n v="33010119010"/>
    <s v="LYON -CONFLUENCE"/>
    <n v="69"/>
    <s v="HM2"/>
    <n v="4000"/>
    <s v="CARREFOUR LYON CONFLUENCE"/>
    <x v="2"/>
    <s v="CARREFOUR"/>
    <s v="CARREFOUR RHONE"/>
    <s v="LYON"/>
    <s v="112 COURS CHARLEMAGNE"/>
    <n v="2.7100000000000002E-3"/>
    <n v="113"/>
    <n v="1"/>
    <n v="434.65"/>
    <n v="1"/>
    <n v="81"/>
    <n v="1"/>
    <n v="311.56"/>
    <n v="1"/>
    <n v="85"/>
    <n v="1"/>
    <n v="327.5"/>
    <n v="1"/>
    <n v="68"/>
    <n v="1"/>
    <n v="263.7"/>
    <n v="1"/>
    <n v="80"/>
    <n v="1"/>
    <n v="491.8"/>
    <n v="1"/>
    <n v="38"/>
    <n v="1"/>
    <n v="217.5"/>
    <n v="1"/>
    <n v="48"/>
    <n v="1"/>
    <n v="281.39999999999998"/>
    <n v="1"/>
    <n v="169.75"/>
    <n v="6.1531100391751031E-4"/>
    <n v="221"/>
    <n v="161"/>
    <n v="-60"/>
  </r>
  <r>
    <n v="33010101007"/>
    <s v="SALAISE S/SANNE"/>
    <n v="38"/>
    <s v="HM1"/>
    <n v="5000"/>
    <s v="CARREFOUR SALAISE-SUR-SANNE"/>
    <x v="2"/>
    <s v="CARREFOUR"/>
    <s v="CARREFOUR ALPES"/>
    <s v="SALAISE-SUR-SANNE"/>
    <s v="CC CARREFOUR SALAISE-SUR-SANNE"/>
    <n v="2.7072921250412925E-3"/>
    <n v="502"/>
    <n v="0.87313432835820903"/>
    <n v="1907.15"/>
    <n v="1.19220202995506"/>
    <n v="655"/>
    <n v="0.24053030303030301"/>
    <n v="2487.6"/>
    <n v="0.448036160622579"/>
    <n v="388"/>
    <n v="0.53968253968253999"/>
    <n v="1476.12"/>
    <n v="0.77328539284808995"/>
    <n v="172"/>
    <n v="1.5671641791044799"/>
    <n v="664.65"/>
    <n v="1.54362801377727"/>
    <n v="374"/>
    <n v="-0.12"/>
    <n v="2397.5"/>
    <n v="-4.6360104686789E-2"/>
    <n v="189"/>
    <n v="4.4198895027624301E-2"/>
    <n v="1138.24"/>
    <n v="4.72796757687486E-2"/>
    <n v="249"/>
    <n v="-0.41822429906542102"/>
    <n v="1595.1"/>
    <n v="-0.343203142808579"/>
    <n v="835.25"/>
    <n v="3.0276201238415342E-3"/>
    <n v="134"/>
    <n v="162"/>
    <n v="28"/>
  </r>
  <r>
    <n v="33010106009"/>
    <s v="RIOM"/>
    <n v="63"/>
    <s v="HM1"/>
    <n v="7900"/>
    <s v="CARREFOUR MENETROL"/>
    <x v="14"/>
    <s v="CARREFOUR"/>
    <s v="CARREFOUR CENTRE"/>
    <s v="MENETROL"/>
    <s v="CC RIOM SUD"/>
    <n v="2.6892389056820238E-3"/>
    <n v="230"/>
    <n v="0.57534246575342496"/>
    <n v="849.8"/>
    <n v="0.82441399985487096"/>
    <n v="306"/>
    <n v="-0.115606936416185"/>
    <n v="1145.6500000000001"/>
    <n v="2.7791042764953099E-2"/>
    <n v="188"/>
    <n v="1.62162162162162E-2"/>
    <n v="705.52"/>
    <n v="0.15255282806065601"/>
    <n v="103"/>
    <n v="1.78378378378378"/>
    <n v="399.6"/>
    <n v="1.7692307692307701"/>
    <n v="567"/>
    <n v="0.78301886792452802"/>
    <n v="3592.25"/>
    <n v="0.84277361629362202"/>
    <n v="269"/>
    <n v="2.0568181818181799"/>
    <n v="1672.68"/>
    <n v="2.0315903942002702"/>
    <n v="430"/>
    <n v="0.47260273972602701"/>
    <n v="2746.75"/>
    <n v="0.54490546787139404"/>
    <n v="839.75"/>
    <n v="3.0439317557568735E-3"/>
    <n v="133"/>
    <n v="163"/>
    <n v="30"/>
  </r>
  <r>
    <n v="33010107012"/>
    <s v="SENS -VOULX"/>
    <n v="89"/>
    <s v="HM1"/>
    <n v="5347"/>
    <s v="CARREFOUR SENS"/>
    <x v="8"/>
    <s v="CARREFOUR"/>
    <s v="CARREFOUR CHAMPAGNE"/>
    <s v="SENS"/>
    <s v="CC CARREFOUR"/>
    <n v="2.649622555889472E-3"/>
    <n v="458"/>
    <n v="0.65942028985507295"/>
    <n v="1743.4"/>
    <n v="0.86258773414289802"/>
    <n v="562"/>
    <n v="5.0467289719626197E-2"/>
    <n v="2202.25"/>
    <n v="0.19244642248475599"/>
    <n v="412"/>
    <n v="0.48736462093862798"/>
    <n v="1569.93"/>
    <n v="0.64483582339752299"/>
    <n v="299"/>
    <n v="3.671875"/>
    <n v="1163.1500000000001"/>
    <n v="3.6600560897435899"/>
    <n v="259"/>
    <n v="-0.29810298102980998"/>
    <n v="1672"/>
    <n v="-0.17825465219923001"/>
    <n v="174"/>
    <n v="0.45"/>
    <n v="1196.5999999999999"/>
    <n v="0.50421118793211805"/>
    <n v="189"/>
    <n v="-0.40378548895899102"/>
    <n v="1229.1500000000001"/>
    <n v="-0.31178264616115098"/>
    <n v="743.75"/>
    <n v="2.6959502748963079E-3"/>
    <n v="146"/>
    <n v="164"/>
    <n v="18"/>
  </r>
  <r>
    <n v="33010106003"/>
    <s v="MOULINS"/>
    <n v="3"/>
    <s v="HM1"/>
    <n v="6387"/>
    <s v="CARREFOUR MOULINS"/>
    <x v="14"/>
    <s v="CARREFOUR"/>
    <s v="CARREFOUR CENTRE"/>
    <s v="MOULINS"/>
    <s v="CC CARREFOUR"/>
    <n v="2.6345544739814052E-3"/>
    <n v="246"/>
    <n v="-4.2801556420233498E-2"/>
    <n v="932.6"/>
    <n v="0.202594798796838"/>
    <n v="479"/>
    <n v="0.11915887850467299"/>
    <n v="1813.22"/>
    <n v="0.31861099404879001"/>
    <n v="177"/>
    <n v="-0.18433179723502299"/>
    <n v="669.45"/>
    <n v="4.2212688606713802E-2"/>
    <n v="121"/>
    <n v="3.0333333333333301"/>
    <n v="470.15"/>
    <n v="3.0183760683760701"/>
    <n v="233"/>
    <n v="-0.33618233618233601"/>
    <n v="1523.7"/>
    <n v="-4.0072938580732999E-2"/>
    <n v="124"/>
    <n v="-0.107913669064748"/>
    <n v="765.44"/>
    <n v="-7.2956250278558801E-2"/>
    <n v="174"/>
    <n v="-0.397923875432526"/>
    <n v="1123"/>
    <n v="-0.21177898395012201"/>
    <n v="521.25"/>
    <n v="1.8894306968601014E-3"/>
    <n v="177"/>
    <n v="165"/>
    <n v="-12"/>
  </r>
  <r>
    <n v="33010110002"/>
    <s v="CONDE S/L'ESCAUT"/>
    <n v="59"/>
    <s v="HM1"/>
    <n v="4500"/>
    <s v="CARREFOUR CONDÉ-SUR-L'ESCAUT"/>
    <x v="9"/>
    <s v="CARREFOUR"/>
    <s v="CARREFOUR GRAND NORD"/>
    <s v="CONDÉ-SUR-L'ESCAUT"/>
    <s v="AVENUE DE LA LIBERTÉ"/>
    <n v="2.6052646347985249E-3"/>
    <n v="104"/>
    <n v="-0.24637681159420299"/>
    <n v="390.45"/>
    <n v="-9.7139844470805398E-2"/>
    <n v="231"/>
    <n v="-4.3103448275862103E-3"/>
    <n v="853.8"/>
    <n v="0.18861254057229601"/>
    <n v="94"/>
    <n v="-0.38562091503267998"/>
    <n v="348.35"/>
    <n v="-0.284717240008525"/>
    <n v="68"/>
    <n v="0.214285714285714"/>
    <n v="257.95"/>
    <n v="0.181089743589744"/>
    <n v="198"/>
    <n v="-0.232558139534884"/>
    <n v="1130.95"/>
    <n v="-0.18612684316956801"/>
    <n v="95"/>
    <n v="1.1111111111111101"/>
    <n v="687.9"/>
    <n v="1.10386273970089"/>
    <n v="226"/>
    <n v="-0.162962962962963"/>
    <n v="1359.6"/>
    <n v="-3.5168245198407999E-2"/>
    <n v="383.75"/>
    <n v="1.3910197216691874E-3"/>
    <n v="201"/>
    <n v="166"/>
    <n v="-35"/>
  </r>
  <r>
    <n v="33010118009"/>
    <s v="MONTELIMAR"/>
    <n v="26"/>
    <s v="HM1"/>
    <n v="6650"/>
    <s v="CARREFOUR MONTÉLIMAR"/>
    <x v="14"/>
    <s v="CARREFOUR"/>
    <s v="CARREFOUR PROVENCE"/>
    <s v="MONTÉLIMAR"/>
    <s v="CC SOLEIL LEVANT"/>
    <n v="2.566284848550978E-3"/>
    <n v="487"/>
    <n v="0.581168831168831"/>
    <n v="1875"/>
    <n v="0.77273214612910002"/>
    <n v="644"/>
    <n v="0.79387186629526496"/>
    <n v="2475.1"/>
    <n v="1.02182601660657"/>
    <n v="378"/>
    <n v="0.66519823788546295"/>
    <n v="1454.85"/>
    <n v="0.79658532091556999"/>
    <n v="120"/>
    <n v="0.37931034482758602"/>
    <n v="467.75"/>
    <n v="0.37857353374594699"/>
    <n v="240"/>
    <n v="-0.40886699507389201"/>
    <n v="1535.6"/>
    <n v="-0.36842358098071498"/>
    <n v="134"/>
    <n v="-1.4705882352941201E-2"/>
    <n v="806.65"/>
    <n v="-2.3711708536583002E-2"/>
    <n v="160"/>
    <n v="-0.51219512195121997"/>
    <n v="1048.45"/>
    <n v="-0.47526338179725203"/>
    <n v="674.25"/>
    <n v="2.4440261819816279E-3"/>
    <n v="154"/>
    <n v="167"/>
    <n v="13"/>
  </r>
  <r>
    <n v="33010105009"/>
    <s v="LORIENT"/>
    <n v="56"/>
    <s v="HM1"/>
    <n v="7100"/>
    <s v="CARREFOUR LORIENT"/>
    <x v="10"/>
    <s v="CARREFOUR"/>
    <s v="CARREFOUR BRETAGNE"/>
    <s v="LORIENT"/>
    <s v="CC K2"/>
    <n v="2.4975468054372818E-3"/>
    <n v="267"/>
    <n v="0.42780748663101598"/>
    <n v="1018.5"/>
    <n v="0.67905557451396403"/>
    <n v="523"/>
    <n v="0.53823529411764703"/>
    <n v="1986.31"/>
    <n v="0.80458913710583801"/>
    <n v="221"/>
    <n v="0.38124999999999998"/>
    <n v="842.6"/>
    <n v="0.61605793105458795"/>
    <n v="220"/>
    <n v="3.31372549019608"/>
    <n v="848.55"/>
    <n v="3.2662141779788798"/>
    <n v="189"/>
    <n v="-0.43243243243243201"/>
    <n v="1171.8499999999999"/>
    <n v="-0.37134932248854402"/>
    <n v="126"/>
    <n v="0.41573033707865198"/>
    <n v="836.77"/>
    <n v="0.31654551748009702"/>
    <n v="202"/>
    <n v="-0.18218623481781401"/>
    <n v="1264.8"/>
    <n v="-0.13237693118674801"/>
    <n v="566.25"/>
    <n v="2.0525470160134914E-3"/>
    <n v="170"/>
    <n v="168"/>
    <n v="-2"/>
  </r>
  <r>
    <n v="33010111004"/>
    <s v="UZES"/>
    <n v="30"/>
    <s v="HM1"/>
    <n v="5136"/>
    <s v="CARREFOUR UZÈS"/>
    <x v="14"/>
    <s v="CARREFOUR"/>
    <s v="CARREFOUR LANGUEDOC ROUSSILLON"/>
    <s v="UZÈS"/>
    <s v="ZAC PONT DES CHARETTES"/>
    <n v="2.4616083642196021E-3"/>
    <n v="407"/>
    <n v="0.112021857923497"/>
    <n v="1576.45"/>
    <n v="0.20130978544147701"/>
    <n v="564"/>
    <n v="0.13480885311871199"/>
    <n v="2183.65"/>
    <n v="0.22863449540237599"/>
    <n v="351"/>
    <n v="3.8461538461538498E-2"/>
    <n v="1358.7"/>
    <n v="0.124988666900436"/>
    <n v="47"/>
    <n v="-0.37333333333333302"/>
    <n v="182.65"/>
    <n v="-0.37555555555555598"/>
    <n v="471"/>
    <n v="-0.13893967093235801"/>
    <n v="3010.25"/>
    <n v="-4.9217510986153103E-2"/>
    <n v="317"/>
    <n v="1.1418918918918901"/>
    <n v="1889.9"/>
    <n v="1.1109125432815801"/>
    <n v="491"/>
    <n v="1.44628099173554E-2"/>
    <n v="3049.35"/>
    <n v="5.1764972237488403E-2"/>
    <n v="981.75"/>
    <n v="3.5586543628631263E-3"/>
    <n v="112"/>
    <n v="169"/>
    <n v="57"/>
  </r>
  <r>
    <n v="33010107002"/>
    <s v="LAON"/>
    <n v="2"/>
    <s v="HM1"/>
    <n v="7500"/>
    <s v="CARREFOUR LAON"/>
    <x v="5"/>
    <s v="CARREFOUR"/>
    <s v="CARREFOUR CHAMPAGNE"/>
    <s v="LAON"/>
    <s v="CC CARREFOUR"/>
    <n v="2.451746307938295E-3"/>
    <n v="611"/>
    <n v="1.4150197628458501"/>
    <n v="2306.9499999999998"/>
    <n v="1.8073623364770299"/>
    <n v="684"/>
    <n v="1.375"/>
    <n v="2589.25"/>
    <n v="1.73980212687159"/>
    <n v="463"/>
    <n v="0.83003952569170003"/>
    <n v="1732.35"/>
    <n v="1.0452774498229001"/>
    <n v="197"/>
    <n v="4.0512820512820502"/>
    <n v="763.2"/>
    <n v="4.0177514792899398"/>
    <n v="248"/>
    <n v="-0.44642857142857101"/>
    <n v="1482.31"/>
    <n v="-0.44517266418631102"/>
    <n v="133"/>
    <n v="-0.33165829145728598"/>
    <n v="902.05"/>
    <n v="-0.32191986769901498"/>
    <n v="351"/>
    <n v="0.177852348993289"/>
    <n v="2090.21"/>
    <n v="0.138743911873345"/>
    <n v="854.75"/>
    <n v="3.0983038621413368E-3"/>
    <n v="131"/>
    <n v="170"/>
    <n v="39"/>
  </r>
  <r>
    <n v="33010109008"/>
    <s v="ISSOIRE"/>
    <n v="63"/>
    <s v="HM1"/>
    <n v="7500"/>
    <s v="CARREFOUR ISSOIRE"/>
    <x v="14"/>
    <s v="CARREFOUR"/>
    <s v="CARREFOUR FRANCHISES"/>
    <s v="ISSOIRE"/>
    <s v="CC CARREFOUR"/>
    <n v="2.4279632430779631E-3"/>
    <n v="252"/>
    <n v="0.55555555555555602"/>
    <n v="947.9"/>
    <n v="0.71254160758858798"/>
    <n v="457"/>
    <n v="0.68634686346863505"/>
    <n v="1703.75"/>
    <n v="0.87942886101150597"/>
    <n v="206"/>
    <n v="1.3409090909090899"/>
    <n v="771.3"/>
    <n v="1.5558184384754601"/>
    <n v="97"/>
    <n v="1.69444444444444"/>
    <n v="374"/>
    <n v="1.6638176638176601"/>
    <n v="271"/>
    <n v="0.48087431693989102"/>
    <n v="1704.35"/>
    <n v="0.52619989166564196"/>
    <n v="168"/>
    <n v="1.8"/>
    <n v="1030.2"/>
    <n v="2.1163994242737898"/>
    <n v="307"/>
    <n v="1.1619718309859199"/>
    <n v="1936.3"/>
    <n v="1.4224680123626801"/>
    <n v="626"/>
    <n v="2.2691292397782705E-3"/>
    <n v="166"/>
    <n v="171"/>
    <n v="5"/>
  </r>
  <r>
    <n v="33010112007"/>
    <s v="CHERBOURG"/>
    <n v="50"/>
    <s v="HM1"/>
    <n v="6200"/>
    <s v="CARREFOUR CHERBOURG-OCTEVILLE"/>
    <x v="12"/>
    <s v="CARREFOUR"/>
    <s v="CARREFOUR NORMANDIE"/>
    <s v="CHERBOURG-OCTEVILLE"/>
    <s v="CC CARREFOUR"/>
    <n v="2.3972260057584789E-3"/>
    <n v="203"/>
    <n v="-3.7914691943128E-2"/>
    <n v="758.75"/>
    <n v="9.37741008708389E-2"/>
    <n v="357"/>
    <n v="-0.203125"/>
    <n v="1315.05"/>
    <n v="-9.9200305232762298E-2"/>
    <n v="202"/>
    <n v="0.154285714285714"/>
    <n v="751.55"/>
    <n v="0.29990575229267202"/>
    <n v="184"/>
    <n v="3.7179487179487198"/>
    <n v="703.85"/>
    <n v="3.6275476660092001"/>
    <n v="189"/>
    <n v="-0.32258064516128998"/>
    <n v="1174.55"/>
    <n v="-0.24588453144200201"/>
    <n v="142"/>
    <n v="0.59550561797752799"/>
    <n v="918.95"/>
    <n v="0.56443649982975796"/>
    <n v="224"/>
    <n v="-0.14828897338402999"/>
    <n v="1390.3"/>
    <n v="-7.3157493028015094E-2"/>
    <n v="514"/>
    <n v="1.8631508454409441E-3"/>
    <n v="178"/>
    <n v="172"/>
    <n v="-6"/>
  </r>
  <r>
    <n v="33010111001"/>
    <s v="BEAUCAIRE"/>
    <n v="30"/>
    <s v="HM1"/>
    <n v="7200"/>
    <s v="CARREFOUR BEAUCAIRE"/>
    <x v="14"/>
    <s v="CARREFOUR"/>
    <s v="CARREFOUR LANGUEDOC ROUSSILLON"/>
    <s v="BEAUCAIRE"/>
    <s v="ROUTE DE NÎMES"/>
    <n v="2.3924152029157018E-3"/>
    <n v="630"/>
    <n v="1.27436823104693"/>
    <n v="2346.6999999999998"/>
    <n v="1.4426090441172601"/>
    <n v="1067"/>
    <n v="1.4305239179954401"/>
    <n v="4137.42"/>
    <n v="1.79305106511644"/>
    <n v="584"/>
    <n v="1.17100371747212"/>
    <n v="2210.84"/>
    <n v="1.36650642620964"/>
    <n v="404"/>
    <n v="3.6436781609195399"/>
    <n v="1581.3"/>
    <n v="3.6604774535809002"/>
    <n v="435"/>
    <n v="-7.6433121019108305E-2"/>
    <n v="2535.9"/>
    <n v="-0.13281066701355601"/>
    <n v="244"/>
    <n v="0.36312849162011201"/>
    <n v="1424.06"/>
    <n v="0.32358654534301201"/>
    <n v="545"/>
    <n v="0.224719101123595"/>
    <n v="3259.53"/>
    <n v="0.177739806050315"/>
    <n v="1283.25"/>
    <n v="4.65153370119084E-3"/>
    <n v="81"/>
    <n v="173"/>
    <n v="92"/>
  </r>
  <r>
    <n v="33010122006"/>
    <s v="ST JEAN DE LUZ"/>
    <n v="64"/>
    <s v="HM1"/>
    <n v="5650"/>
    <s v="CARREFOUR SAINT-JEAN-DE-LUZ"/>
    <x v="4"/>
    <s v="CARREFOUR"/>
    <s v="GUYENNE ET GASCOGNE"/>
    <s v="SAINT-JEAN-DE-LUZ"/>
    <s v="20 ZI DU JALDAI"/>
    <n v="2.371043299058016E-3"/>
    <n v="690"/>
    <n v="-7.5067024128686294E-2"/>
    <n v="2492.7248"/>
    <n v="-6.0726780057084699E-2"/>
    <n v="1037"/>
    <n v="0.58805513016845301"/>
    <n v="3693.0927000000001"/>
    <n v="0.59510045641273901"/>
    <n v="657"/>
    <n v="4.5871559633027499E-3"/>
    <n v="2294.2066"/>
    <n v="-3.2792383845832697E-2"/>
    <n v="207"/>
    <n v="4.1749999999999998"/>
    <n v="762.79679999999996"/>
    <n v="5.51378506468554"/>
    <n v="220"/>
    <n v="0.170212765957447"/>
    <n v="1371.2574999999999"/>
    <n v="0.19436582940011299"/>
    <n v="88"/>
    <n v="1.75"/>
    <n v="568.65629999999999"/>
    <n v="1.62088257755749"/>
    <n v="177"/>
    <n v="1.36"/>
    <n v="1140.7927"/>
    <n v="1.3898153579299299"/>
    <n v="890.25"/>
    <n v="3.2269845139179E-3"/>
    <n v="121"/>
    <n v="174"/>
    <n v="53"/>
  </r>
  <r>
    <n v="33010107013"/>
    <s v="SENS -MAILLOT"/>
    <n v="89"/>
    <s v="HM1"/>
    <n v="4370"/>
    <s v="CARREFOUR SENS"/>
    <x v="8"/>
    <s v="CARREFOUR"/>
    <s v="CARREFOUR CHAMPAGNE"/>
    <s v="SENS"/>
    <s v="CC CARREFOUR"/>
    <n v="2.3642316272229785E-3"/>
    <n v="250"/>
    <n v="0.33689839572192498"/>
    <n v="951.7"/>
    <n v="0.56126910819822995"/>
    <n v="424"/>
    <n v="0.46712802768166101"/>
    <n v="1606.95"/>
    <n v="0.69364961757318899"/>
    <n v="227"/>
    <n v="0.21390374331550799"/>
    <n v="865.15"/>
    <n v="0.398198043282322"/>
    <n v="111"/>
    <n v="3.2692307692307701"/>
    <n v="428.7"/>
    <n v="3.2278106508875699"/>
    <n v="233"/>
    <n v="-0.391644908616188"/>
    <n v="1466.95"/>
    <n v="-0.41366730148904002"/>
    <n v="168"/>
    <n v="-6.6666666666666693E-2"/>
    <n v="1114.8"/>
    <n v="-0.106952599915085"/>
    <n v="285"/>
    <n v="-5.6291390728476803E-2"/>
    <n v="1821.55"/>
    <n v="-6.0515819648951502E-2"/>
    <n v="596"/>
    <n v="2.1603850270093439E-3"/>
    <n v="167"/>
    <n v="175"/>
    <n v="8"/>
  </r>
  <r>
    <n v="33010112010"/>
    <s v="GRUCHET LE VALASSE"/>
    <n v="76"/>
    <s v="HM1"/>
    <n v="5000"/>
    <s v="CARREFOUR GRUCHET-LE-VALASSE"/>
    <x v="7"/>
    <s v="CARREFOUR"/>
    <s v="CARREFOUR NORMANDIE"/>
    <s v="GRUCHET-LE-VALASSE"/>
    <s v="CC VALASSE"/>
    <n v="2.3311537003182902E-3"/>
    <n v="185"/>
    <n v="0.12121212121212099"/>
    <n v="714.8"/>
    <n v="0.35993514623773798"/>
    <n v="405"/>
    <n v="0.27760252365930599"/>
    <n v="1561.3"/>
    <n v="0.49453164912229702"/>
    <n v="160"/>
    <n v="-0.15343915343915299"/>
    <n v="617.15"/>
    <n v="-1.05529264001443E-2"/>
    <n v="118"/>
    <n v="5.2105263157894699"/>
    <n v="458.85"/>
    <n v="5.1923076923076898"/>
    <n v="102"/>
    <n v="-0.61068702290076304"/>
    <n v="683.6"/>
    <n v="-0.53118529880490695"/>
    <n v="100"/>
    <n v="8.6956521739130405E-2"/>
    <n v="646.45000000000005"/>
    <n v="-4.4320920124772602E-2"/>
    <n v="133"/>
    <n v="-0.3"/>
    <n v="869.35"/>
    <n v="-0.18770928037125001"/>
    <n v="384.5"/>
    <n v="1.3937383269884106E-3"/>
    <n v="200"/>
    <n v="176"/>
    <n v="-24"/>
  </r>
  <r>
    <n v="33010117009"/>
    <s v="COQUELLES"/>
    <n v="62"/>
    <s v="HM1"/>
    <n v="12200"/>
    <s v="CARREFOUR COQUELLES"/>
    <x v="9"/>
    <s v="CARREFOUR"/>
    <s v="CARREFOUR PAS DE CALAIS"/>
    <s v="COQUELLES"/>
    <s v="CC CITÉ EUROPE"/>
    <n v="2.3311139607971746E-3"/>
    <n v="1349"/>
    <n v="0.23308957952468001"/>
    <n v="3850"/>
    <n v="0.171334256202747"/>
    <n v="751"/>
    <n v="0.75058275058275103"/>
    <n v="2806.25"/>
    <n v="0.95932972595566401"/>
    <n v="1114"/>
    <n v="-6.9340016708437799E-2"/>
    <n v="2675.34"/>
    <n v="-0.19637739929710701"/>
    <n v="300"/>
    <n v="1.97029702970297"/>
    <n v="1162.75"/>
    <n v="1.9518913429804501"/>
    <n v="1035"/>
    <n v="0.32352941176470601"/>
    <n v="6375.65"/>
    <n v="0.36633270827752501"/>
    <n v="595"/>
    <n v="1.4385245901639301"/>
    <n v="4229.25"/>
    <n v="1.40470450436108"/>
    <n v="1009"/>
    <n v="0.76398601398601396"/>
    <n v="6219.4"/>
    <n v="0.75959169007828398"/>
    <n v="2198"/>
    <n v="7.9673259888700301E-3"/>
    <n v="32"/>
    <n v="177"/>
    <n v="145"/>
  </r>
  <r>
    <n v="33010104008"/>
    <s v="CHALON S/SAONE -NORD"/>
    <n v="71"/>
    <s v="HM1"/>
    <n v="3000"/>
    <s v="CARREFOUR CHÂLON-SUR-SAÔNE"/>
    <x v="8"/>
    <s v="CARREFOUR"/>
    <s v="CARREFOUR BOURGOGNE"/>
    <s v="CHÂLON-SUR-SAÔNE"/>
    <s v="CC CHÂLON NORD"/>
    <n v="2.3181605512726331E-3"/>
    <n v="187"/>
    <n v="0.230263157894737"/>
    <n v="719.9"/>
    <n v="0.45679290653759802"/>
    <n v="427"/>
    <n v="0.71485943775100402"/>
    <n v="1640.6"/>
    <n v="0.97216655827724496"/>
    <n v="127"/>
    <n v="-0.21118012422360199"/>
    <n v="488.05"/>
    <n v="1.01626857639608E-2"/>
    <n v="129"/>
    <n v="1.58"/>
    <n v="498.95"/>
    <n v="1.5587179487179501"/>
    <n v="241"/>
    <n v="-0.16027874564459901"/>
    <n v="1538.15"/>
    <n v="-2.3724853845933098E-2"/>
    <n v="146"/>
    <n v="0.69767441860465096"/>
    <n v="871.98"/>
    <n v="0.67127587781849796"/>
    <n v="134"/>
    <n v="-0.43459915611814298"/>
    <n v="840.45"/>
    <n v="-0.40659789429626497"/>
    <n v="478"/>
    <n v="1.7326577901182322E-3"/>
    <n v="185"/>
    <n v="178"/>
    <n v="-7"/>
  </r>
  <r>
    <n v="33010122002"/>
    <s v="DAX"/>
    <n v="40"/>
    <s v="HM1"/>
    <n v="4600"/>
    <s v="CARREFOUR DAX"/>
    <x v="4"/>
    <s v="CARREFOUR"/>
    <s v="GUYENNE ET GASCOGNE"/>
    <s v="DAX"/>
    <s v="CC CARREFOUR"/>
    <n v="2.3110243612095775E-3"/>
    <n v="215"/>
    <n v="-0.28333333333333299"/>
    <n v="807.71109999999999"/>
    <n v="-0.13931163779168099"/>
    <n v="341"/>
    <n v="-0.43914473684210498"/>
    <n v="1217.0510999999999"/>
    <n v="-0.418401667630939"/>
    <n v="177"/>
    <n v="-0.509695290858726"/>
    <n v="605.65459999999996"/>
    <n v="-0.48360649587655702"/>
    <n v="59"/>
    <n v="0.68571428571428605"/>
    <n v="232.96600000000001"/>
    <n v="0.67148094735860298"/>
    <n v="119"/>
    <n v="-0.161971830985915"/>
    <n v="564.32140000000004"/>
    <n v="-0.23515787502034699"/>
    <n v="30"/>
    <n v="-0.5"/>
    <n v="93.283199999999994"/>
    <n v="-0.68758441847247798"/>
    <n v="112"/>
    <n v="-0.24832214765100699"/>
    <n v="590.17999999999995"/>
    <n v="-0.29119461414555398"/>
    <n v="328.5"/>
    <n v="1.1907491298197475E-3"/>
    <n v="205"/>
    <n v="179"/>
    <n v="-26"/>
  </r>
  <r>
    <n v="33010120008"/>
    <s v="LAVAL"/>
    <n v="53"/>
    <s v="HM1"/>
    <n v="8000"/>
    <s v="CARREFOUR LAVAL"/>
    <x v="16"/>
    <s v="CARREFOUR"/>
    <s v="CARREFOUR VAL DE LOIRE"/>
    <s v="LAVAL"/>
    <s v="CC LA MAYENNE"/>
    <n v="2.3059294684782635E-3"/>
    <n v="282"/>
    <n v="0.25333333333333302"/>
    <n v="1019.7"/>
    <n v="0.42022070037479797"/>
    <n v="413"/>
    <n v="0"/>
    <n v="1498.15"/>
    <n v="0.111489484195876"/>
    <n v="256"/>
    <n v="0.85507246376811596"/>
    <n v="911.5"/>
    <n v="1.0824342388285899"/>
    <n v="210"/>
    <n v="2.8181818181818201"/>
    <n v="806.7"/>
    <n v="2.76083916083916"/>
    <n v="159"/>
    <n v="-0.41328413284132798"/>
    <n v="982.9"/>
    <n v="-0.34869422767752001"/>
    <n v="95"/>
    <n v="0.13095238095238099"/>
    <n v="607.4"/>
    <n v="3.9961647775913503E-2"/>
    <n v="182"/>
    <n v="-0.18018018018018001"/>
    <n v="1114.2"/>
    <n v="-0.12785646186191901"/>
    <n v="508.25"/>
    <n v="1.8423082046602332E-3"/>
    <n v="180"/>
    <n v="180"/>
    <n v="0"/>
  </r>
  <r>
    <n v="33010122003"/>
    <s v="MONT DE MARSAN"/>
    <n v="40"/>
    <s v="HM1"/>
    <n v="5100"/>
    <s v="CARREFOUR MONT-DE-MARSAN"/>
    <x v="4"/>
    <s v="CARREFOUR"/>
    <s v="GUYENNE ET GASCOGNE"/>
    <s v="MONT-DE-MARSAN"/>
    <s v="CC CARREFOUR"/>
    <n v="2.2978160253063935E-3"/>
    <n v="215"/>
    <n v="0.194444444444444"/>
    <n v="822.88319999999999"/>
    <n v="0.28777862337739202"/>
    <n v="562"/>
    <n v="0.104125736738703"/>
    <n v="2121.3465000000001"/>
    <n v="0.19297608757634899"/>
    <n v="184"/>
    <n v="-0.26693227091633498"/>
    <n v="687.63149999999996"/>
    <n v="-0.212815026988699"/>
    <n v="102"/>
    <n v="1.7567567567567599"/>
    <n v="385.22289999999998"/>
    <n v="1.95468675816038"/>
    <n v="152"/>
    <n v="0.125925925925926"/>
    <n v="1021.8124"/>
    <n v="0.37027846032349099"/>
    <n v="72"/>
    <n v="3.5"/>
    <n v="433.25749999999999"/>
    <n v="3.4401600787070699"/>
    <n v="135"/>
    <n v="4.4000000000000004"/>
    <n v="847.83190000000002"/>
    <n v="4.8586439387290996"/>
    <n v="445.25"/>
    <n v="1.6139453578454871E-3"/>
    <n v="190"/>
    <n v="181"/>
    <n v="-9"/>
  </r>
  <r>
    <n v="33010120001"/>
    <s v="FOUGERES"/>
    <n v="35"/>
    <s v="HM1"/>
    <n v="7000"/>
    <s v="CARREFOUR FOUGÈRES"/>
    <x v="16"/>
    <s v="CARREFOUR"/>
    <s v="CARREFOUR VAL DE LOIRE"/>
    <s v="FOUGÈRES"/>
    <s v="CC CARREFOUR"/>
    <n v="2.2620224372924742E-3"/>
    <n v="200"/>
    <n v="-0.27536231884057999"/>
    <n v="751"/>
    <n v="-0.16312778927223401"/>
    <n v="236"/>
    <n v="-0.19178082191780799"/>
    <n v="887"/>
    <n v="-7.33396796158131E-2"/>
    <n v="145"/>
    <n v="0.42156862745098"/>
    <n v="543.1"/>
    <n v="0.79867015648198603"/>
    <n v="131"/>
    <n v="2.9696969696969702"/>
    <n v="507.4"/>
    <n v="2.9425019425019401"/>
    <n v="217"/>
    <n v="-0.13888888888888901"/>
    <n v="1375.25"/>
    <n v="-2.1245223744302599E-2"/>
    <n v="84"/>
    <n v="-3.4482758620689703E-2"/>
    <n v="520.85"/>
    <n v="-0.12743751256449801"/>
    <n v="161"/>
    <n v="-0.33744855967078202"/>
    <n v="1017.85"/>
    <n v="-0.25208028374583102"/>
    <n v="409"/>
    <n v="1.4825461007497006E-3"/>
    <n v="196"/>
    <n v="182"/>
    <n v="-14"/>
  </r>
  <r>
    <n v="33010105003"/>
    <s v="PAIMPOL"/>
    <n v="22"/>
    <s v="HM1"/>
    <n v="5400"/>
    <s v="CARREFOUR PAIMPOL"/>
    <x v="10"/>
    <s v="CARREFOUR"/>
    <s v="CARREFOUR BRETAGNE"/>
    <s v="PAIMPOL"/>
    <s v="CC CARREFOUR"/>
    <n v="2.2585012295972579E-3"/>
    <n v="219"/>
    <n v="0.82499999999999996"/>
    <n v="834.4"/>
    <n v="1.19290926049497"/>
    <n v="385"/>
    <n v="0.170212765957447"/>
    <n v="1468"/>
    <n v="0.37717968235932298"/>
    <n v="168"/>
    <n v="0.05"/>
    <n v="641.9"/>
    <n v="0.23143637009622001"/>
    <n v="185"/>
    <n v="1.890625"/>
    <n v="717.15"/>
    <n v="1.8731971153846201"/>
    <n v="110"/>
    <n v="-0.68926553672316404"/>
    <n v="688.4"/>
    <n v="-0.67337514454122505"/>
    <n v="64"/>
    <n v="-0.30434782608695699"/>
    <n v="415.2"/>
    <n v="-0.395633187772926"/>
    <n v="88"/>
    <n v="-0.68345323741007202"/>
    <n v="548.5"/>
    <n v="-0.67842228167159402"/>
    <n v="370.25"/>
    <n v="1.3420848259231705E-3"/>
    <n v="203"/>
    <n v="183"/>
    <n v="-20"/>
  </r>
  <r>
    <n v="33010118010"/>
    <s v="AVIGNON"/>
    <n v="84"/>
    <s v="HM1"/>
    <n v="8500"/>
    <s v="CARREFOUR AVIGNON"/>
    <x v="0"/>
    <s v="CARREFOUR"/>
    <s v="CARREFOUR PROVENCE"/>
    <s v="AVIGNON"/>
    <s v="390 RUE JEAN-MARIE TJIBAOU"/>
    <n v="2.2146376893433769E-3"/>
    <n v="240"/>
    <n v="-6.6147859922179003E-2"/>
    <n v="918.75"/>
    <n v="5.0642512924189503E-2"/>
    <n v="340"/>
    <n v="-7.8590785907859104E-2"/>
    <n v="1302.75"/>
    <n v="3.7543256852862701E-2"/>
    <n v="239"/>
    <n v="0.20707070707070699"/>
    <n v="911.4"/>
    <n v="0.391896638616961"/>
    <n v="148"/>
    <n v="1.2769230769230799"/>
    <n v="574.6"/>
    <n v="1.2666666666666699"/>
    <n v="354"/>
    <n v="-0.25473684210526298"/>
    <n v="2229.8000000000002"/>
    <n v="-0.146508489404235"/>
    <n v="182"/>
    <n v="0.421875"/>
    <n v="1042.3"/>
    <n v="0.35702805258076797"/>
    <n v="283"/>
    <n v="-0.17251461988304101"/>
    <n v="1759.2"/>
    <n v="-7.9395637260530103E-2"/>
    <n v="651.25"/>
    <n v="2.3606556188587838E-3"/>
    <n v="160"/>
    <n v="184"/>
    <n v="24"/>
  </r>
  <r>
    <n v="33010119002"/>
    <s v="MABLY"/>
    <n v="42"/>
    <s v="HM1"/>
    <n v="7290"/>
    <s v="CARREFOUR MABLY"/>
    <x v="14"/>
    <s v="CARREFOUR"/>
    <s v="CARREFOUR RHONE"/>
    <s v="MABLY"/>
    <s v="CC CARREFOUR"/>
    <n v="2.2127722844306856E-3"/>
    <n v="452"/>
    <n v="0.45337620578778098"/>
    <n v="1690.2"/>
    <n v="0.67761670041519595"/>
    <n v="665"/>
    <n v="0.47777777777777802"/>
    <n v="2482.25"/>
    <n v="0.66940501322544099"/>
    <n v="398"/>
    <n v="0.65145228215767603"/>
    <n v="1486.45"/>
    <n v="0.86302933621033695"/>
    <n v="68"/>
    <n v="1.2666666666666699"/>
    <n v="260.39999999999998"/>
    <n v="1.2256410256410299"/>
    <n v="321"/>
    <n v="0.13028169014084501"/>
    <n v="2058.48"/>
    <n v="0.165641107705605"/>
    <n v="132"/>
    <n v="0.434782608695652"/>
    <n v="921.95"/>
    <n v="0.57319874758397704"/>
    <n v="257"/>
    <n v="7.8431372549019607E-3"/>
    <n v="1650.4"/>
    <n v="1.0768568110729401E-2"/>
    <n v="750.75"/>
    <n v="2.7213239245423909E-3"/>
    <n v="145"/>
    <n v="185"/>
    <n v="40"/>
  </r>
  <r>
    <n v="33010107008"/>
    <s v="EPERNAY"/>
    <n v="51"/>
    <s v="HM1"/>
    <n v="6555"/>
    <s v="CARREFOUR EPERNAY"/>
    <x v="3"/>
    <s v="CARREFOUR"/>
    <s v="CARREFOUR CHAMPAGNE"/>
    <s v="EPERNAY"/>
    <s v="13 QUAI DE MARNE"/>
    <n v="2.1339300600814416E-3"/>
    <n v="320"/>
    <n v="0.44796380090497701"/>
    <n v="1213"/>
    <n v="0.70463472333904897"/>
    <n v="475"/>
    <n v="0.79924242424242398"/>
    <n v="1793.65"/>
    <n v="1.1521615986409699"/>
    <n v="231"/>
    <n v="-5.3278688524590202E-2"/>
    <n v="873.3"/>
    <n v="0.1131301173012"/>
    <n v="144"/>
    <n v="6.5789473684210504"/>
    <n v="557.65"/>
    <n v="6.52564102564103"/>
    <n v="189"/>
    <n v="-0.40937499999999999"/>
    <n v="1234"/>
    <n v="-0.33175745784941002"/>
    <n v="94"/>
    <n v="-0.22314049586776899"/>
    <n v="625.4"/>
    <n v="-0.270338696316692"/>
    <n v="179"/>
    <n v="-0.399328859060403"/>
    <n v="1154.75"/>
    <n v="-0.35202781485486101"/>
    <n v="523.5"/>
    <n v="1.897586512817771E-3"/>
    <n v="176"/>
    <n v="186"/>
    <n v="10"/>
  </r>
  <r>
    <n v="33010122005"/>
    <s v="CAHORS"/>
    <n v="46"/>
    <s v="HM1"/>
    <n v="3420"/>
    <s v="CARREFOUR CAHORS"/>
    <x v="6"/>
    <s v="CARREFOUR"/>
    <s v="GUYENNE ET GASCOGNE"/>
    <s v="CAHORS"/>
    <s v="ROUTE DE TOULOUSE"/>
    <n v="2.1325833883843568E-3"/>
    <n v="395"/>
    <n v="0.29508196721311503"/>
    <n v="1380.3453999999999"/>
    <n v="0.38075797048158"/>
    <n v="660"/>
    <n v="0.93548387096774199"/>
    <n v="2307.5861"/>
    <n v="1.10208156154738"/>
    <n v="349"/>
    <n v="0.23321554770318001"/>
    <n v="1191.9321"/>
    <n v="0.27028411330769803"/>
    <n v="173"/>
    <n v="3.3250000000000002"/>
    <n v="651.14610000000005"/>
    <n v="3.3897588533906799"/>
    <n v="218"/>
    <n v="6.3414634146341506E-2"/>
    <n v="1372.0909999999999"/>
    <n v="0.16834694810039499"/>
    <n v="102"/>
    <n v="1.2666666666666699"/>
    <n v="650.48230000000001"/>
    <n v="1.46372133171076"/>
    <n v="213"/>
    <n v="1.84"/>
    <n v="1375.0027"/>
    <n v="2.1155285568786799"/>
    <n v="660.75"/>
    <n v="2.3950912862356105E-3"/>
    <n v="158"/>
    <n v="187"/>
    <n v="29"/>
  </r>
  <r>
    <n v="33010107001"/>
    <s v="CHATEAU THIERRY"/>
    <n v="2"/>
    <s v="HM1"/>
    <n v="5109"/>
    <s v="CARREFOUR CHÂTEAU-THIERRY"/>
    <x v="5"/>
    <s v="CARREFOUR"/>
    <s v="CARREFOUR CHAMPAGNE"/>
    <s v="CHÂTEAU-THIERRY"/>
    <s v="37 AVENUE D'ESSOMES"/>
    <n v="2.0765004752483253E-3"/>
    <n v="208"/>
    <n v="-9.5238095238095195E-3"/>
    <n v="781"/>
    <n v="0.26606799968550898"/>
    <n v="329"/>
    <n v="0.4"/>
    <n v="1235.5999999999999"/>
    <n v="0.626504707728056"/>
    <n v="208"/>
    <n v="0.118279569892473"/>
    <n v="780.5"/>
    <n v="0.28805348136679199"/>
    <n v="111"/>
    <n v="2.7"/>
    <n v="427.1"/>
    <n v="2.6504273504273499"/>
    <n v="227"/>
    <n v="-0.36592178770949702"/>
    <n v="1404.85"/>
    <n v="-0.33035834515738499"/>
    <n v="168"/>
    <n v="0.68"/>
    <n v="1118.95"/>
    <n v="0.68648640501597602"/>
    <n v="261"/>
    <n v="0.248803827751196"/>
    <n v="1608"/>
    <n v="0.28195796437512199"/>
    <n v="542"/>
    <n v="1.9646454440252759E-3"/>
    <n v="173"/>
    <n v="188"/>
    <n v="15"/>
  </r>
  <r>
    <n v="33010120009"/>
    <s v="ALENCON"/>
    <n v="61"/>
    <s v="HM1"/>
    <n v="7000"/>
    <s v="CARREFOUR CONDÉ-SUR-SARTHE"/>
    <x v="12"/>
    <s v="CARREFOUR"/>
    <s v="CARREFOUR VAL DE LOIRE"/>
    <s v="CONDÉ-SUR-SARTHE"/>
    <s v="CC CARREFOUR"/>
    <n v="2.0450918519661358E-3"/>
    <n v="400"/>
    <n v="1.4390243902438999"/>
    <n v="1528.34"/>
    <n v="1.7963836604569501"/>
    <n v="478"/>
    <n v="0.327777777777778"/>
    <n v="1833.05"/>
    <n v="0.54810200945422805"/>
    <n v="280"/>
    <n v="0.79487179487179505"/>
    <n v="1070.75"/>
    <n v="1.10254447644924"/>
    <n v="130"/>
    <n v="2.9393939393939399"/>
    <n v="504.1"/>
    <n v="2.9168609168609199"/>
    <n v="220"/>
    <n v="-0.30158730158730201"/>
    <n v="1414.3"/>
    <n v="-0.23139023371595299"/>
    <n v="177"/>
    <n v="0.88297872340425498"/>
    <n v="1204.3"/>
    <n v="0.84776604885233797"/>
    <n v="242"/>
    <n v="8.5201793721973104E-2"/>
    <n v="1564.2"/>
    <n v="0.133937176748706"/>
    <n v="641.5"/>
    <n v="2.3253137497088825E-3"/>
    <n v="163"/>
    <n v="189"/>
    <n v="26"/>
  </r>
  <r>
    <n v="33010106002"/>
    <s v="MONTLUCON"/>
    <n v="3"/>
    <s v="HM1"/>
    <n v="7500"/>
    <s v="CARREFOUR MONTLUÇON"/>
    <x v="14"/>
    <s v="CARREFOUR"/>
    <s v="CARREFOUR CENTRE"/>
    <s v="MONTLUÇON"/>
    <s v="CC SAINT-JACQUES"/>
    <n v="2.0380638699697708E-3"/>
    <n v="262"/>
    <n v="0.28431372549019601"/>
    <n v="977.95"/>
    <n v="0.77150894811731296"/>
    <n v="442"/>
    <n v="-1.7777777777777799E-2"/>
    <n v="1642.93"/>
    <n v="0.128312989640368"/>
    <n v="212"/>
    <n v="9.2783505154639206E-2"/>
    <n v="790.6"/>
    <n v="0.24512133239636899"/>
    <n v="104"/>
    <n v="2.0588235294117601"/>
    <n v="400.5"/>
    <n v="2.0203619909502302"/>
    <n v="220"/>
    <n v="-3.5087719298245598E-2"/>
    <n v="1317.25"/>
    <n v="-6.7098081496472896E-3"/>
    <n v="138"/>
    <n v="0.38"/>
    <n v="772.97"/>
    <n v="0.27602224822055699"/>
    <n v="272"/>
    <n v="0.45454545454545497"/>
    <n v="1598.65"/>
    <n v="0.43394416224212801"/>
    <n v="570"/>
    <n v="2.0661400426096074E-3"/>
    <n v="169"/>
    <n v="190"/>
    <n v="21"/>
  </r>
  <r>
    <n v="33010103010"/>
    <s v="LA ROCHE S/YON"/>
    <n v="85"/>
    <s v="HM1"/>
    <n v="5455"/>
    <s v="CARREFOUR LA ROCHE-SUR-YON"/>
    <x v="15"/>
    <s v="CARREFOUR"/>
    <s v="CARREFOUR ATLANTIQUE"/>
    <s v="LA ROCHE-SUR-YON"/>
    <s v="CC CARREFOUR"/>
    <n v="1.9985515635420974E-3"/>
    <n v="347"/>
    <n v="1.58955223880597"/>
    <n v="1312.2"/>
    <n v="2.01344752681204"/>
    <n v="565"/>
    <n v="0.31090487238979098"/>
    <n v="2102.65"/>
    <n v="0.54836675345493102"/>
    <n v="331"/>
    <n v="1.2671232876712299"/>
    <n v="1245.0999999999999"/>
    <n v="1.66555114995914"/>
    <n v="146"/>
    <n v="5.9523809523809499"/>
    <n v="563.4"/>
    <n v="5.8791208791208804"/>
    <n v="134"/>
    <n v="-0.57324840764331197"/>
    <n v="864.7"/>
    <n v="-0.49082165850462101"/>
    <n v="16"/>
    <n v="-0.82222222222222197"/>
    <n v="111.6"/>
    <n v="-0.821302760520079"/>
    <n v="93"/>
    <n v="-0.61885245901639296"/>
    <n v="596.5"/>
    <n v="-0.58136070474012702"/>
    <n v="468.75"/>
    <n v="1.6991283245144798E-3"/>
    <n v="187"/>
    <n v="191"/>
    <n v="4"/>
  </r>
  <r>
    <n v="33010117006"/>
    <s v="AIRE S/LA LYS"/>
    <n v="62"/>
    <s v="HM1"/>
    <n v="6030"/>
    <s v="CARREFOUR AIRE-SUR-LA-LYS"/>
    <x v="9"/>
    <s v="CARREFOUR"/>
    <s v="CARREFOUR PAS DE CALAIS"/>
    <s v="AIRE-SUR-LA-LYS"/>
    <s v="CC VAL DE LYS"/>
    <n v="1.9445301989977667E-3"/>
    <n v="295"/>
    <n v="0.58602150537634401"/>
    <n v="1125.3"/>
    <n v="0.87020109689213898"/>
    <n v="370"/>
    <n v="0.70506912442396297"/>
    <n v="1402.25"/>
    <n v="0.94446370380641997"/>
    <n v="168"/>
    <n v="-0.115789473684211"/>
    <n v="639.6"/>
    <n v="2.0258414420162799E-2"/>
    <n v="114"/>
    <n v="3.56"/>
    <n v="441.05"/>
    <n v="3.5235897435897399"/>
    <n v="201"/>
    <n v="-0.31399317406143301"/>
    <n v="1305.05"/>
    <n v="-0.247558261551412"/>
    <n v="107"/>
    <n v="0.229885057471264"/>
    <n v="715.7"/>
    <n v="0.145890038105607"/>
    <n v="160"/>
    <n v="-0.34426229508196698"/>
    <n v="1018.85"/>
    <n v="-0.293647437275116"/>
    <n v="470.75"/>
    <n v="1.7063779386990749E-3"/>
    <n v="186"/>
    <n v="192"/>
    <n v="6"/>
  </r>
  <r>
    <n v="33010115005"/>
    <s v="LIMAY"/>
    <n v="78"/>
    <s v="HM1"/>
    <n v="6036"/>
    <s v="CARREFOUR LIMAY"/>
    <x v="1"/>
    <s v="CARREFOUR"/>
    <s v="CARREFOUR PARIS OUEST"/>
    <s v="LIMAY"/>
    <s v="CC CARREFOUR"/>
    <n v="1.9095780397080974E-3"/>
    <n v="447"/>
    <n v="1.02262443438914"/>
    <n v="1683.7"/>
    <n v="1.36637241026492"/>
    <n v="514"/>
    <n v="0.45609065155807399"/>
    <n v="1921.75"/>
    <n v="0.67294203102431505"/>
    <n v="397"/>
    <n v="0.855140186915888"/>
    <n v="1492.4"/>
    <n v="1.16552228497136"/>
    <n v="176"/>
    <n v="2.6666666666666701"/>
    <n v="681.8"/>
    <n v="2.6420940170940201"/>
    <n v="205"/>
    <n v="-0.57202505219206701"/>
    <n v="1310.5999999999999"/>
    <n v="-0.53914140348567496"/>
    <n v="112"/>
    <n v="-0.30434782608695699"/>
    <n v="786.6"/>
    <n v="-0.31163637318304699"/>
    <n v="208"/>
    <n v="-0.454068241469816"/>
    <n v="1324.05"/>
    <n v="-0.42698971281973402"/>
    <n v="646"/>
    <n v="2.3416253816242218E-3"/>
    <n v="162"/>
    <n v="193"/>
    <n v="31"/>
  </r>
  <r>
    <n v="33010105001"/>
    <s v="GUINGAMP"/>
    <n v="22"/>
    <s v="HM1"/>
    <n v="5780"/>
    <s v="CARREFOUR GRACES"/>
    <x v="10"/>
    <s v="CARREFOUR"/>
    <s v="CARREFOUR BRETAGNE"/>
    <s v="GRACES"/>
    <s v="CC CARREFOUR"/>
    <n v="1.8942501143179764E-3"/>
    <n v="170"/>
    <n v="-0.230769230769231"/>
    <n v="644.9"/>
    <n v="-0.101124409873331"/>
    <n v="240"/>
    <n v="-0.163763066202091"/>
    <n v="905.4"/>
    <n v="-3.9951342265511197E-2"/>
    <n v="131"/>
    <n v="-0.48627450980392201"/>
    <n v="496"/>
    <n v="-0.40741016857866502"/>
    <n v="128"/>
    <n v="7"/>
    <n v="496.7"/>
    <n v="6.9599358974358996"/>
    <n v="119"/>
    <n v="-0.69090909090909103"/>
    <n v="754.55"/>
    <n v="-0.63800511192145004"/>
    <n v="75"/>
    <n v="1.35135135135135E-2"/>
    <n v="487.6"/>
    <n v="-4.9234669006532103E-2"/>
    <n v="127"/>
    <n v="-0.66223404255319196"/>
    <n v="794.6"/>
    <n v="-0.60764485193111195"/>
    <n v="327.75"/>
    <n v="1.1880305245005243E-3"/>
    <n v="206"/>
    <n v="194"/>
    <n v="-12"/>
  </r>
  <r>
    <n v="33010102005"/>
    <s v="LESPARRE MEDOC"/>
    <n v="33"/>
    <s v="HM1"/>
    <n v="3600"/>
    <s v="CARREFOUR LESPARRE-MÉDOC"/>
    <x v="4"/>
    <s v="CARREFOUR"/>
    <s v="CARREFOUR AQUITAINE MIDI PYRENEES"/>
    <s v="LESPARRE-MÉDOC"/>
    <s v="1 AVENUE MENDÈS-FRANCE"/>
    <n v="1.8583820597400924E-3"/>
    <n v="183"/>
    <n v="0.33576642335766399"/>
    <n v="684.9"/>
    <n v="0.44624931741846702"/>
    <n v="276"/>
    <n v="3.7593984962405999E-2"/>
    <n v="1059.05"/>
    <n v="0.138589714107063"/>
    <n v="146"/>
    <n v="0.114503816793893"/>
    <n v="548.45000000000005"/>
    <n v="0.22806247590113499"/>
    <n v="93"/>
    <n v="2.2068965517241401"/>
    <n v="361.15"/>
    <n v="2.1931918656056602"/>
    <n v="133"/>
    <n v="-0.59939759036144602"/>
    <n v="847"/>
    <n v="-0.574742474435471"/>
    <n v="128"/>
    <n v="0.39130434782608697"/>
    <n v="761.93"/>
    <n v="0.37577886710633002"/>
    <n v="150"/>
    <n v="-0.44852941176470601"/>
    <n v="963"/>
    <n v="-0.44049131253824098"/>
    <n v="380"/>
    <n v="1.3774266950730715E-3"/>
    <n v="202"/>
    <n v="195"/>
    <n v="-7"/>
  </r>
  <r>
    <n v="33010119001"/>
    <s v="FEURS"/>
    <n v="42"/>
    <s v="HM1"/>
    <n v="6450"/>
    <s v="CARREFOUR FEURS"/>
    <x v="14"/>
    <s v="CARREFOUR"/>
    <s v="CARREFOUR RHONE"/>
    <s v="FEURS"/>
    <s v="ROUTE DE SAINT-ETIENNE"/>
    <n v="1.8434429246301362E-3"/>
    <n v="176"/>
    <n v="-0.11111111111111099"/>
    <n v="663.88"/>
    <n v="5.4645600443285501E-2"/>
    <n v="278"/>
    <n v="4.5112781954887202E-2"/>
    <n v="1039.51"/>
    <n v="0.22135282528677699"/>
    <n v="131"/>
    <n v="-0.25988700564971801"/>
    <n v="489.37"/>
    <n v="-0.14175065538913301"/>
    <n v="92"/>
    <n v="3.6"/>
    <n v="355.09"/>
    <n v="3.5524358974358998"/>
    <n v="207"/>
    <n v="-0.19455252918287899"/>
    <n v="1316.38"/>
    <n v="-0.117570501416474"/>
    <n v="129"/>
    <n v="0.79166666666666696"/>
    <n v="764.1"/>
    <n v="0.73860096889289995"/>
    <n v="161"/>
    <n v="-0.3"/>
    <n v="1031.94"/>
    <n v="-0.21764305360449801"/>
    <n v="417.75"/>
    <n v="1.5142631628073044E-3"/>
    <n v="195"/>
    <n v="196"/>
    <n v="1"/>
  </r>
  <r>
    <n v="33010122001"/>
    <s v="AUCH"/>
    <n v="32"/>
    <s v="HM1"/>
    <n v="5062"/>
    <s v="CARREFOUR AUCH"/>
    <x v="4"/>
    <s v="CARREFOUR"/>
    <s v="GUYENNE ET GASCOGNE"/>
    <s v="AUCH"/>
    <s v="ROUTE DE TARBES"/>
    <n v="1.8396539361458487E-3"/>
    <n v="277"/>
    <n v="0.35121951219512199"/>
    <n v="1063.2863"/>
    <n v="0.51324307553931203"/>
    <n v="355"/>
    <n v="2.3054755043227699E-2"/>
    <n v="1294.0988"/>
    <n v="-0.110666615812226"/>
    <n v="189"/>
    <n v="-7.3529411764705899E-2"/>
    <n v="696.3252"/>
    <n v="-8.8418622607578198E-2"/>
    <n v="56"/>
    <n v="1.3333333333333299"/>
    <n v="215.66309999999999"/>
    <n v="1.34104443426477"/>
    <n v="141"/>
    <n v="0.21551724137931"/>
    <n v="885.1028"/>
    <n v="0.36600562759819599"/>
    <n v="31"/>
    <n v="0"/>
    <n v="155.84460000000001"/>
    <n v="-0.247938091844008"/>
    <n v="72"/>
    <n v="0.18032786885245899"/>
    <n v="524.7799"/>
    <n v="0.27041819130354799"/>
    <n v="341.25"/>
    <n v="1.2369654202465412E-3"/>
    <n v="204"/>
    <n v="197"/>
    <n v="-7"/>
  </r>
  <r>
    <n v="33010117001"/>
    <s v="ARMENTIERES"/>
    <n v="59"/>
    <s v="HM1"/>
    <n v="4800"/>
    <s v="CARREFOUR ARMENTIÈRES"/>
    <x v="9"/>
    <s v="CARREFOUR"/>
    <s v="CARREFOUR PAS DE CALAIS"/>
    <s v="ARMENTIÈRES"/>
    <s v="26 AVENUE ARISTIDE BRIAND"/>
    <n v="1.828523669877941E-3"/>
    <n v="162"/>
    <n v="-2.9940119760479E-2"/>
    <n v="612.25"/>
    <n v="0.31836778639104202"/>
    <n v="195"/>
    <n v="0.16766467065868301"/>
    <n v="733.35"/>
    <n v="1.06577464788732"/>
    <n v="121"/>
    <n v="-0.36649214659685903"/>
    <n v="458.25"/>
    <n v="-0.17133815551537099"/>
    <n v="76"/>
    <n v="1.1714285714285699"/>
    <n v="293.64999999999998"/>
    <n v="1.1512820512820501"/>
    <n v="117"/>
    <n v="-0.37765957446808501"/>
    <n v="746.55"/>
    <n v="-0.32987145883451202"/>
    <n v="85"/>
    <n v="0.7"/>
    <n v="591.9"/>
    <n v="0.64718650859909799"/>
    <n v="59"/>
    <n v="-0.58741258741258695"/>
    <n v="375.65"/>
    <n v="-0.563080823941287"/>
    <n v="269"/>
    <n v="9.7507310782804274E-4"/>
    <n v="214"/>
    <n v="198"/>
    <n v="-16"/>
  </r>
  <r>
    <n v="33010120006"/>
    <s v="ST LO"/>
    <n v="50"/>
    <s v="HM1"/>
    <n v="3800"/>
    <s v="CARREFOUR SAINT-LÔ"/>
    <x v="12"/>
    <s v="CARREFOUR"/>
    <s v="CARREFOUR VAL DE LOIRE"/>
    <s v="SAINT-LÔ"/>
    <s v="CC VAL SAINT-JEAN"/>
    <n v="1.8181213044703676E-3"/>
    <n v="167"/>
    <n v="-0.13471502590673601"/>
    <n v="645"/>
    <n v="8.8003362042175202E-3"/>
    <n v="230"/>
    <n v="5.5045871559633003E-2"/>
    <n v="884"/>
    <n v="0.21080581181310901"/>
    <n v="67"/>
    <n v="-0.61271676300578004"/>
    <n v="258"/>
    <n v="-0.55353249245158398"/>
    <n v="81"/>
    <n v="2.52173913043478"/>
    <n v="314.60000000000002"/>
    <n v="2.5072463768115898"/>
    <n v="156"/>
    <n v="-0.14285714285714299"/>
    <n v="1020.65"/>
    <n v="-5.0965104636183801E-3"/>
    <n v="79"/>
    <n v="0.27419354838709697"/>
    <n v="555"/>
    <n v="0.22031662269129301"/>
    <n v="112"/>
    <n v="-0.11111111111111099"/>
    <n v="743.1"/>
    <n v="2.21837674851749E-2"/>
    <n v="309.75"/>
    <n v="1.1227839968391683E-3"/>
    <n v="209"/>
    <n v="199"/>
    <n v="-10"/>
  </r>
  <r>
    <n v="33010109002"/>
    <s v="PAMIERS"/>
    <n v="9"/>
    <s v="HM1"/>
    <n v="5200"/>
    <s v="CARREFOUR PAMIERS"/>
    <x v="6"/>
    <s v="CARREFOUR"/>
    <s v="CARREFOUR FRANCHISES"/>
    <s v="PAMIERS"/>
    <s v="CC PYREVAL"/>
    <n v="1.8175513019739258E-3"/>
    <n v="46"/>
    <n v="-0.6"/>
    <n v="185.7225"/>
    <n v="-0.59724743186889695"/>
    <n v="147"/>
    <n v="-0.57636887608069198"/>
    <n v="533.40800000000002"/>
    <n v="-0.53443972791229399"/>
    <n v="73"/>
    <n v="-0.58045977011494299"/>
    <n v="264.7749"/>
    <n v="-0.54962718250809295"/>
    <n v="4"/>
    <n v="1"/>
    <n v="15.7828"/>
    <n v="1"/>
    <n v="100"/>
    <n v="1.32558139534884"/>
    <n v="522.11990000000003"/>
    <n v="1.4281247137028701"/>
    <n v="46"/>
    <n v="2.06666666666667"/>
    <n v="296.65600000000001"/>
    <n v="2.2150757069176099"/>
    <n v="86"/>
    <n v="1"/>
    <n v="455.48570000000001"/>
    <n v="1"/>
    <n v="183.5"/>
    <n v="6.6515210143660165E-4"/>
    <n v="218"/>
    <n v="200"/>
    <n v="-18"/>
  </r>
  <r>
    <n v="33010103008"/>
    <s v="CHOLET"/>
    <n v="49"/>
    <s v="HM1"/>
    <n v="7150"/>
    <s v="CARREFOUR CHOLET"/>
    <x v="16"/>
    <s v="CARREFOUR"/>
    <s v="CARREFOUR ATLANTIQUE"/>
    <s v="CHOLET"/>
    <s v="CC CARREFOUR"/>
    <n v="1.8163309065791302E-3"/>
    <n v="336"/>
    <n v="0.5"/>
    <n v="1236.4000000000001"/>
    <n v="0.70543223755219997"/>
    <n v="516"/>
    <n v="0.14412416851441201"/>
    <n v="1880.1"/>
    <n v="0.28657748832236402"/>
    <n v="302"/>
    <n v="1.0133333333333301"/>
    <n v="1121.7"/>
    <n v="1.3017965792146799"/>
    <n v="254"/>
    <n v="2.2987012987013"/>
    <n v="867.45"/>
    <n v="1.88861138861139"/>
    <n v="382"/>
    <n v="0.49803921568627502"/>
    <n v="2366.35"/>
    <n v="0.65666641346615995"/>
    <n v="165"/>
    <n v="0.875"/>
    <n v="1017.05"/>
    <n v="0.65038539553752495"/>
    <n v="194"/>
    <n v="-0.30465949820788502"/>
    <n v="1168.3499999999999"/>
    <n v="-0.242210549044028"/>
    <n v="722.5"/>
    <n v="2.6189231241849848E-3"/>
    <n v="151"/>
    <n v="201"/>
    <n v="50"/>
  </r>
  <r>
    <n v="33010118007"/>
    <s v="PORT DE BOUC"/>
    <n v="13"/>
    <s v="HM1"/>
    <n v="6377"/>
    <s v="CARREFOUR PORT-DE-BOUC"/>
    <x v="0"/>
    <s v="CARREFOUR"/>
    <s v="CARREFOUR PROVENCE"/>
    <s v="PORT-DE-BOUC"/>
    <s v="CC CARREFOUR"/>
    <n v="1.7798289271604428E-3"/>
    <n v="236"/>
    <n v="-0.36559139784946199"/>
    <n v="908.2"/>
    <n v="-0.27482346279062703"/>
    <n v="241"/>
    <n v="-0.52559055118110198"/>
    <n v="928"/>
    <n v="-0.45832942256515602"/>
    <n v="224"/>
    <n v="-0.323262839879154"/>
    <n v="862.6"/>
    <n v="-0.23209777871863899"/>
    <n v="124"/>
    <n v="6.75"/>
    <n v="481.85"/>
    <n v="6.7219551282051304"/>
    <n v="190"/>
    <n v="-0.475138121546961"/>
    <n v="1241.8499999999999"/>
    <n v="-0.40782314337880399"/>
    <n v="52"/>
    <n v="-0.434782608695652"/>
    <n v="298.52999999999997"/>
    <n v="-0.45917537696307797"/>
    <n v="116"/>
    <n v="-0.58865248226950395"/>
    <n v="744.5"/>
    <n v="-0.56756175284966304"/>
    <n v="385.25"/>
    <n v="1.3964569323076338E-3"/>
    <n v="199"/>
    <n v="202"/>
    <n v="3"/>
  </r>
  <r>
    <n v="33010110008"/>
    <s v="AUCHY LES MINES"/>
    <n v="62"/>
    <s v="HM1"/>
    <n v="6850"/>
    <s v="CARREFOUR AUCHY-LES-MINES"/>
    <x v="9"/>
    <s v="CARREFOUR"/>
    <s v="CARREFOUR GRAND NORD"/>
    <s v="AUCHY-LES-MINES"/>
    <s v="CC PORTE DES FLANDRES"/>
    <n v="1.7773795738287022E-3"/>
    <n v="311"/>
    <n v="1.1156462585033999"/>
    <n v="1169.8"/>
    <n v="1.4521538622785899"/>
    <n v="321"/>
    <n v="0.47926267281106"/>
    <n v="1210.95"/>
    <n v="0.69375480802853295"/>
    <n v="319"/>
    <n v="0.61111111111111105"/>
    <n v="1206.25"/>
    <n v="0.80819967021436101"/>
    <n v="79"/>
    <n v="12.1666666666667"/>
    <n v="305.35000000000002"/>
    <n v="12.0491452991453"/>
    <n v="199"/>
    <n v="-0.334448160535117"/>
    <n v="1301.55"/>
    <n v="-0.26177903567032901"/>
    <n v="130"/>
    <n v="0.56626506024096401"/>
    <n v="907.6"/>
    <n v="0.51279273272772696"/>
    <n v="206"/>
    <n v="-4.6296296296296301E-2"/>
    <n v="1326.95"/>
    <n v="1.33643896292336E-2"/>
    <n v="525"/>
    <n v="1.9030237234562172E-3"/>
    <n v="175"/>
    <n v="203"/>
    <n v="28"/>
  </r>
  <r>
    <n v="33010117007"/>
    <s v="BERCK"/>
    <n v="62"/>
    <s v="HM1"/>
    <n v="6700"/>
    <s v="CARREFOUR BERCK"/>
    <x v="9"/>
    <s v="CARREFOUR"/>
    <s v="CARREFOUR PAS DE CALAIS"/>
    <s v="BERCK"/>
    <s v="940 AVENUE DE VERDUN"/>
    <n v="1.7768381519958449E-3"/>
    <n v="175"/>
    <n v="-0.31372549019607798"/>
    <n v="636.1"/>
    <n v="-0.187774817112069"/>
    <n v="303"/>
    <n v="-0.18548387096774199"/>
    <n v="1168.5999999999999"/>
    <n v="-5.1859381156098699E-2"/>
    <n v="124"/>
    <n v="-0.37688442211055301"/>
    <n v="478.7"/>
    <n v="-0.17400933315963399"/>
    <n v="140"/>
    <n v="6"/>
    <n v="543.85"/>
    <n v="5.9724358974358998"/>
    <n v="147"/>
    <n v="0.28947368421052599"/>
    <n v="807.88"/>
    <n v="0.24896805691687901"/>
    <n v="133"/>
    <n v="6"/>
    <n v="906.15"/>
    <n v="6.2783132530120502"/>
    <n v="126"/>
    <n v="0.57499999999999996"/>
    <n v="789.95"/>
    <n v="0.719314389787584"/>
    <n v="388.5"/>
    <n v="1.4082375553576007E-3"/>
    <n v="198"/>
    <n v="204"/>
    <n v="6"/>
  </r>
  <r>
    <n v="33010106010"/>
    <s v="THIERS"/>
    <n v="63"/>
    <s v="HM1"/>
    <n v="6824"/>
    <s v="CARREFOUR THIERS"/>
    <x v="14"/>
    <s v="CARREFOUR"/>
    <s v="CARREFOUR CENTRE"/>
    <s v="THIERS"/>
    <s v="CC CARREFOUR"/>
    <n v="1.7606155045343584E-3"/>
    <n v="215"/>
    <n v="0.39610389610389601"/>
    <n v="820.4"/>
    <n v="0.65380352636711903"/>
    <n v="468"/>
    <n v="0.44"/>
    <n v="1786.3"/>
    <n v="0.66408974812465005"/>
    <n v="178"/>
    <n v="0.40157480314960597"/>
    <n v="681.95"/>
    <n v="0.65707863803420097"/>
    <n v="111"/>
    <n v="0.734375"/>
    <n v="431"/>
    <n v="0.72676282051282104"/>
    <n v="370"/>
    <n v="2.4930747922437699E-2"/>
    <n v="2406.5"/>
    <n v="0.17518476624566601"/>
    <n v="218"/>
    <n v="0.786885245901639"/>
    <n v="1277.1199999999999"/>
    <n v="0.69143070864817302"/>
    <n v="262"/>
    <n v="-0.215568862275449"/>
    <n v="1655.1"/>
    <n v="-0.16470628431468201"/>
    <n v="668"/>
    <n v="2.4213711376547681E-3"/>
    <n v="157"/>
    <n v="205"/>
    <n v="48"/>
  </r>
  <r>
    <n v="33010117008"/>
    <s v="CALAIS"/>
    <n v="62"/>
    <s v="HM1"/>
    <n v="7100"/>
    <s v="CARREFOUR CALAIS"/>
    <x v="9"/>
    <s v="CARREFOUR"/>
    <s v="CARREFOUR PAS DE CALAIS"/>
    <s v="CALAIS"/>
    <s v="CC MIVOIX"/>
    <n v="1.7182824445092192E-3"/>
    <n v="102"/>
    <n v="-0.35031847133757998"/>
    <n v="386.15"/>
    <n v="-0.23436713102305101"/>
    <n v="39"/>
    <n v="-0.79792746113989599"/>
    <n v="146.55000000000001"/>
    <n v="-0.767749603803487"/>
    <n v="65"/>
    <n v="-0.63483146067415697"/>
    <n v="244.55"/>
    <n v="-0.57472893425731897"/>
    <n v="63"/>
    <n v="8"/>
    <n v="243.6"/>
    <n v="7.9230769230769198"/>
    <n v="180"/>
    <n v="0.168831168831169"/>
    <n v="998.29"/>
    <n v="0.11755702698866199"/>
    <n v="109"/>
    <n v="1.0566037735849101"/>
    <n v="748.55"/>
    <n v="1.02875572539773"/>
    <n v="185"/>
    <n v="0.74528301886792403"/>
    <n v="1182.25"/>
    <n v="0.92801825978841301"/>
    <n v="304.25"/>
    <n v="1.1028475578315317E-3"/>
    <n v="210"/>
    <n v="206"/>
    <n v="-4"/>
  </r>
  <r>
    <n v="33010110005"/>
    <s v="FOURMIES"/>
    <n v="59"/>
    <s v="HM1"/>
    <n v="6000"/>
    <s v="CARREFOUR FOURMIES"/>
    <x v="9"/>
    <s v="CARREFOUR"/>
    <s v="CARREFOUR GRAND NORD"/>
    <s v="FOURMIES"/>
    <s v="CC CARREFOUR"/>
    <n v="1.6894289770597833E-3"/>
    <n v="122"/>
    <n v="8.2644628099173608E-3"/>
    <n v="457.1"/>
    <n v="0.17737695045718299"/>
    <n v="137"/>
    <n v="-0.25543478260869601"/>
    <n v="414.24"/>
    <n v="-0.30392057193316502"/>
    <n v="99"/>
    <n v="-0.220472440944882"/>
    <n v="370.9"/>
    <n v="-0.102045757172255"/>
    <n v="72"/>
    <n v="5.5454545454545503"/>
    <n v="276.26"/>
    <n v="5.4396270396270401"/>
    <n v="147"/>
    <n v="-0.303317535545024"/>
    <n v="843.64"/>
    <n v="-0.198374323957342"/>
    <n v="87"/>
    <n v="-0.40410958904109601"/>
    <n v="597.70000000000005"/>
    <n v="-0.33223099869284001"/>
    <n v="181"/>
    <n v="-0.191964285714286"/>
    <n v="1091.8699999999999"/>
    <n v="3.1954709562784699E-2"/>
    <n v="315"/>
    <n v="1.1418142340737303E-3"/>
    <n v="207"/>
    <n v="207"/>
    <n v="0"/>
  </r>
  <r>
    <n v="33010112001"/>
    <s v="BAYEUX"/>
    <n v="14"/>
    <s v="HM1"/>
    <n v="3750"/>
    <s v="CARREFOUR BAYEUX"/>
    <x v="12"/>
    <s v="CARREFOUR"/>
    <s v="CARREFOUR NORMANDIE"/>
    <s v="BAYEUX"/>
    <s v="CC EINDHOVEN"/>
    <n v="1.6812873877097591E-3"/>
    <n v="157"/>
    <n v="-0.169312169312169"/>
    <n v="605.95000000000005"/>
    <n v="-3.5345562637347103E-2"/>
    <n v="186"/>
    <n v="-0.42592592592592599"/>
    <n v="718.05"/>
    <n v="-0.34727753235728098"/>
    <n v="164"/>
    <n v="-0.2"/>
    <n v="630.15"/>
    <n v="-0.100285698376188"/>
    <n v="111"/>
    <n v="54.5"/>
    <n v="431.6"/>
    <n v="54.3333333333333"/>
    <n v="137"/>
    <n v="-0.42916666666666697"/>
    <n v="869.95"/>
    <n v="-0.41085496426900903"/>
    <n v="69"/>
    <n v="-0.21590909090909099"/>
    <n v="440.45"/>
    <n v="-0.32148689034722899"/>
    <n v="108"/>
    <n v="-0.37931034482758602"/>
    <n v="690.05"/>
    <n v="-0.34324592125784598"/>
    <n v="311.5"/>
    <n v="1.1291274092506888E-3"/>
    <n v="208"/>
    <n v="208"/>
    <n v="0"/>
  </r>
  <r>
    <n v="33010116003"/>
    <s v="MONTEREAU"/>
    <n v="77"/>
    <s v="HM1"/>
    <n v="5713"/>
    <s v="CARREFOUR MONTEREAU-FAULT-YONNE"/>
    <x v="3"/>
    <s v="CARREFOUR"/>
    <s v="CARREFOUR PARIS SUD"/>
    <s v="MONTEREAU-FAULT-YONNE"/>
    <s v="CC CARREFOUR"/>
    <n v="1.644589550736612E-3"/>
    <n v="136"/>
    <n v="-9.9337748344370896E-2"/>
    <n v="506.3"/>
    <n v="5.1293924173115797E-2"/>
    <n v="76"/>
    <n v="-0.67932489451476796"/>
    <n v="280.85000000000002"/>
    <n v="-0.63178310326933595"/>
    <n v="98"/>
    <n v="-0.337837837837838"/>
    <n v="363.2"/>
    <n v="-0.25037976355590802"/>
    <n v="75"/>
    <n v="8.375"/>
    <n v="289.5"/>
    <n v="8.2788461538461604"/>
    <n v="123"/>
    <n v="-0.34574468085106402"/>
    <n v="783.95"/>
    <n v="-0.27683925389773001"/>
    <n v="64"/>
    <n v="-0.123287671232877"/>
    <n v="442.95"/>
    <n v="-0.15561020244767301"/>
    <n v="134"/>
    <n v="-0.30927835051546398"/>
    <n v="845.7"/>
    <n v="-0.26933968939549802"/>
    <n v="256.75"/>
    <n v="9.3066922094739771E-4"/>
    <n v="215"/>
    <n v="209"/>
    <n v="-6"/>
  </r>
  <r>
    <n v="33010104001"/>
    <s v="BEAUNE"/>
    <n v="21"/>
    <s v="HM1"/>
    <n v="3635"/>
    <s v="CARREFOUR BEAUNE"/>
    <x v="8"/>
    <s v="CARREFOUR"/>
    <s v="CARREFOUR BOURGOGNE"/>
    <s v="BEAUNE"/>
    <s v="CC SAINT-JACQUES"/>
    <n v="1.6009347542392356E-3"/>
    <n v="189"/>
    <n v="0.37956204379561997"/>
    <n v="728.75"/>
    <n v="0.58837962174878"/>
    <n v="255"/>
    <n v="0.20283018867924499"/>
    <n v="980.75"/>
    <n v="0.39394637126231902"/>
    <n v="114"/>
    <n v="-0.102362204724409"/>
    <n v="438.95"/>
    <n v="3.9410210775672999E-2"/>
    <n v="73"/>
    <n v="5.6363636363636402"/>
    <n v="284.8"/>
    <n v="5.6386946386946404"/>
    <n v="96"/>
    <n v="-0.524752475247525"/>
    <n v="596.4"/>
    <n v="-0.48875720167431203"/>
    <n v="96"/>
    <n v="0.6"/>
    <n v="579.34"/>
    <n v="0.68055379895547696"/>
    <n v="83"/>
    <n v="-0.58910891089108897"/>
    <n v="541.1"/>
    <n v="-0.54018546221260999"/>
    <n v="295.25"/>
    <n v="1.0702242940008537E-3"/>
    <n v="211"/>
    <n v="210"/>
    <n v="-1"/>
  </r>
  <r>
    <n v="33010112009"/>
    <s v="FECAMP"/>
    <n v="76"/>
    <s v="HM1"/>
    <n v="4000"/>
    <s v="CARREFOUR FÉCAMP"/>
    <x v="7"/>
    <s v="CARREFOUR"/>
    <s v="CARREFOUR NORMANDIE"/>
    <s v="FÉCAMP"/>
    <s v="RUE CHARLES LEBORGNE"/>
    <n v="1.597708413790682E-3"/>
    <n v="243"/>
    <n v="1.6736401673640201E-2"/>
    <n v="920.47"/>
    <n v="0.172258903822606"/>
    <n v="352"/>
    <n v="0.38039215686274502"/>
    <n v="1335.55"/>
    <n v="0.60853804841957904"/>
    <n v="177"/>
    <n v="-0.25941422594142299"/>
    <n v="669.95"/>
    <n v="-0.155540502606865"/>
    <n v="92"/>
    <n v="1.3589743589743599"/>
    <n v="357.05"/>
    <n v="1.34746877054569"/>
    <n v="165"/>
    <n v="-0.462540716612378"/>
    <n v="1050.6500000000001"/>
    <n v="-0.41903994090038399"/>
    <n v="127"/>
    <n v="8.54700854700855E-2"/>
    <n v="815.75"/>
    <n v="3.0755234328603401E-2"/>
    <n v="151"/>
    <n v="-0.46830985915493001"/>
    <n v="947.8"/>
    <n v="-0.44204036853828199"/>
    <n v="437.5"/>
    <n v="1.5858531028801811E-3"/>
    <n v="192"/>
    <n v="211"/>
    <n v="19"/>
  </r>
  <r>
    <n v="33010120007"/>
    <s v="AVRANCHES -ST MARTIN"/>
    <n v="50"/>
    <s v="HM1"/>
    <n v="5800"/>
    <s v="CARREFOUR SAINT-MARTIN-DES-CHAMPS"/>
    <x v="12"/>
    <s v="CARREFOUR"/>
    <s v="CARREFOUR VAL DE LOIRE"/>
    <s v="SAINT-MARTIN-DES-CHAMPS"/>
    <s v="PARC D'ACTIVITÉ DE LA BAIE"/>
    <n v="1.5556086512474939E-3"/>
    <n v="347"/>
    <n v="0.30943396226415099"/>
    <n v="1337.45"/>
    <n v="0.51193808769252203"/>
    <n v="488"/>
    <n v="0.43108504398827002"/>
    <n v="1873.4"/>
    <n v="0.58969844182568398"/>
    <n v="227"/>
    <n v="1.33928571428571E-2"/>
    <n v="874.45"/>
    <n v="0.17397821471268801"/>
    <n v="142"/>
    <n v="4.2592592592592604"/>
    <n v="552.29999999999995"/>
    <n v="4.2450142450142403"/>
    <n v="85"/>
    <n v="-0.69642857142857095"/>
    <n v="534.70000000000005"/>
    <n v="-0.67430920293649199"/>
    <n v="76"/>
    <n v="-0.14606741573033699"/>
    <n v="496.1"/>
    <n v="-0.17708920810801801"/>
    <n v="140"/>
    <n v="-0.53947368421052599"/>
    <n v="890.95"/>
    <n v="-0.490692351999239"/>
    <n v="451.5"/>
    <n v="1.6366004021723468E-3"/>
    <n v="188"/>
    <n v="212"/>
    <n v="24"/>
  </r>
  <r>
    <n v="33010107005"/>
    <s v="TROYES -LA CHAPELLE"/>
    <n v="10"/>
    <s v="HM1"/>
    <n v="5200"/>
    <s v="CARREFOUR LA CHAPELLE-SAINT-LUC"/>
    <x v="8"/>
    <s v="CARREFOUR"/>
    <s v="CARREFOUR CHAMPAGNE"/>
    <s v="LA CHAPELLE-SAINT-LUC"/>
    <s v="CC CHANTEREIGNE"/>
    <n v="1.535129530172544E-3"/>
    <n v="287"/>
    <n v="0.34741784037558698"/>
    <n v="1091.45"/>
    <n v="0.55771776400529505"/>
    <n v="253"/>
    <n v="0.28426395939086302"/>
    <n v="965.9"/>
    <n v="0.49383851542238599"/>
    <n v="205"/>
    <n v="7.8947368421052599E-2"/>
    <n v="771.8"/>
    <n v="0.17640334264385901"/>
    <n v="52"/>
    <n v="1.73684210526316"/>
    <n v="201.6"/>
    <n v="1.7206477732793499"/>
    <n v="179"/>
    <n v="-0.45092024539877301"/>
    <n v="1164.8"/>
    <n v="-0.37324461544860499"/>
    <n v="87"/>
    <n v="-0.34090909090909099"/>
    <n v="613.20000000000005"/>
    <n v="-0.36605084412832001"/>
    <n v="202"/>
    <n v="-0.27598566308243699"/>
    <n v="1304.7"/>
    <n v="-0.23128622070976301"/>
    <n v="433.25"/>
    <n v="1.5704476727379166E-3"/>
    <n v="193"/>
    <n v="213"/>
    <n v="20"/>
  </r>
  <r>
    <n v="33010117002"/>
    <s v="HAZEBROUCK"/>
    <n v="59"/>
    <s v="HM1"/>
    <n v="5090"/>
    <s v="CARREFOUR HAZEBROUCK"/>
    <x v="9"/>
    <s v="CARREFOUR"/>
    <s v="CARREFOUR PAS DE CALAIS"/>
    <s v="HAZEBROUCK"/>
    <s v="CC CARREFOUR LA CREULE"/>
    <n v="1.5207320500339688E-3"/>
    <n v="256"/>
    <n v="0.67320261437908502"/>
    <n v="973.55"/>
    <n v="1.0262641126157901"/>
    <n v="213"/>
    <n v="-2.2935779816513801E-2"/>
    <n v="812.05"/>
    <n v="0.15407994012797299"/>
    <n v="162"/>
    <n v="-1.8181818181818198E-2"/>
    <n v="618.25"/>
    <n v="0.23881534588145201"/>
    <n v="145"/>
    <n v="5.0416666666666696"/>
    <n v="561.85"/>
    <n v="5.0026709401709404"/>
    <n v="285"/>
    <n v="-0.11214953271028"/>
    <n v="1289.05"/>
    <n v="-0.17480583403089101"/>
    <n v="123"/>
    <n v="-0.28901734104046201"/>
    <n v="703.6"/>
    <n v="-0.36538860477491902"/>
    <n v="321"/>
    <n v="0.26877470355731198"/>
    <n v="1426.45"/>
    <n v="0.207287175063115"/>
    <n v="558.5"/>
    <n v="2.0244547610481856E-3"/>
    <n v="171"/>
    <n v="214"/>
    <n v="43"/>
  </r>
  <r>
    <n v="33010107004"/>
    <s v="RETHEL"/>
    <n v="8"/>
    <s v="HM1"/>
    <n v="3800"/>
    <s v="CARREFOUR RETHEL"/>
    <x v="11"/>
    <s v="CARREFOUR"/>
    <s v="CARREFOUR CHAMPAGNE"/>
    <s v="RETHEL"/>
    <s v="CC DE L'ETOILE"/>
    <n v="1.5082073610604063E-3"/>
    <n v="165"/>
    <n v="0.38655462184874001"/>
    <n v="635.54999999999995"/>
    <n v="0.58055574483704997"/>
    <n v="338"/>
    <n v="0.76041666666666696"/>
    <n v="1304.3"/>
    <n v="1.0630010108594199"/>
    <n v="114"/>
    <n v="-9.5238095238095205E-2"/>
    <n v="439.75"/>
    <n v="4.7504165005190502E-2"/>
    <n v="88"/>
    <n v="1"/>
    <n v="342.15"/>
    <n v="1"/>
    <n v="87"/>
    <n v="-0.75284090909090895"/>
    <n v="585.5"/>
    <n v="-0.69373365457037495"/>
    <n v="28"/>
    <n v="-0.78125"/>
    <n v="179.2"/>
    <n v="-0.78349905160019795"/>
    <n v="103"/>
    <n v="-0.73924050632911398"/>
    <n v="687.3"/>
    <n v="-0.64368470144998002"/>
    <n v="285.25"/>
    <n v="1.033976223077878E-3"/>
    <n v="213"/>
    <n v="215"/>
    <n v="2"/>
  </r>
  <r>
    <n v="33010117010"/>
    <s v="ST MARTIN AU LAERT"/>
    <n v="62"/>
    <s v="HM1"/>
    <n v="3697"/>
    <s v="CARREFOUR SAINT-MARTIN-AU-LAERT"/>
    <x v="9"/>
    <s v="CARREFOUR"/>
    <s v="CARREFOUR PAS DE CALAIS"/>
    <s v="SAINT-MARTIN-AU-LAERT"/>
    <s v="CC VAL DE L'AA"/>
    <n v="1.4783195003693975E-3"/>
    <n v="247"/>
    <n v="0.13824884792626699"/>
    <n v="741.5"/>
    <n v="2.3424481831834699E-2"/>
    <n v="224"/>
    <n v="-9.3117408906882596E-2"/>
    <n v="771.9"/>
    <n v="-4.3148439547286199E-2"/>
    <n v="338"/>
    <n v="0.87777777777777799"/>
    <n v="672.3"/>
    <n v="0.11190791689021699"/>
    <n v="64"/>
    <n v="2.2000000000000002"/>
    <n v="248.75"/>
    <n v="2.4693165969316602"/>
    <n v="180"/>
    <n v="0.25874125874125897"/>
    <n v="825.9"/>
    <n v="1.2358644873560001E-2"/>
    <n v="69"/>
    <n v="-2.8169014084507001E-2"/>
    <n v="475.6"/>
    <n v="-4.3616400892839198E-2"/>
    <n v="170"/>
    <n v="1"/>
    <n v="766.9"/>
    <n v="0.59578674013375599"/>
    <n v="427.75"/>
    <n v="1.55051123373028E-3"/>
    <n v="194"/>
    <n v="216"/>
    <n v="22"/>
  </r>
  <r>
    <n v="33010106006"/>
    <s v="GUERET"/>
    <n v="23"/>
    <s v="HM1"/>
    <n v="4714"/>
    <s v="CARREFOUR GUÉRET"/>
    <x v="14"/>
    <s v="CARREFOUR"/>
    <s v="CARREFOUR CENTRE"/>
    <s v="GUÉRET"/>
    <s v="PAC CARREFOUR GUÉRET"/>
    <n v="1.4541927787276789E-3"/>
    <n v="145"/>
    <n v="-0.207650273224044"/>
    <n v="471.75"/>
    <n v="-7.9879525169073998E-2"/>
    <n v="208"/>
    <n v="-0.14049586776859499"/>
    <n v="773.9"/>
    <n v="-5.8997326757893199E-3"/>
    <n v="148"/>
    <n v="-0.129411764705882"/>
    <n v="510.05"/>
    <n v="5.2458684213078498E-2"/>
    <n v="70"/>
    <n v="1.5925925925925899"/>
    <n v="270.39999999999998"/>
    <n v="1.5679012345679"/>
    <n v="281"/>
    <n v="0.195744680851064"/>
    <n v="1460.71"/>
    <n v="0.14719691456641901"/>
    <n v="156"/>
    <n v="1.1081081081081099"/>
    <n v="770.04"/>
    <n v="0.74188071270436895"/>
    <n v="240"/>
    <n v="0.23711340206185599"/>
    <n v="1148.44"/>
    <n v="0.11788354753497"/>
    <n v="481.25"/>
    <n v="1.7444384131681992E-3"/>
    <n v="184"/>
    <n v="217"/>
    <n v="33"/>
  </r>
  <r>
    <n v="33010114013"/>
    <s v="AUBERVILLIERS"/>
    <n v="93"/>
    <s v="HM"/>
    <n v="4100"/>
    <s v="CARREFOUR AUBERVILLIERS"/>
    <x v="5"/>
    <s v="CARREFOUR"/>
    <s v="CARREFOUR PARIS NORD"/>
    <s v="AUBERVILLIERS"/>
    <s v="23, rue Madeleine VIONNET"/>
    <n v="1.3449891575538359E-3"/>
    <n v="604"/>
    <n v="4.3928571428571397"/>
    <n v="2330.0500000000002"/>
    <n v="4.8353368394690701"/>
    <n v="764"/>
    <n v="6.2075471698113196"/>
    <n v="2943.88"/>
    <n v="6.9650432900432904"/>
    <n v="556"/>
    <n v="3.9203539823008899"/>
    <n v="2143.5500000000002"/>
    <n v="4.2881460466263697"/>
    <n v="226"/>
    <n v="5.6470588235294104"/>
    <n v="877.05"/>
    <n v="5.6142533936651597"/>
    <n v="212"/>
    <n v="25.5"/>
    <n v="1298.1500000000001"/>
    <n v="23.401315789473699"/>
    <n v="177"/>
    <n v="1"/>
    <n v="1037.9000000000001"/>
    <n v="1"/>
    <n v="221"/>
    <n v="1"/>
    <n v="1241.6500000000001"/>
    <n v="1"/>
    <n v="842.5"/>
    <n v="3.0538999752606918E-3"/>
    <n v="132"/>
    <n v="218"/>
    <n v="86"/>
  </r>
  <r>
    <n v="33010114008"/>
    <s v="GOUSSAINVILLE"/>
    <n v="95"/>
    <s v="HM1"/>
    <n v="3686"/>
    <s v="CARREFOUR GOUSSAINVILLE"/>
    <x v="1"/>
    <s v="CARREFOUR"/>
    <s v="CARREFOUR PARIS NORD"/>
    <s v="GOUSSAINVILLE"/>
    <s v="CC OLYMPIADES"/>
    <n v="1.3060225860217114E-3"/>
    <n v="252"/>
    <n v="3.7037037037037E-2"/>
    <n v="951.35"/>
    <n v="0.14366093155201101"/>
    <n v="358"/>
    <n v="2.5787965616045801E-2"/>
    <n v="1394.85"/>
    <n v="0.15408539694133599"/>
    <n v="210"/>
    <n v="0.117021276595745"/>
    <n v="804.1"/>
    <n v="0.24090425361175499"/>
    <n v="104"/>
    <n v="2.71428571428571"/>
    <n v="405.15"/>
    <n v="2.71016483516483"/>
    <n v="209"/>
    <n v="-0.36858006042296099"/>
    <n v="1393.6"/>
    <n v="-0.28586779719834299"/>
    <n v="144"/>
    <n v="0.107692307692308"/>
    <n v="995.9"/>
    <n v="7.2751949674695102E-2"/>
    <n v="269"/>
    <n v="-6.9204152249134995E-2"/>
    <n v="1739"/>
    <n v="-3.4009315727528203E-2"/>
    <n v="542"/>
    <n v="1.9646454440252759E-3"/>
    <n v="174"/>
    <n v="219"/>
    <n v="45"/>
  </r>
  <r>
    <n v="33010120010"/>
    <s v="FLERS"/>
    <n v="61"/>
    <s v="HM1"/>
    <n v="3250"/>
    <s v="CARREFOUR SAINT-GEORGES-DES-GROSEILLERS"/>
    <x v="12"/>
    <s v="CARREFOUR"/>
    <s v="CARREFOUR VAL DE LOIRE"/>
    <s v="SAINT-GEORGES-DES-GROSEILLERS"/>
    <s v="CC TREMBLAY"/>
    <n v="1.2390365471232525E-3"/>
    <n v="81"/>
    <n v="-0.263636363636364"/>
    <n v="312.2"/>
    <n v="-0.12798898394795899"/>
    <n v="195"/>
    <n v="-5.7971014492753603E-2"/>
    <n v="749.85"/>
    <n v="6.7053842781281597E-2"/>
    <n v="95"/>
    <n v="-0.269230769230769"/>
    <n v="365.9"/>
    <n v="-0.13583375510345799"/>
    <n v="37"/>
    <n v="1"/>
    <n v="143.80000000000001"/>
    <n v="1"/>
    <n v="83"/>
    <n v="-0.56544502617801096"/>
    <n v="521.79999999999995"/>
    <n v="-0.52427470810770604"/>
    <n v="52"/>
    <n v="0.73333333333333295"/>
    <n v="334.1"/>
    <n v="0.52154112396393104"/>
    <n v="103"/>
    <n v="-0.348101265822785"/>
    <n v="674.6"/>
    <n v="-0.27810157622336701"/>
    <n v="221"/>
    <n v="8.0108236739776005E-4"/>
    <n v="217"/>
    <n v="220"/>
    <n v="3"/>
  </r>
  <r>
    <n v="33010112006"/>
    <s v="VERNON"/>
    <n v="27"/>
    <s v="HM1"/>
    <n v="3000"/>
    <s v="CARREFOUR VERNON"/>
    <x v="7"/>
    <s v="CARREFOUR"/>
    <s v="CARREFOUR NORMANDIE"/>
    <s v="VERNON"/>
    <s v="5 BOULEVARD ISAMBARD"/>
    <n v="1.1136717316833739E-3"/>
    <n v="87"/>
    <n v="-0.47904191616766501"/>
    <n v="334.85"/>
    <n v="-0.38948380614228301"/>
    <n v="70"/>
    <n v="-0.68325791855203599"/>
    <n v="270.5"/>
    <n v="-0.64043355870151497"/>
    <n v="67"/>
    <n v="-0.41739130434782601"/>
    <n v="258.64999999999998"/>
    <n v="-0.316516440336232"/>
    <n v="45"/>
    <n v="0.18421052631578899"/>
    <n v="174.85"/>
    <n v="0.179824561403509"/>
    <n v="195"/>
    <n v="-5.1020408163265302E-3"/>
    <n v="1280.3"/>
    <n v="0.11407170103860199"/>
    <n v="61"/>
    <n v="-0.197368421052632"/>
    <n v="426.6"/>
    <n v="-0.215592534706261"/>
    <n v="196"/>
    <n v="2.6178010471204199E-2"/>
    <n v="1281.8"/>
    <n v="0.18300620538346299"/>
    <n v="293.25"/>
    <n v="1.0629746798162586E-3"/>
    <n v="212"/>
    <n v="221"/>
    <n v="9"/>
  </r>
  <r>
    <n v="33010120003"/>
    <s v="ROMORANTIN"/>
    <n v="41"/>
    <s v="HM1"/>
    <n v="3500"/>
    <s v="CARREFOUR ROMORANTIN-LANTHENAY"/>
    <x v="8"/>
    <s v="CARREFOUR"/>
    <s v="CARREFOUR VAL DE LOIRE"/>
    <s v="ROMORANTIN-LANTHENAY"/>
    <s v="CC DE PLAISANCE"/>
    <n v="1.0351470949896641E-3"/>
    <n v="76"/>
    <n v="-0.289719626168224"/>
    <n v="292.2"/>
    <n v="-0.17254151805499099"/>
    <n v="82"/>
    <n v="-0.59405940594059403"/>
    <n v="316.2"/>
    <n v="-0.52660850927941605"/>
    <n v="45"/>
    <n v="-0.53125"/>
    <n v="173.05"/>
    <n v="-0.46672739492711501"/>
    <n v="51"/>
    <n v="1.4285714285714299"/>
    <n v="198.7"/>
    <n v="1.4261294261294299"/>
    <n v="89"/>
    <n v="-0.51098901098901095"/>
    <n v="575.85"/>
    <n v="-0.403576243225306"/>
    <n v="56"/>
    <n v="0.43589743589743601"/>
    <n v="363.2"/>
    <n v="0.33957879983771599"/>
    <n v="93"/>
    <n v="-0.48618784530386699"/>
    <n v="610.1"/>
    <n v="-0.32141216564172198"/>
    <n v="182.5"/>
    <n v="6.6152729434430411E-4"/>
    <n v="219"/>
    <n v="22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3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axis="axisRow" showAll="0">
      <items count="19">
        <item x="11"/>
        <item x="6"/>
        <item x="5"/>
        <item x="1"/>
        <item x="3"/>
        <item x="9"/>
        <item x="7"/>
        <item x="13"/>
        <item x="4"/>
        <item x="14"/>
        <item x="0"/>
        <item x="2"/>
        <item x="8"/>
        <item x="17"/>
        <item x="12"/>
        <item x="16"/>
        <item x="15"/>
        <item x="10"/>
        <item t="default"/>
      </items>
    </pivotField>
    <pivotField showAll="0"/>
    <pivotField showAll="0"/>
    <pivotField showAll="0"/>
    <pivotField showAll="0"/>
    <pivotField dataField="1" numFmtId="165" showAll="0"/>
    <pivotField showAll="0"/>
    <pivotField numFmtId="9" showAll="0"/>
    <pivotField showAll="0"/>
    <pivotField numFmtId="9" showAll="0"/>
    <pivotField showAll="0"/>
    <pivotField numFmtId="9" showAll="0"/>
    <pivotField showAll="0"/>
    <pivotField numFmtId="9" showAll="0"/>
    <pivotField showAll="0"/>
    <pivotField numFmtId="9" showAll="0"/>
    <pivotField showAll="0"/>
    <pivotField numFmtId="9" showAll="0"/>
    <pivotField showAll="0"/>
    <pivotField showAll="0"/>
    <pivotField showAll="0"/>
    <pivotField showAll="0"/>
    <pivotField showAll="0"/>
    <pivotField numFmtId="9" showAll="0"/>
    <pivotField showAll="0"/>
    <pivotField numFmtId="9" showAll="0"/>
    <pivotField showAll="0"/>
    <pivotField numFmtId="9" showAll="0"/>
    <pivotField showAll="0"/>
    <pivotField numFmtId="9" showAll="0"/>
    <pivotField showAll="0"/>
    <pivotField numFmtId="9" showAll="0"/>
    <pivotField showAll="0"/>
    <pivotField numFmtId="9" showAll="0"/>
    <pivotField showAll="0"/>
    <pivotField dataField="1" numFmtId="165" showAll="0"/>
    <pivotField showAll="0"/>
    <pivotField numFmtId="1" showAll="0"/>
    <pivotField numFmtId="1"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ids dans la centrale" fld="11" baseField="0" baseItem="0"/>
    <dataField name="Sum of Poids volume WB" fld="41" baseField="0" baseItem="0"/>
  </dataFields>
  <formats count="2">
    <format dxfId="91">
      <pivotArea collapsedLevelsAreSubtotals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6" count="0"/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3:AR226" totalsRowCount="1" headerRowDxfId="89" dataDxfId="88" dataCellStyle="Percent">
  <autoFilter ref="A3:AR225">
    <filterColumn colId="10"/>
    <filterColumn colId="39"/>
    <filterColumn colId="40"/>
    <filterColumn colId="41"/>
    <filterColumn colId="42"/>
    <filterColumn colId="43"/>
  </autoFilter>
  <sortState ref="A4:AV225">
    <sortCondition ref="A3:A225"/>
  </sortState>
  <tableColumns count="44">
    <tableColumn id="2" name="ID" dataDxfId="87" totalsRowDxfId="86" dataCellStyle="Normal 2"/>
    <tableColumn id="1" name="Codification Enseigne" dataDxfId="85" totalsRowDxfId="84" dataCellStyle="Normal 2"/>
    <tableColumn id="3" name="Dpt" dataDxfId="83" totalsRowDxfId="82" dataCellStyle="Normal 2"/>
    <tableColumn id="4" name="Type mag" dataDxfId="81" totalsRowDxfId="80" dataCellStyle="Normal 2"/>
    <tableColumn id="5" name="Surf Vente" dataDxfId="79" totalsRowDxfId="78" dataCellStyle="Normal 2"/>
    <tableColumn id="6" name="NOM DU MAGASIN" dataDxfId="77" totalsRowDxfId="76" dataCellStyle="Normal 2"/>
    <tableColumn id="8" name="Enseigne" dataDxfId="75" totalsRowDxfId="74" dataCellStyle="Normal 2"/>
    <tableColumn id="9" name="Etb affiliation" dataDxfId="73" totalsRowDxfId="72" dataCellStyle="Normal 2"/>
    <tableColumn id="10" name="Ville" dataDxfId="71" totalsRowDxfId="70" dataCellStyle="Normal 2"/>
    <tableColumn id="11" name="Adresse1" dataDxfId="69" totalsRowDxfId="68" dataCellStyle="Normal 2"/>
    <tableColumn id="42" name="Poids dans la centrale" dataDxfId="67" totalsRowDxfId="66" dataCellStyle="Percent"/>
    <tableColumn id="12" name="Quantités vendues totales GS 250g " dataDxfId="65" totalsRowDxfId="64"/>
    <tableColumn id="13" name="% Evolution quantités vendues" dataDxfId="63" totalsRowDxfId="62" dataCellStyle="Percent"/>
    <tableColumn id="14" name="Ventes TTC totales" dataDxfId="61" totalsRowDxfId="60"/>
    <tableColumn id="15" name="% Evolution ventes TTC" dataDxfId="59" totalsRowDxfId="58" dataCellStyle="Percent"/>
    <tableColumn id="16" name="Quantités vendues totales GNS 250g " dataDxfId="57" totalsRowDxfId="56"/>
    <tableColumn id="17" name="% Evolution quantités vendues2" dataDxfId="55" totalsRowDxfId="54" dataCellStyle="Percent"/>
    <tableColumn id="18" name="Ventes TTC totales3" dataDxfId="53" totalsRowDxfId="52"/>
    <tableColumn id="19" name="% Evolution ventes TTC4" dataDxfId="51" totalsRowDxfId="50" dataCellStyle="Percent"/>
    <tableColumn id="20" name="Quantités vendues totales SP 250g " dataDxfId="49" totalsRowDxfId="48"/>
    <tableColumn id="21" name="% Evolution quantités vendues5" dataDxfId="47" totalsRowDxfId="46" dataCellStyle="Percent"/>
    <tableColumn id="22" name="Ventes TTC totales6" dataDxfId="45" totalsRowDxfId="44"/>
    <tableColumn id="23" name="% Evolution ventes TTC7" dataDxfId="43" totalsRowDxfId="42" dataCellStyle="Percent"/>
    <tableColumn id="24" name="Quantités vendues totales SC 250g " dataDxfId="41" totalsRowDxfId="40"/>
    <tableColumn id="25" name="% Evolution quantités vendues8" dataDxfId="39" totalsRowDxfId="38" dataCellStyle="Percent"/>
    <tableColumn id="26" name="Ventes TTC totales9" dataDxfId="37" totalsRowDxfId="36"/>
    <tableColumn id="27" name="% Evolution ventes TTC10" dataDxfId="35" totalsRowDxfId="34" dataCellStyle="Percent"/>
    <tableColumn id="28" name="Quantités vendues totales GS 500g " dataDxfId="33" totalsRowDxfId="32"/>
    <tableColumn id="29" name="% Evolution quantités vendues11" dataDxfId="31" totalsRowDxfId="30" dataCellStyle="Percent"/>
    <tableColumn id="30" name="Ventes TTC totales12" dataDxfId="29" totalsRowDxfId="28"/>
    <tableColumn id="31" name="% Evolution ventes TTC13" dataDxfId="27" totalsRowDxfId="26" dataCellStyle="Percent"/>
    <tableColumn id="32" name="Quantités vendues totales GNS 500g " dataDxfId="25" totalsRowDxfId="24"/>
    <tableColumn id="33" name="% Evolution quantités vendues14" dataDxfId="23" totalsRowDxfId="22" dataCellStyle="Percent"/>
    <tableColumn id="34" name="Ventes TTC totales15" dataDxfId="21" totalsRowDxfId="20"/>
    <tableColumn id="35" name="% Evolution ventes TTC16" dataDxfId="19" totalsRowDxfId="18" dataCellStyle="Percent"/>
    <tableColumn id="36" name="Quantités vendues totales SP 500g " dataDxfId="17" totalsRowDxfId="16"/>
    <tableColumn id="37" name="% Evolution quantités vendues17" dataDxfId="15" totalsRowDxfId="14" dataCellStyle="Percent"/>
    <tableColumn id="38" name="Ventes TTC totales18" dataDxfId="13" totalsRowDxfId="12"/>
    <tableColumn id="39" name="% Evolution ventes TTC19" dataDxfId="11" totalsRowDxfId="10" dataCellStyle="Percent"/>
    <tableColumn id="40" name="Volume Vendu CROP 11 Full" totalsRowFunction="sum" dataDxfId="9" totalsRowDxfId="8" dataCellStyle="Percent"/>
    <tableColumn id="45" name="Poids volume WB CROP 11 Full" dataDxfId="7" totalsRowDxfId="6" dataCellStyle="Percent"/>
    <tableColumn id="41" name="Position WB CROP 11 Full" dataDxfId="5" totalsRowDxfId="4" dataCellStyle="Percent"/>
    <tableColumn id="43" name="Poids Enseigne" dataDxfId="3" totalsRowDxfId="2" dataCellStyle="Percent"/>
    <tableColumn id="44" name="Ecart poids" dataDxfId="1" totalsRowDxfId="0" dataCellStyle="Percent">
      <calculatedColumnFormula>Table1[[#This Row],[Poids Enseigne]]-Table1[[#This Row],[Position WB CROP 11 Full]]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3"/>
  <sheetViews>
    <sheetView workbookViewId="0">
      <selection activeCell="D4" sqref="D4"/>
    </sheetView>
  </sheetViews>
  <sheetFormatPr defaultRowHeight="15"/>
  <cols>
    <col min="1" max="1" width="15.85546875" bestFit="1" customWidth="1"/>
    <col min="2" max="2" width="27.28515625" bestFit="1" customWidth="1"/>
    <col min="3" max="3" width="23.5703125" bestFit="1" customWidth="1"/>
  </cols>
  <sheetData>
    <row r="3" spans="1:4">
      <c r="B3" s="34" t="s">
        <v>811</v>
      </c>
    </row>
    <row r="4" spans="1:4">
      <c r="A4" s="34" t="s">
        <v>808</v>
      </c>
      <c r="B4" t="s">
        <v>810</v>
      </c>
      <c r="C4" t="s">
        <v>812</v>
      </c>
    </row>
    <row r="5" spans="1:4">
      <c r="A5" s="35" t="s">
        <v>241</v>
      </c>
      <c r="B5" s="37">
        <v>1.0800965097100709E-2</v>
      </c>
      <c r="C5" s="37">
        <v>6.3696922629398814E-3</v>
      </c>
      <c r="D5" s="4">
        <f>GETPIVOTDATA("Sum of Poids volume WB",$A$3,"Secteurs","Available")/GETPIVOTDATA("Sum of Poids dans la centrale",$A$3,"Secteurs","Available")</f>
        <v>0.58973362154921605</v>
      </c>
    </row>
    <row r="6" spans="1:4">
      <c r="A6" s="35" t="s">
        <v>56</v>
      </c>
      <c r="B6" s="37">
        <v>6.7860303191520088E-2</v>
      </c>
      <c r="C6" s="37">
        <v>5.02171712549173E-2</v>
      </c>
      <c r="D6" s="4">
        <f>GETPIVOTDATA("Sum of Poids volume WB",$A$3,"Secteurs","Broker Toulouse")/GETPIVOTDATA("Sum of Poids dans la centrale",$A$3,"Secteurs","Broker Toulouse")</f>
        <v>0.74000805910328593</v>
      </c>
    </row>
    <row r="7" spans="1:4">
      <c r="A7" s="35" t="s">
        <v>233</v>
      </c>
      <c r="B7" s="37">
        <v>5.531647599310259E-2</v>
      </c>
      <c r="C7" s="37">
        <v>8.3073328941275407E-2</v>
      </c>
      <c r="D7" s="4">
        <f>GETPIVOTDATA("Sum of Poids volume WB",$A$3,"Secteurs","PFF01 Laura")/GETPIVOTDATA("Sum of Poids dans la centrale",$A$3,"Secteurs","PFF01 Laura")</f>
        <v>1.501782741034223</v>
      </c>
    </row>
    <row r="8" spans="1:4">
      <c r="A8" s="35" t="s">
        <v>506</v>
      </c>
      <c r="B8" s="37">
        <v>8.5061355667475608E-2</v>
      </c>
      <c r="C8" s="37">
        <v>0.10648414554687918</v>
      </c>
      <c r="D8" s="4">
        <f>GETPIVOTDATA("Sum of Poids volume WB",$A$3,"Secteurs","PFF02 François")/GETPIVOTDATA("Sum of Poids dans la centrale",$A$3,"Secteurs","PFF02 François")</f>
        <v>1.2518510281349169</v>
      </c>
    </row>
    <row r="9" spans="1:4">
      <c r="A9" s="35" t="s">
        <v>257</v>
      </c>
      <c r="B9" s="37">
        <v>0.15200249791469947</v>
      </c>
      <c r="C9" s="37">
        <v>0.15709279596776457</v>
      </c>
      <c r="D9" s="4">
        <f>GETPIVOTDATA("Sum of Poids volume WB",$A$3,"Secteurs","PFF03 Julien")/GETPIVOTDATA("Sum of Poids dans la centrale",$A$3,"Secteurs","PFF03 Julien")</f>
        <v>1.0334882526464906</v>
      </c>
    </row>
    <row r="10" spans="1:4">
      <c r="A10" s="35" t="s">
        <v>333</v>
      </c>
      <c r="B10" s="37">
        <v>5.520216442344008E-2</v>
      </c>
      <c r="C10" s="37">
        <v>5.1482228930129124E-2</v>
      </c>
      <c r="D10" s="4">
        <f>GETPIVOTDATA("Sum of Poids volume WB",$A$3,"Secteurs","PFF05 Régis")/GETPIVOTDATA("Sum of Poids dans la centrale",$A$3,"Secteurs","PFF05 Régis")</f>
        <v>0.93261250655361283</v>
      </c>
    </row>
    <row r="11" spans="1:4">
      <c r="A11" s="35" t="s">
        <v>362</v>
      </c>
      <c r="B11" s="37">
        <v>3.1544831963818215E-2</v>
      </c>
      <c r="C11" s="37">
        <v>3.078276802956393E-2</v>
      </c>
      <c r="D11" s="4">
        <f>GETPIVOTDATA("Sum of Poids volume WB",$A$3,"Secteurs","PFF06 Roland")/GETPIVOTDATA("Sum of Poids dans la centrale",$A$3,"Secteurs","PFF06 Roland")</f>
        <v>0.97584187688403701</v>
      </c>
    </row>
    <row r="12" spans="1:4">
      <c r="A12" s="35" t="s">
        <v>94</v>
      </c>
      <c r="B12" s="37">
        <v>2.1760740140318285E-2</v>
      </c>
      <c r="C12" s="37">
        <v>1.6199262895477781E-2</v>
      </c>
      <c r="D12" s="4">
        <f>GETPIVOTDATA("Sum of Poids volume WB",$A$3,"Secteurs","PFF07 Manuel")/GETPIVOTDATA("Sum of Poids dans la centrale",$A$3,"Secteurs","PFF07 Manuel")</f>
        <v>0.7444260990674576</v>
      </c>
    </row>
    <row r="13" spans="1:4">
      <c r="A13" s="35" t="s">
        <v>69</v>
      </c>
      <c r="B13" s="37">
        <v>5.1178600169271921E-2</v>
      </c>
      <c r="C13" s="37">
        <v>5.3445061970608249E-2</v>
      </c>
      <c r="D13" s="4">
        <f>GETPIVOTDATA("Sum of Poids volume WB",$A$3,"Secteurs","PFF08 Olivier")/GETPIVOTDATA("Sum of Poids dans la centrale",$A$3,"Secteurs","PFF08 Olivier")</f>
        <v>1.0442853417998941</v>
      </c>
    </row>
    <row r="14" spans="1:4">
      <c r="A14" s="35" t="s">
        <v>196</v>
      </c>
      <c r="B14" s="37">
        <v>3.8775699136332831E-2</v>
      </c>
      <c r="C14" s="37">
        <v>4.2576077904354033E-2</v>
      </c>
      <c r="D14" s="4">
        <f>GETPIVOTDATA("Sum of Poids volume WB",$A$3,"Secteurs","PFF09 Safir")/GETPIVOTDATA("Sum of Poids dans la centrale",$A$3,"Secteurs","PFF09 Safir")</f>
        <v>1.0980092906812413</v>
      </c>
    </row>
    <row r="15" spans="1:4">
      <c r="A15" s="35" t="s">
        <v>279</v>
      </c>
      <c r="B15" s="37">
        <v>0.14199982494870741</v>
      </c>
      <c r="C15" s="37">
        <v>0.14180064104713427</v>
      </c>
      <c r="D15" s="4">
        <f>GETPIVOTDATA("Sum of Poids volume WB",$A$3,"Secteurs","PFF10 Maria")/GETPIVOTDATA("Sum of Poids dans la centrale",$A$3,"Secteurs","PFF10 Maria")</f>
        <v>0.99859729473860204</v>
      </c>
    </row>
    <row r="16" spans="1:4">
      <c r="A16" s="35" t="s">
        <v>13</v>
      </c>
      <c r="B16" s="37">
        <v>0.13390351891295507</v>
      </c>
      <c r="C16" s="37">
        <v>0.1245320600594287</v>
      </c>
      <c r="D16" s="4">
        <f>GETPIVOTDATA("Sum of Poids volume WB",$A$3,"Secteurs","PFF11 Stéphane")/GETPIVOTDATA("Sum of Poids dans la centrale",$A$3,"Secteurs","PFF11 Stéphane")</f>
        <v>0.9300133489425445</v>
      </c>
    </row>
    <row r="17" spans="1:4">
      <c r="A17" s="35" t="s">
        <v>125</v>
      </c>
      <c r="B17" s="37">
        <v>5.0994317561023413E-2</v>
      </c>
      <c r="C17" s="37">
        <v>5.3694267458203708E-2</v>
      </c>
      <c r="D17" s="4">
        <f>GETPIVOTDATA("Sum of Poids volume WB",$A$3,"Secteurs","PFF12 Guillaume")/GETPIVOTDATA("Sum of Poids dans la centrale",$A$3,"Secteurs","PFF12 Guillaume")</f>
        <v>1.0529460933357788</v>
      </c>
    </row>
    <row r="18" spans="1:4">
      <c r="A18" s="35" t="s">
        <v>145</v>
      </c>
      <c r="B18" s="37">
        <v>1.1575332531695841E-2</v>
      </c>
      <c r="C18" s="37">
        <v>9.2178844357126873E-3</v>
      </c>
      <c r="D18" s="4">
        <f>GETPIVOTDATA("Sum of Poids volume WB",$A$3,"Secteurs","PFF13 Karin")/GETPIVOTDATA("Sum of Poids dans la centrale",$A$3,"Secteurs","PFF13 Karin")</f>
        <v>0.79633862875835881</v>
      </c>
    </row>
    <row r="19" spans="1:4">
      <c r="A19" s="35" t="s">
        <v>400</v>
      </c>
      <c r="B19" s="37">
        <v>2.420469989708679E-2</v>
      </c>
      <c r="C19" s="37">
        <v>1.8619727831359473E-2</v>
      </c>
      <c r="D19" s="4">
        <f>GETPIVOTDATA("Sum of Poids volume WB",$A$3,"Secteurs","PFF14 Didier")/GETPIVOTDATA("Sum of Poids dans la centrale",$A$3,"Secteurs","PFF14 Didier")</f>
        <v>0.76926084233750369</v>
      </c>
    </row>
    <row r="20" spans="1:4">
      <c r="A20" s="35" t="s">
        <v>110</v>
      </c>
      <c r="B20" s="37">
        <v>2.9376462914129747E-2</v>
      </c>
      <c r="C20" s="37">
        <v>2.2423962874725759E-2</v>
      </c>
      <c r="D20" s="4">
        <f>GETPIVOTDATA("Sum of Poids volume WB",$A$3,"Secteurs","PFF15 Thomas")/GETPIVOTDATA("Sum of Poids dans la centrale",$A$3,"Secteurs","PFF15 Thomas")</f>
        <v>0.76333093402950447</v>
      </c>
    </row>
    <row r="21" spans="1:4">
      <c r="A21" s="35" t="s">
        <v>101</v>
      </c>
      <c r="B21" s="37">
        <v>1.3546308184510469E-2</v>
      </c>
      <c r="C21" s="37">
        <v>1.1207903529384045E-2</v>
      </c>
      <c r="D21" s="4">
        <f>GETPIVOTDATA("Sum of Poids volume WB",$A$3,"Secteurs","PFF16 Julien")/GETPIVOTDATA("Sum of Poids dans la centrale",$A$3,"Secteurs","PFF16 Julien")</f>
        <v>0.82737697804629351</v>
      </c>
    </row>
    <row r="22" spans="1:4">
      <c r="A22" s="35" t="s">
        <v>164</v>
      </c>
      <c r="B22" s="37">
        <v>2.4901175570705661E-2</v>
      </c>
      <c r="C22" s="37">
        <v>2.0781019060141889E-2</v>
      </c>
      <c r="D22" s="4">
        <f>GETPIVOTDATA("Sum of Poids volume WB",$A$3,"Secteurs","PFF17 Pierre")/GETPIVOTDATA("Sum of Poids dans la centrale",$A$3,"Secteurs","PFF17 Pierre")</f>
        <v>0.83453967870453383</v>
      </c>
    </row>
    <row r="23" spans="1:4">
      <c r="A23" s="35" t="s">
        <v>809</v>
      </c>
      <c r="B23" s="36">
        <v>1.000005274217894</v>
      </c>
      <c r="C23" s="36">
        <v>1.0000000000000002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226"/>
  <sheetViews>
    <sheetView tabSelected="1" topLeftCell="AM1" workbookViewId="0">
      <selection activeCell="AQ4" sqref="AQ4"/>
    </sheetView>
  </sheetViews>
  <sheetFormatPr defaultRowHeight="15"/>
  <cols>
    <col min="1" max="1" width="16.140625" style="5" customWidth="1"/>
    <col min="2" max="2" width="20.42578125" style="5" bestFit="1" customWidth="1"/>
    <col min="6" max="6" width="9.140625" style="5"/>
    <col min="7" max="7" width="11.5703125" style="5" customWidth="1"/>
    <col min="8" max="8" width="37.28515625" style="5" bestFit="1" customWidth="1"/>
    <col min="9" max="9" width="12.7109375" style="5" bestFit="1" customWidth="1"/>
    <col min="10" max="10" width="10.42578125" style="5" customWidth="1"/>
    <col min="11" max="11" width="30" style="5" bestFit="1" customWidth="1"/>
    <col min="12" max="12" width="27.5703125" style="5" bestFit="1" customWidth="1"/>
    <col min="13" max="13" width="32.42578125" style="30" bestFit="1" customWidth="1"/>
    <col min="14" max="14" width="32.42578125" style="5" customWidth="1"/>
    <col min="15" max="15" width="36.140625" style="5" customWidth="1"/>
    <col min="16" max="16" width="32.140625" style="6" customWidth="1"/>
    <col min="17" max="17" width="20.42578125" style="5" customWidth="1"/>
    <col min="18" max="18" width="25.28515625" style="5" customWidth="1"/>
    <col min="19" max="19" width="37.42578125" style="5" customWidth="1"/>
    <col min="20" max="20" width="33.28515625" style="5" customWidth="1"/>
    <col min="21" max="21" width="21.5703125" style="5" customWidth="1"/>
    <col min="22" max="22" width="26.42578125" style="5" customWidth="1"/>
    <col min="23" max="23" width="36" style="5" customWidth="1"/>
    <col min="24" max="24" width="33.28515625" style="5" customWidth="1"/>
    <col min="25" max="25" width="21.5703125" style="5" customWidth="1"/>
    <col min="26" max="26" width="26.42578125" style="5" customWidth="1"/>
    <col min="27" max="27" width="36" style="5" customWidth="1"/>
    <col min="28" max="28" width="33.28515625" style="5" customWidth="1"/>
    <col min="29" max="29" width="21.5703125" style="5" customWidth="1"/>
    <col min="30" max="30" width="27.5703125" style="5" customWidth="1"/>
    <col min="31" max="31" width="36.140625" style="5" customWidth="1"/>
    <col min="32" max="32" width="34.42578125" style="5" customWidth="1"/>
    <col min="33" max="33" width="22.7109375" style="5" customWidth="1"/>
    <col min="34" max="34" width="27.5703125" style="5" customWidth="1"/>
    <col min="35" max="35" width="37.42578125" style="5" customWidth="1"/>
    <col min="36" max="36" width="34.42578125" style="5" customWidth="1"/>
    <col min="37" max="37" width="22.7109375" style="5" customWidth="1"/>
    <col min="38" max="38" width="27.5703125" style="5" customWidth="1"/>
    <col min="39" max="39" width="36" style="5" customWidth="1"/>
    <col min="40" max="40" width="34.42578125" style="5" customWidth="1"/>
    <col min="41" max="42" width="27.5703125" style="11" customWidth="1"/>
    <col min="43" max="43" width="27.5703125" style="5" customWidth="1"/>
    <col min="44" max="44" width="16.42578125" style="27" bestFit="1" customWidth="1"/>
    <col min="45" max="45" width="13.140625" style="5" customWidth="1"/>
    <col min="46" max="46" width="9.140625" style="29"/>
    <col min="47" max="16384" width="9.140625" style="5"/>
  </cols>
  <sheetData>
    <row r="1" spans="1:46">
      <c r="C1" s="5"/>
      <c r="D1" s="5"/>
      <c r="E1" s="5"/>
      <c r="K1" s="30"/>
      <c r="M1" s="6"/>
      <c r="P1" s="5"/>
      <c r="AN1" s="27"/>
      <c r="AO1" s="27"/>
      <c r="AP1" s="5"/>
      <c r="AR1" s="29"/>
      <c r="AT1" s="5"/>
    </row>
    <row r="2" spans="1:46">
      <c r="C2" s="5"/>
      <c r="D2" s="5"/>
      <c r="E2" s="5"/>
      <c r="K2" s="30"/>
      <c r="L2" s="50" t="s">
        <v>769</v>
      </c>
      <c r="M2" s="51"/>
      <c r="N2" s="51"/>
      <c r="O2" s="52"/>
      <c r="P2" s="50" t="s">
        <v>774</v>
      </c>
      <c r="Q2" s="51"/>
      <c r="R2" s="51"/>
      <c r="S2" s="52"/>
      <c r="T2" s="50" t="s">
        <v>775</v>
      </c>
      <c r="U2" s="51"/>
      <c r="V2" s="51"/>
      <c r="W2" s="52"/>
      <c r="X2" s="50" t="s">
        <v>778</v>
      </c>
      <c r="Y2" s="51"/>
      <c r="Z2" s="51"/>
      <c r="AA2" s="52"/>
      <c r="AB2" s="50" t="s">
        <v>780</v>
      </c>
      <c r="AC2" s="51"/>
      <c r="AD2" s="51"/>
      <c r="AE2" s="52"/>
      <c r="AF2" s="50" t="s">
        <v>782</v>
      </c>
      <c r="AG2" s="51"/>
      <c r="AH2" s="51"/>
      <c r="AI2" s="52"/>
      <c r="AJ2" s="50" t="s">
        <v>784</v>
      </c>
      <c r="AK2" s="51"/>
      <c r="AL2" s="51"/>
      <c r="AM2" s="52"/>
      <c r="AN2" s="27"/>
      <c r="AO2" s="27"/>
      <c r="AP2" s="5"/>
      <c r="AR2" s="29"/>
      <c r="AT2" s="5"/>
    </row>
    <row r="3" spans="1:46" ht="39" customHeight="1" thickBot="1">
      <c r="A3" s="1" t="s">
        <v>0</v>
      </c>
      <c r="B3" s="1" t="s">
        <v>5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6</v>
      </c>
      <c r="H3" s="1" t="s">
        <v>7</v>
      </c>
      <c r="I3" s="1" t="s">
        <v>8</v>
      </c>
      <c r="J3" s="1" t="s">
        <v>9</v>
      </c>
      <c r="K3" s="31" t="s">
        <v>805</v>
      </c>
      <c r="L3" s="2" t="s">
        <v>770</v>
      </c>
      <c r="M3" s="3" t="s">
        <v>771</v>
      </c>
      <c r="N3" s="2" t="s">
        <v>773</v>
      </c>
      <c r="O3" s="2" t="s">
        <v>772</v>
      </c>
      <c r="P3" s="2" t="s">
        <v>776</v>
      </c>
      <c r="Q3" s="3" t="s">
        <v>786</v>
      </c>
      <c r="R3" s="2" t="s">
        <v>787</v>
      </c>
      <c r="S3" s="2" t="s">
        <v>788</v>
      </c>
      <c r="T3" s="2" t="s">
        <v>777</v>
      </c>
      <c r="U3" s="3" t="s">
        <v>789</v>
      </c>
      <c r="V3" s="2" t="s">
        <v>790</v>
      </c>
      <c r="W3" s="2" t="s">
        <v>791</v>
      </c>
      <c r="X3" s="2" t="s">
        <v>779</v>
      </c>
      <c r="Y3" s="3" t="s">
        <v>792</v>
      </c>
      <c r="Z3" s="2" t="s">
        <v>793</v>
      </c>
      <c r="AA3" s="2" t="s">
        <v>794</v>
      </c>
      <c r="AB3" s="2" t="s">
        <v>781</v>
      </c>
      <c r="AC3" s="3" t="s">
        <v>795</v>
      </c>
      <c r="AD3" s="2" t="s">
        <v>796</v>
      </c>
      <c r="AE3" s="2" t="s">
        <v>797</v>
      </c>
      <c r="AF3" s="2" t="s">
        <v>783</v>
      </c>
      <c r="AG3" s="3" t="s">
        <v>798</v>
      </c>
      <c r="AH3" s="2" t="s">
        <v>799</v>
      </c>
      <c r="AI3" s="2" t="s">
        <v>800</v>
      </c>
      <c r="AJ3" s="2" t="s">
        <v>785</v>
      </c>
      <c r="AK3" s="3" t="s">
        <v>801</v>
      </c>
      <c r="AL3" s="2" t="s">
        <v>802</v>
      </c>
      <c r="AM3" s="2" t="s">
        <v>803</v>
      </c>
      <c r="AN3" s="28" t="s">
        <v>804</v>
      </c>
      <c r="AO3" s="28" t="s">
        <v>813</v>
      </c>
      <c r="AP3" s="26" t="s">
        <v>814</v>
      </c>
      <c r="AQ3" s="26" t="s">
        <v>806</v>
      </c>
      <c r="AR3" s="26" t="s">
        <v>807</v>
      </c>
      <c r="AT3" s="5"/>
    </row>
    <row r="4" spans="1:46" ht="33.75">
      <c r="A4" s="7">
        <v>33010101001</v>
      </c>
      <c r="B4" s="7" t="s">
        <v>12</v>
      </c>
      <c r="C4" s="8">
        <v>1</v>
      </c>
      <c r="D4" s="7" t="s">
        <v>10</v>
      </c>
      <c r="E4" s="7">
        <v>6800</v>
      </c>
      <c r="F4" s="7" t="s">
        <v>11</v>
      </c>
      <c r="G4" s="7" t="s">
        <v>14</v>
      </c>
      <c r="H4" s="7" t="s">
        <v>15</v>
      </c>
      <c r="I4" s="7" t="s">
        <v>16</v>
      </c>
      <c r="J4" s="7" t="s">
        <v>17</v>
      </c>
      <c r="K4" s="32">
        <v>3.5796015833729805E-3</v>
      </c>
      <c r="L4" s="12">
        <v>392</v>
      </c>
      <c r="M4" s="13">
        <v>0.507692307692308</v>
      </c>
      <c r="N4" s="14">
        <v>1511.8</v>
      </c>
      <c r="O4" s="15">
        <v>0.78456463729001102</v>
      </c>
      <c r="P4" s="5">
        <v>508</v>
      </c>
      <c r="Q4" s="6">
        <v>-4.5112781954887202E-2</v>
      </c>
      <c r="R4" s="5">
        <v>1958.3</v>
      </c>
      <c r="S4" s="6">
        <v>0.12308901955814</v>
      </c>
      <c r="T4" s="12">
        <v>264</v>
      </c>
      <c r="U4" s="13">
        <v>3.9370078740157501E-2</v>
      </c>
      <c r="V4" s="14">
        <v>1018.05</v>
      </c>
      <c r="W4" s="15">
        <v>0.24227808945061199</v>
      </c>
      <c r="X4" s="5">
        <v>175</v>
      </c>
      <c r="Y4" s="6">
        <v>4.6451612903225801</v>
      </c>
      <c r="Z4" s="5">
        <v>663.9</v>
      </c>
      <c r="AA4" s="6">
        <v>4.4913151364764303</v>
      </c>
      <c r="AB4" s="12">
        <v>398</v>
      </c>
      <c r="AC4" s="13">
        <v>-9.7505668934240397E-2</v>
      </c>
      <c r="AD4" s="14">
        <v>2513.4499999999998</v>
      </c>
      <c r="AE4" s="15">
        <v>-5.3620500736861797E-3</v>
      </c>
      <c r="AF4" s="12">
        <v>192</v>
      </c>
      <c r="AG4" s="13">
        <v>0.6</v>
      </c>
      <c r="AH4" s="14">
        <v>1216.1500000000001</v>
      </c>
      <c r="AI4" s="15">
        <v>0.59389915978060903</v>
      </c>
      <c r="AJ4" s="12">
        <v>215</v>
      </c>
      <c r="AK4" s="13">
        <v>-0.16342412451361901</v>
      </c>
      <c r="AL4" s="14">
        <v>1402.65</v>
      </c>
      <c r="AM4" s="15">
        <v>-9.4044468649475396E-2</v>
      </c>
      <c r="AN4" s="38">
        <v>737.25</v>
      </c>
      <c r="AO4" s="47">
        <v>2.6723890287963735E-3</v>
      </c>
      <c r="AP4" s="29">
        <v>147</v>
      </c>
      <c r="AQ4" s="38">
        <v>135</v>
      </c>
      <c r="AR4" s="38">
        <f>Table1[[#This Row],[Poids Enseigne]]-Table1[[#This Row],[Position WB CROP 11 Full]]</f>
        <v>-12</v>
      </c>
      <c r="AT4" s="5"/>
    </row>
    <row r="5" spans="1:46" ht="22.5">
      <c r="A5" s="7">
        <v>33010101002</v>
      </c>
      <c r="B5" s="7" t="s">
        <v>19</v>
      </c>
      <c r="C5" s="8">
        <v>1</v>
      </c>
      <c r="D5" s="7" t="s">
        <v>10</v>
      </c>
      <c r="E5" s="7">
        <v>6008</v>
      </c>
      <c r="F5" s="7" t="s">
        <v>18</v>
      </c>
      <c r="G5" s="7" t="s">
        <v>14</v>
      </c>
      <c r="H5" s="7" t="s">
        <v>15</v>
      </c>
      <c r="I5" s="7" t="s">
        <v>19</v>
      </c>
      <c r="J5" s="7" t="s">
        <v>20</v>
      </c>
      <c r="K5" s="32">
        <v>4.2837035254264799E-3</v>
      </c>
      <c r="L5" s="16">
        <v>459</v>
      </c>
      <c r="M5" s="17">
        <v>2.9147982062780301E-2</v>
      </c>
      <c r="N5" s="18">
        <v>1761.35</v>
      </c>
      <c r="O5" s="19">
        <v>0.21636715635340201</v>
      </c>
      <c r="P5" s="5">
        <v>511</v>
      </c>
      <c r="Q5" s="6">
        <v>-0.36204744069912598</v>
      </c>
      <c r="R5" s="5">
        <v>1965.1</v>
      </c>
      <c r="S5" s="6">
        <v>-0.24520480738203601</v>
      </c>
      <c r="T5" s="16">
        <v>367</v>
      </c>
      <c r="U5" s="17">
        <v>-0.32660550458715598</v>
      </c>
      <c r="V5" s="18">
        <v>1410.4</v>
      </c>
      <c r="W5" s="19">
        <v>-0.20724719060073099</v>
      </c>
      <c r="X5" s="5">
        <v>302</v>
      </c>
      <c r="Y5" s="6">
        <v>2.5529411764705898</v>
      </c>
      <c r="Z5" s="5">
        <v>1174.55</v>
      </c>
      <c r="AA5" s="6">
        <v>2.5431372549019602</v>
      </c>
      <c r="AB5" s="16">
        <v>358</v>
      </c>
      <c r="AC5" s="17">
        <v>-0.38907849829351498</v>
      </c>
      <c r="AD5" s="18">
        <v>2372.6999999999998</v>
      </c>
      <c r="AE5" s="19">
        <v>-0.28557072366563901</v>
      </c>
      <c r="AF5" s="16">
        <v>102</v>
      </c>
      <c r="AG5" s="17">
        <v>-0.14285714285714299</v>
      </c>
      <c r="AH5" s="18">
        <v>687.8</v>
      </c>
      <c r="AI5" s="19">
        <v>-6.8719383540434401E-2</v>
      </c>
      <c r="AJ5" s="16">
        <v>349</v>
      </c>
      <c r="AK5" s="17">
        <v>-0.18648018648018599</v>
      </c>
      <c r="AL5" s="18">
        <v>2269.1999999999998</v>
      </c>
      <c r="AM5" s="19">
        <v>-0.15730903507539601</v>
      </c>
      <c r="AN5" s="39">
        <v>814.25</v>
      </c>
      <c r="AO5" s="48">
        <v>2.9514991749032857E-3</v>
      </c>
      <c r="AP5" s="29">
        <v>138</v>
      </c>
      <c r="AQ5" s="39">
        <v>104</v>
      </c>
      <c r="AR5" s="39">
        <f>Table1[[#This Row],[Poids Enseigne]]-Table1[[#This Row],[Position WB CROP 11 Full]]</f>
        <v>-34</v>
      </c>
      <c r="AT5" s="5"/>
    </row>
    <row r="6" spans="1:46" ht="45">
      <c r="A6" s="7">
        <v>33010101003</v>
      </c>
      <c r="B6" s="7" t="s">
        <v>22</v>
      </c>
      <c r="C6" s="8">
        <v>38</v>
      </c>
      <c r="D6" s="7" t="s">
        <v>10</v>
      </c>
      <c r="E6" s="7">
        <v>10600</v>
      </c>
      <c r="F6" s="7" t="s">
        <v>21</v>
      </c>
      <c r="G6" s="7" t="s">
        <v>14</v>
      </c>
      <c r="H6" s="7" t="s">
        <v>15</v>
      </c>
      <c r="I6" s="7" t="s">
        <v>23</v>
      </c>
      <c r="J6" s="7" t="s">
        <v>24</v>
      </c>
      <c r="K6" s="32">
        <v>7.9606346352450036E-3</v>
      </c>
      <c r="L6" s="16">
        <v>1049</v>
      </c>
      <c r="M6" s="17">
        <v>7.9218106995884802E-2</v>
      </c>
      <c r="N6" s="18">
        <v>3986.57</v>
      </c>
      <c r="O6" s="19">
        <v>0.25524409038845602</v>
      </c>
      <c r="P6" s="5">
        <v>1506</v>
      </c>
      <c r="Q6" s="6">
        <v>0.33747779751332102</v>
      </c>
      <c r="R6" s="5">
        <v>5733.65</v>
      </c>
      <c r="S6" s="6">
        <v>0.53296910929485697</v>
      </c>
      <c r="T6" s="16">
        <v>841</v>
      </c>
      <c r="U6" s="17">
        <v>-0.10531914893617</v>
      </c>
      <c r="V6" s="18">
        <v>3197.35</v>
      </c>
      <c r="W6" s="19">
        <v>1.95025722802246E-2</v>
      </c>
      <c r="X6" s="5">
        <v>354</v>
      </c>
      <c r="Y6" s="6">
        <v>0.78787878787878796</v>
      </c>
      <c r="Z6" s="5">
        <v>1365.1</v>
      </c>
      <c r="AA6" s="6">
        <v>0.76780626780626804</v>
      </c>
      <c r="AB6" s="16">
        <v>506</v>
      </c>
      <c r="AC6" s="17">
        <v>-0.299168975069252</v>
      </c>
      <c r="AD6" s="18">
        <v>3306.3</v>
      </c>
      <c r="AE6" s="19">
        <v>-0.237358302162087</v>
      </c>
      <c r="AF6" s="16">
        <v>1578</v>
      </c>
      <c r="AG6" s="17">
        <v>7.0923076923076902</v>
      </c>
      <c r="AH6" s="18">
        <v>9199.5</v>
      </c>
      <c r="AI6" s="19">
        <v>6.6583873889473502</v>
      </c>
      <c r="AJ6" s="16">
        <v>918</v>
      </c>
      <c r="AK6" s="17">
        <v>0.71588785046728998</v>
      </c>
      <c r="AL6" s="18">
        <v>5555.59</v>
      </c>
      <c r="AM6" s="19">
        <v>0.67208237413250604</v>
      </c>
      <c r="AN6" s="39">
        <v>2438.5</v>
      </c>
      <c r="AO6" s="48">
        <v>8.8390920945675914E-3</v>
      </c>
      <c r="AP6" s="29">
        <v>24</v>
      </c>
      <c r="AQ6" s="39">
        <v>21</v>
      </c>
      <c r="AR6" s="39">
        <f>Table1[[#This Row],[Poids Enseigne]]-Table1[[#This Row],[Position WB CROP 11 Full]]</f>
        <v>-3</v>
      </c>
      <c r="AT6" s="5"/>
    </row>
    <row r="7" spans="1:46" ht="33.75">
      <c r="A7" s="7">
        <v>33010101004</v>
      </c>
      <c r="B7" s="7" t="s">
        <v>26</v>
      </c>
      <c r="C7" s="8">
        <v>38</v>
      </c>
      <c r="D7" s="7" t="s">
        <v>10</v>
      </c>
      <c r="E7" s="7">
        <v>9922</v>
      </c>
      <c r="F7" s="7" t="s">
        <v>25</v>
      </c>
      <c r="G7" s="7" t="s">
        <v>14</v>
      </c>
      <c r="H7" s="7" t="s">
        <v>15</v>
      </c>
      <c r="I7" s="7" t="s">
        <v>26</v>
      </c>
      <c r="J7" s="7" t="s">
        <v>27</v>
      </c>
      <c r="K7" s="32">
        <v>4.5858490706798937E-3</v>
      </c>
      <c r="L7" s="16">
        <v>369</v>
      </c>
      <c r="M7" s="17">
        <v>-0.19607843137254899</v>
      </c>
      <c r="N7" s="18">
        <v>1393.4</v>
      </c>
      <c r="O7" s="19">
        <v>-8.0380875697312407E-2</v>
      </c>
      <c r="P7" s="5">
        <v>639</v>
      </c>
      <c r="Q7" s="6">
        <v>0.23359073359073401</v>
      </c>
      <c r="R7" s="5">
        <v>2414</v>
      </c>
      <c r="S7" s="6">
        <v>0.401481401836707</v>
      </c>
      <c r="T7" s="16">
        <v>373</v>
      </c>
      <c r="U7" s="17">
        <v>3.0386740331491701E-2</v>
      </c>
      <c r="V7" s="18">
        <v>1410.65</v>
      </c>
      <c r="W7" s="19">
        <v>0.23093067486397101</v>
      </c>
      <c r="X7" s="5">
        <v>208</v>
      </c>
      <c r="Y7" s="6">
        <v>0.80869565217391304</v>
      </c>
      <c r="Z7" s="5">
        <v>806.45</v>
      </c>
      <c r="AA7" s="6">
        <v>0.79810479375696797</v>
      </c>
      <c r="AB7" s="16">
        <v>329</v>
      </c>
      <c r="AC7" s="17">
        <v>-0.33265720081135902</v>
      </c>
      <c r="AD7" s="18">
        <v>2128.5500000000002</v>
      </c>
      <c r="AE7" s="19">
        <v>-0.27097436431382599</v>
      </c>
      <c r="AF7" s="16">
        <v>191</v>
      </c>
      <c r="AG7" s="17">
        <v>0.29931972789115602</v>
      </c>
      <c r="AH7" s="18">
        <v>1192.3599999999999</v>
      </c>
      <c r="AI7" s="19">
        <v>0.335676184668244</v>
      </c>
      <c r="AJ7" s="16">
        <v>341</v>
      </c>
      <c r="AK7" s="17">
        <v>-6.3186813186813198E-2</v>
      </c>
      <c r="AL7" s="18">
        <v>2217.35</v>
      </c>
      <c r="AM7" s="19">
        <v>-1.15177672476185E-2</v>
      </c>
      <c r="AN7" s="39">
        <v>827.75</v>
      </c>
      <c r="AO7" s="48">
        <v>3.0004340706493026E-3</v>
      </c>
      <c r="AP7" s="29">
        <v>135</v>
      </c>
      <c r="AQ7" s="39">
        <v>92</v>
      </c>
      <c r="AR7" s="39">
        <f>Table1[[#This Row],[Poids Enseigne]]-Table1[[#This Row],[Position WB CROP 11 Full]]</f>
        <v>-43</v>
      </c>
      <c r="AT7" s="5"/>
    </row>
    <row r="8" spans="1:46" ht="33.75">
      <c r="A8" s="7">
        <v>33010101005</v>
      </c>
      <c r="B8" s="7" t="s">
        <v>29</v>
      </c>
      <c r="C8" s="8">
        <v>38</v>
      </c>
      <c r="D8" s="7" t="s">
        <v>10</v>
      </c>
      <c r="E8" s="7">
        <v>8500</v>
      </c>
      <c r="F8" s="7" t="s">
        <v>28</v>
      </c>
      <c r="G8" s="7" t="s">
        <v>14</v>
      </c>
      <c r="H8" s="7" t="s">
        <v>15</v>
      </c>
      <c r="I8" s="7" t="s">
        <v>30</v>
      </c>
      <c r="J8" s="7" t="s">
        <v>31</v>
      </c>
      <c r="K8" s="32">
        <v>1.0770075630922351E-2</v>
      </c>
      <c r="L8" s="16">
        <v>1364</v>
      </c>
      <c r="M8" s="17">
        <v>1.0729483282674801</v>
      </c>
      <c r="N8" s="18">
        <v>5249.68</v>
      </c>
      <c r="O8" s="19">
        <v>1.37951940206149</v>
      </c>
      <c r="P8" s="5">
        <v>2322</v>
      </c>
      <c r="Q8" s="6">
        <v>0.28358208955223901</v>
      </c>
      <c r="R8" s="5">
        <v>8909.7999999999993</v>
      </c>
      <c r="S8" s="6">
        <v>0.48398819904762402</v>
      </c>
      <c r="T8" s="16">
        <v>1129</v>
      </c>
      <c r="U8" s="17">
        <v>0.71841704718416999</v>
      </c>
      <c r="V8" s="18">
        <v>4334.6499999999996</v>
      </c>
      <c r="W8" s="19">
        <v>0.99937905849640696</v>
      </c>
      <c r="X8" s="5">
        <v>501</v>
      </c>
      <c r="Y8" s="6">
        <v>0.43553008595988502</v>
      </c>
      <c r="Z8" s="5">
        <v>1944</v>
      </c>
      <c r="AA8" s="6">
        <v>0.428256557196385</v>
      </c>
      <c r="AB8" s="16">
        <v>632</v>
      </c>
      <c r="AC8" s="17">
        <v>-0.278538812785388</v>
      </c>
      <c r="AD8" s="18">
        <v>4092.2</v>
      </c>
      <c r="AE8" s="19">
        <v>-0.222340805863735</v>
      </c>
      <c r="AF8" s="16">
        <v>381</v>
      </c>
      <c r="AG8" s="17">
        <v>0.44318181818181801</v>
      </c>
      <c r="AH8" s="18">
        <v>2436.9899999999998</v>
      </c>
      <c r="AI8" s="19">
        <v>0.57984291097850105</v>
      </c>
      <c r="AJ8" s="16">
        <v>455</v>
      </c>
      <c r="AK8" s="17">
        <v>-0.26016260162601601</v>
      </c>
      <c r="AL8" s="18">
        <v>2946.4</v>
      </c>
      <c r="AM8" s="19">
        <v>-0.25603042336625997</v>
      </c>
      <c r="AN8" s="39">
        <v>2063</v>
      </c>
      <c r="AO8" s="48">
        <v>7.4779770314098593E-3</v>
      </c>
      <c r="AP8" s="29">
        <v>36</v>
      </c>
      <c r="AQ8" s="39">
        <v>7</v>
      </c>
      <c r="AR8" s="39">
        <f>Table1[[#This Row],[Poids Enseigne]]-Table1[[#This Row],[Position WB CROP 11 Full]]</f>
        <v>-29</v>
      </c>
      <c r="AT8" s="5"/>
    </row>
    <row r="9" spans="1:46" ht="33.75">
      <c r="A9" s="7">
        <v>33010101006</v>
      </c>
      <c r="B9" s="7" t="s">
        <v>33</v>
      </c>
      <c r="C9" s="8">
        <v>38</v>
      </c>
      <c r="D9" s="7" t="s">
        <v>10</v>
      </c>
      <c r="E9" s="7">
        <v>10000</v>
      </c>
      <c r="F9" s="7" t="s">
        <v>32</v>
      </c>
      <c r="G9" s="7" t="s">
        <v>14</v>
      </c>
      <c r="H9" s="7" t="s">
        <v>15</v>
      </c>
      <c r="I9" s="7" t="s">
        <v>34</v>
      </c>
      <c r="J9" s="7" t="s">
        <v>35</v>
      </c>
      <c r="K9" s="32">
        <v>5.2701825190735983E-3</v>
      </c>
      <c r="L9" s="16">
        <v>811</v>
      </c>
      <c r="M9" s="17">
        <v>1.30397727272727</v>
      </c>
      <c r="N9" s="18">
        <v>3091.65</v>
      </c>
      <c r="O9" s="19">
        <v>1.6576455803774801</v>
      </c>
      <c r="P9" s="5">
        <v>912</v>
      </c>
      <c r="Q9" s="6">
        <v>1.3265306122449001</v>
      </c>
      <c r="R9" s="5">
        <v>3477.7</v>
      </c>
      <c r="S9" s="6">
        <v>1.6046726075501301</v>
      </c>
      <c r="T9" s="16">
        <v>674</v>
      </c>
      <c r="U9" s="17">
        <v>1.12618296529968</v>
      </c>
      <c r="V9" s="18">
        <v>2565.25</v>
      </c>
      <c r="W9" s="19">
        <v>1.47076331633312</v>
      </c>
      <c r="X9" s="5">
        <v>276</v>
      </c>
      <c r="Y9" s="6">
        <v>0.71428571428571397</v>
      </c>
      <c r="Z9" s="5">
        <v>1072.95</v>
      </c>
      <c r="AA9" s="6">
        <v>0.70879120879120905</v>
      </c>
      <c r="AB9" s="16">
        <v>272</v>
      </c>
      <c r="AC9" s="17">
        <v>-0.59882005899705004</v>
      </c>
      <c r="AD9" s="18">
        <v>1679.57</v>
      </c>
      <c r="AE9" s="19">
        <v>-0.585597258872808</v>
      </c>
      <c r="AF9" s="16">
        <v>203</v>
      </c>
      <c r="AG9" s="17">
        <v>0.40972222222222199</v>
      </c>
      <c r="AH9" s="18">
        <v>1224.8</v>
      </c>
      <c r="AI9" s="19">
        <v>0.42079711497448002</v>
      </c>
      <c r="AJ9" s="16">
        <v>258</v>
      </c>
      <c r="AK9" s="17">
        <v>-0.59624413145539901</v>
      </c>
      <c r="AL9" s="18">
        <v>1602</v>
      </c>
      <c r="AM9" s="19">
        <v>-0.54140174649787798</v>
      </c>
      <c r="AN9" s="39">
        <v>1034.75</v>
      </c>
      <c r="AO9" s="48">
        <v>3.750769138754897E-3</v>
      </c>
      <c r="AP9" s="29">
        <v>107</v>
      </c>
      <c r="AQ9" s="39">
        <v>68</v>
      </c>
      <c r="AR9" s="39">
        <f>Table1[[#This Row],[Poids Enseigne]]-Table1[[#This Row],[Position WB CROP 11 Full]]</f>
        <v>-39</v>
      </c>
      <c r="AT9" s="5"/>
    </row>
    <row r="10" spans="1:46" ht="45">
      <c r="A10" s="7">
        <v>33010101007</v>
      </c>
      <c r="B10" s="7" t="s">
        <v>37</v>
      </c>
      <c r="C10" s="8">
        <v>38</v>
      </c>
      <c r="D10" s="7" t="s">
        <v>10</v>
      </c>
      <c r="E10" s="7">
        <v>5000</v>
      </c>
      <c r="F10" s="7" t="s">
        <v>36</v>
      </c>
      <c r="G10" s="7" t="s">
        <v>14</v>
      </c>
      <c r="H10" s="7" t="s">
        <v>15</v>
      </c>
      <c r="I10" s="7" t="s">
        <v>38</v>
      </c>
      <c r="J10" s="7" t="s">
        <v>39</v>
      </c>
      <c r="K10" s="32">
        <v>2.7072921250412925E-3</v>
      </c>
      <c r="L10" s="16">
        <v>502</v>
      </c>
      <c r="M10" s="17">
        <v>0.87313432835820903</v>
      </c>
      <c r="N10" s="18">
        <v>1907.15</v>
      </c>
      <c r="O10" s="19">
        <v>1.19220202995506</v>
      </c>
      <c r="P10" s="5">
        <v>655</v>
      </c>
      <c r="Q10" s="6">
        <v>0.24053030303030301</v>
      </c>
      <c r="R10" s="5">
        <v>2487.6</v>
      </c>
      <c r="S10" s="6">
        <v>0.448036160622579</v>
      </c>
      <c r="T10" s="16">
        <v>388</v>
      </c>
      <c r="U10" s="17">
        <v>0.53968253968253999</v>
      </c>
      <c r="V10" s="18">
        <v>1476.12</v>
      </c>
      <c r="W10" s="19">
        <v>0.77328539284808995</v>
      </c>
      <c r="X10" s="5">
        <v>172</v>
      </c>
      <c r="Y10" s="6">
        <v>1.5671641791044799</v>
      </c>
      <c r="Z10" s="5">
        <v>664.65</v>
      </c>
      <c r="AA10" s="6">
        <v>1.54362801377727</v>
      </c>
      <c r="AB10" s="16">
        <v>374</v>
      </c>
      <c r="AC10" s="17">
        <v>-0.12</v>
      </c>
      <c r="AD10" s="18">
        <v>2397.5</v>
      </c>
      <c r="AE10" s="19">
        <v>-4.6360104686789E-2</v>
      </c>
      <c r="AF10" s="16">
        <v>189</v>
      </c>
      <c r="AG10" s="17">
        <v>4.4198895027624301E-2</v>
      </c>
      <c r="AH10" s="18">
        <v>1138.24</v>
      </c>
      <c r="AI10" s="19">
        <v>4.72796757687486E-2</v>
      </c>
      <c r="AJ10" s="16">
        <v>249</v>
      </c>
      <c r="AK10" s="17">
        <v>-0.41822429906542102</v>
      </c>
      <c r="AL10" s="18">
        <v>1595.1</v>
      </c>
      <c r="AM10" s="19">
        <v>-0.343203142808579</v>
      </c>
      <c r="AN10" s="39">
        <v>835.25</v>
      </c>
      <c r="AO10" s="48">
        <v>3.0276201238415342E-3</v>
      </c>
      <c r="AP10" s="29">
        <v>134</v>
      </c>
      <c r="AQ10" s="39">
        <v>162</v>
      </c>
      <c r="AR10" s="39">
        <f>Table1[[#This Row],[Poids Enseigne]]-Table1[[#This Row],[Position WB CROP 11 Full]]</f>
        <v>28</v>
      </c>
      <c r="AT10" s="5"/>
    </row>
    <row r="11" spans="1:46" ht="33.75">
      <c r="A11" s="7">
        <v>33010101008</v>
      </c>
      <c r="B11" s="7" t="s">
        <v>41</v>
      </c>
      <c r="C11" s="8">
        <v>73</v>
      </c>
      <c r="D11" s="7" t="s">
        <v>10</v>
      </c>
      <c r="E11" s="7">
        <v>8000</v>
      </c>
      <c r="F11" s="7" t="s">
        <v>40</v>
      </c>
      <c r="G11" s="7" t="s">
        <v>14</v>
      </c>
      <c r="H11" s="7" t="s">
        <v>15</v>
      </c>
      <c r="I11" s="7" t="s">
        <v>42</v>
      </c>
      <c r="J11" s="7" t="s">
        <v>43</v>
      </c>
      <c r="K11" s="32">
        <v>5.0408724370880377E-3</v>
      </c>
      <c r="L11" s="16">
        <v>686</v>
      </c>
      <c r="M11" s="17">
        <v>0.83914209115281502</v>
      </c>
      <c r="N11" s="18">
        <v>2621.25</v>
      </c>
      <c r="O11" s="19">
        <v>1.0357711691465901</v>
      </c>
      <c r="P11" s="5">
        <v>1303</v>
      </c>
      <c r="Q11" s="6">
        <v>1.85745614035088</v>
      </c>
      <c r="R11" s="5">
        <v>4984.8500000000004</v>
      </c>
      <c r="S11" s="6">
        <v>2.1104881766381101</v>
      </c>
      <c r="T11" s="16">
        <v>586</v>
      </c>
      <c r="U11" s="17">
        <v>0.72861356932153398</v>
      </c>
      <c r="V11" s="18">
        <v>2235.6999999999998</v>
      </c>
      <c r="W11" s="19">
        <v>0.93466915530581096</v>
      </c>
      <c r="X11" s="5">
        <v>289</v>
      </c>
      <c r="Y11" s="6">
        <v>0.64204545454545503</v>
      </c>
      <c r="Z11" s="5">
        <v>1120.95</v>
      </c>
      <c r="AA11" s="6">
        <v>0.63308566433566404</v>
      </c>
      <c r="AB11" s="16">
        <v>439</v>
      </c>
      <c r="AC11" s="17">
        <v>-0.20614828209764899</v>
      </c>
      <c r="AD11" s="18">
        <v>2766.3</v>
      </c>
      <c r="AE11" s="19">
        <v>-0.195231890775661</v>
      </c>
      <c r="AF11" s="16">
        <v>251</v>
      </c>
      <c r="AG11" s="17">
        <v>0.418079096045198</v>
      </c>
      <c r="AH11" s="18">
        <v>1492.05</v>
      </c>
      <c r="AI11" s="19">
        <v>0.395975347078177</v>
      </c>
      <c r="AJ11" s="16">
        <v>397</v>
      </c>
      <c r="AK11" s="17">
        <v>-0.14806866952789699</v>
      </c>
      <c r="AL11" s="18">
        <v>2528.6999999999998</v>
      </c>
      <c r="AM11" s="19">
        <v>-0.14003897524150899</v>
      </c>
      <c r="AN11" s="39">
        <v>1259.5</v>
      </c>
      <c r="AO11" s="48">
        <v>4.5654445327487731E-3</v>
      </c>
      <c r="AP11" s="29">
        <v>82</v>
      </c>
      <c r="AQ11" s="39">
        <v>77</v>
      </c>
      <c r="AR11" s="39">
        <f>Table1[[#This Row],[Poids Enseigne]]-Table1[[#This Row],[Position WB CROP 11 Full]]</f>
        <v>-5</v>
      </c>
      <c r="AT11" s="5"/>
    </row>
    <row r="12" spans="1:46" ht="45">
      <c r="A12" s="7">
        <v>33010101009</v>
      </c>
      <c r="B12" s="7" t="s">
        <v>45</v>
      </c>
      <c r="C12" s="8">
        <v>73</v>
      </c>
      <c r="D12" s="7" t="s">
        <v>10</v>
      </c>
      <c r="E12" s="7">
        <v>10000</v>
      </c>
      <c r="F12" s="7" t="s">
        <v>44</v>
      </c>
      <c r="G12" s="7" t="s">
        <v>14</v>
      </c>
      <c r="H12" s="7" t="s">
        <v>15</v>
      </c>
      <c r="I12" s="7" t="s">
        <v>46</v>
      </c>
      <c r="J12" s="7" t="s">
        <v>47</v>
      </c>
      <c r="K12" s="32">
        <v>5.0981499414231527E-3</v>
      </c>
      <c r="L12" s="16">
        <v>1530</v>
      </c>
      <c r="M12" s="17">
        <v>0.67030567685589504</v>
      </c>
      <c r="N12" s="18">
        <v>5911.4</v>
      </c>
      <c r="O12" s="19">
        <v>0.93514808544441197</v>
      </c>
      <c r="P12" s="5">
        <v>2526</v>
      </c>
      <c r="Q12" s="6">
        <v>1.26344086021505</v>
      </c>
      <c r="R12" s="5">
        <v>9733.7999999999993</v>
      </c>
      <c r="S12" s="6">
        <v>1.6397017786217201</v>
      </c>
      <c r="T12" s="16">
        <v>1239</v>
      </c>
      <c r="U12" s="17">
        <v>0.34090909090909099</v>
      </c>
      <c r="V12" s="18">
        <v>4784.5</v>
      </c>
      <c r="W12" s="19">
        <v>0.55799658149271303</v>
      </c>
      <c r="X12" s="5">
        <v>998</v>
      </c>
      <c r="Y12" s="6">
        <v>4.3655913978494603</v>
      </c>
      <c r="Z12" s="5">
        <v>3876.1</v>
      </c>
      <c r="AA12" s="6">
        <v>4.3433967466225498</v>
      </c>
      <c r="AB12" s="16">
        <v>951</v>
      </c>
      <c r="AC12" s="17">
        <v>9.1848450057405301E-2</v>
      </c>
      <c r="AD12" s="18">
        <v>6138.42</v>
      </c>
      <c r="AE12" s="19">
        <v>0.16908089731961101</v>
      </c>
      <c r="AF12" s="16">
        <v>430</v>
      </c>
      <c r="AG12" s="17">
        <v>0.19777158774373299</v>
      </c>
      <c r="AH12" s="18">
        <v>2864.55</v>
      </c>
      <c r="AI12" s="19">
        <v>0.23464718562894901</v>
      </c>
      <c r="AJ12" s="16">
        <v>895</v>
      </c>
      <c r="AK12" s="17">
        <v>0.269503546099291</v>
      </c>
      <c r="AL12" s="18">
        <v>5715.15</v>
      </c>
      <c r="AM12" s="19">
        <v>0.289940410379877</v>
      </c>
      <c r="AN12" s="39">
        <v>2711.25</v>
      </c>
      <c r="AO12" s="48">
        <v>9.8277582289917516E-3</v>
      </c>
      <c r="AP12" s="29">
        <v>16</v>
      </c>
      <c r="AQ12" s="39">
        <v>73</v>
      </c>
      <c r="AR12" s="39">
        <f>Table1[[#This Row],[Poids Enseigne]]-Table1[[#This Row],[Position WB CROP 11 Full]]</f>
        <v>57</v>
      </c>
      <c r="AT12" s="5"/>
    </row>
    <row r="13" spans="1:46" ht="22.5">
      <c r="A13" s="7">
        <v>33010101010</v>
      </c>
      <c r="B13" s="7" t="s">
        <v>49</v>
      </c>
      <c r="C13" s="8">
        <v>74</v>
      </c>
      <c r="D13" s="7" t="s">
        <v>10</v>
      </c>
      <c r="E13" s="7">
        <v>9500</v>
      </c>
      <c r="F13" s="7" t="s">
        <v>48</v>
      </c>
      <c r="G13" s="7" t="s">
        <v>14</v>
      </c>
      <c r="H13" s="7" t="s">
        <v>15</v>
      </c>
      <c r="I13" s="7" t="s">
        <v>49</v>
      </c>
      <c r="J13" s="7" t="s">
        <v>50</v>
      </c>
      <c r="K13" s="32">
        <v>7.5666237371019565E-3</v>
      </c>
      <c r="L13" s="16">
        <v>770</v>
      </c>
      <c r="M13" s="17">
        <v>-0.132882882882883</v>
      </c>
      <c r="N13" s="18">
        <v>2963.77</v>
      </c>
      <c r="O13" s="19">
        <v>3.5983288754164899E-2</v>
      </c>
      <c r="P13" s="5">
        <v>1377</v>
      </c>
      <c r="Q13" s="6">
        <v>0.14179104477611901</v>
      </c>
      <c r="R13" s="5">
        <v>5292.65</v>
      </c>
      <c r="S13" s="6">
        <v>0.263983307152445</v>
      </c>
      <c r="T13" s="16">
        <v>670</v>
      </c>
      <c r="U13" s="17">
        <v>-0.25966850828729299</v>
      </c>
      <c r="V13" s="18">
        <v>2577.5500000000002</v>
      </c>
      <c r="W13" s="19">
        <v>-0.142935843500028</v>
      </c>
      <c r="X13" s="5">
        <v>302</v>
      </c>
      <c r="Y13" s="6">
        <v>1.08275862068966</v>
      </c>
      <c r="Z13" s="5">
        <v>1170.05</v>
      </c>
      <c r="AA13" s="6">
        <v>1.06905393457118</v>
      </c>
      <c r="AB13" s="16">
        <v>648</v>
      </c>
      <c r="AC13" s="17">
        <v>-0.15404699738903399</v>
      </c>
      <c r="AD13" s="18">
        <v>4227.45</v>
      </c>
      <c r="AE13" s="19">
        <v>-7.5927058863235405E-2</v>
      </c>
      <c r="AF13" s="16">
        <v>315</v>
      </c>
      <c r="AG13" s="17">
        <v>0.50717703349282295</v>
      </c>
      <c r="AH13" s="18">
        <v>2033</v>
      </c>
      <c r="AI13" s="19">
        <v>0.48675537177221201</v>
      </c>
      <c r="AJ13" s="16">
        <v>571</v>
      </c>
      <c r="AK13" s="17">
        <v>-0.117465224111283</v>
      </c>
      <c r="AL13" s="18">
        <v>3723.6</v>
      </c>
      <c r="AM13" s="19">
        <v>-4.91581119368883E-2</v>
      </c>
      <c r="AN13" s="39">
        <v>1546.75</v>
      </c>
      <c r="AO13" s="48">
        <v>5.6066703700112458E-3</v>
      </c>
      <c r="AP13" s="29">
        <v>59</v>
      </c>
      <c r="AQ13" s="39">
        <v>24</v>
      </c>
      <c r="AR13" s="39">
        <f>Table1[[#This Row],[Poids Enseigne]]-Table1[[#This Row],[Position WB CROP 11 Full]]</f>
        <v>-35</v>
      </c>
      <c r="AT13" s="5"/>
    </row>
    <row r="14" spans="1:46" ht="45">
      <c r="A14" s="7">
        <v>33010101011</v>
      </c>
      <c r="B14" s="7" t="s">
        <v>52</v>
      </c>
      <c r="C14" s="8">
        <v>74</v>
      </c>
      <c r="D14" s="7" t="s">
        <v>10</v>
      </c>
      <c r="E14" s="7">
        <v>6539</v>
      </c>
      <c r="F14" s="7" t="s">
        <v>51</v>
      </c>
      <c r="G14" s="7" t="s">
        <v>14</v>
      </c>
      <c r="H14" s="7" t="s">
        <v>15</v>
      </c>
      <c r="I14" s="7" t="s">
        <v>52</v>
      </c>
      <c r="J14" s="7" t="s">
        <v>53</v>
      </c>
      <c r="K14" s="32">
        <v>3.7937374524360879E-3</v>
      </c>
      <c r="L14" s="16">
        <v>429</v>
      </c>
      <c r="M14" s="17">
        <v>-0.17499999999999999</v>
      </c>
      <c r="N14" s="18">
        <v>1652.65</v>
      </c>
      <c r="O14" s="19">
        <v>-4.6466476458081399E-2</v>
      </c>
      <c r="P14" s="5">
        <v>560</v>
      </c>
      <c r="Q14" s="6">
        <v>-0.120879120879121</v>
      </c>
      <c r="R14" s="5">
        <v>2158.85</v>
      </c>
      <c r="S14" s="6">
        <v>-1.7809323297762102E-2</v>
      </c>
      <c r="T14" s="16">
        <v>402</v>
      </c>
      <c r="U14" s="17">
        <v>-0.27041742286751402</v>
      </c>
      <c r="V14" s="18">
        <v>1547.85</v>
      </c>
      <c r="W14" s="19">
        <v>-0.153022838697978</v>
      </c>
      <c r="X14" s="5">
        <v>304</v>
      </c>
      <c r="Y14" s="6">
        <v>1.4126984126984099</v>
      </c>
      <c r="Z14" s="5">
        <v>1181.2</v>
      </c>
      <c r="AA14" s="6">
        <v>1.4037444037444</v>
      </c>
      <c r="AB14" s="16">
        <v>362</v>
      </c>
      <c r="AC14" s="17">
        <v>-0.13809523809523799</v>
      </c>
      <c r="AD14" s="18">
        <v>2241.8000000000002</v>
      </c>
      <c r="AE14" s="19">
        <v>-7.9205004544212296E-2</v>
      </c>
      <c r="AF14" s="16">
        <v>136</v>
      </c>
      <c r="AG14" s="17">
        <v>0.105691056910569</v>
      </c>
      <c r="AH14" s="18">
        <v>787.69</v>
      </c>
      <c r="AI14" s="19">
        <v>8.0950749216654197E-2</v>
      </c>
      <c r="AJ14" s="16">
        <v>372</v>
      </c>
      <c r="AK14" s="17">
        <v>6.5902578796561598E-2</v>
      </c>
      <c r="AL14" s="18">
        <v>2348.6999999999998</v>
      </c>
      <c r="AM14" s="19">
        <v>0.16204487441583601</v>
      </c>
      <c r="AN14" s="39">
        <v>858.75</v>
      </c>
      <c r="AO14" s="48">
        <v>3.1128030905105269E-3</v>
      </c>
      <c r="AP14" s="29">
        <v>129</v>
      </c>
      <c r="AQ14" s="39">
        <v>126</v>
      </c>
      <c r="AR14" s="39">
        <f>Table1[[#This Row],[Poids Enseigne]]-Table1[[#This Row],[Position WB CROP 11 Full]]</f>
        <v>-3</v>
      </c>
      <c r="AT14" s="5"/>
    </row>
    <row r="15" spans="1:46" ht="22.5">
      <c r="A15" s="7">
        <v>33010102001</v>
      </c>
      <c r="B15" s="7" t="s">
        <v>55</v>
      </c>
      <c r="C15" s="8">
        <v>31</v>
      </c>
      <c r="D15" s="7" t="s">
        <v>10</v>
      </c>
      <c r="E15" s="7">
        <v>14100</v>
      </c>
      <c r="F15" s="7" t="s">
        <v>54</v>
      </c>
      <c r="G15" s="7" t="s">
        <v>14</v>
      </c>
      <c r="H15" s="7" t="s">
        <v>57</v>
      </c>
      <c r="I15" s="7" t="s">
        <v>58</v>
      </c>
      <c r="J15" s="7" t="s">
        <v>59</v>
      </c>
      <c r="K15" s="32">
        <v>6.9110411964015987E-3</v>
      </c>
      <c r="L15" s="16">
        <v>911</v>
      </c>
      <c r="M15" s="17">
        <v>-2.77481323372465E-2</v>
      </c>
      <c r="N15" s="18">
        <v>3510.6</v>
      </c>
      <c r="O15" s="19">
        <v>0.15555339918379199</v>
      </c>
      <c r="P15" s="5">
        <v>1606</v>
      </c>
      <c r="Q15" s="6">
        <v>0.24786324786324801</v>
      </c>
      <c r="R15" s="5">
        <v>6175.3</v>
      </c>
      <c r="S15" s="6">
        <v>0.46678863737964998</v>
      </c>
      <c r="T15" s="16">
        <v>915</v>
      </c>
      <c r="U15" s="17">
        <v>2.8089887640449399E-2</v>
      </c>
      <c r="V15" s="18">
        <v>3522.95</v>
      </c>
      <c r="W15" s="19">
        <v>0.20255921066757199</v>
      </c>
      <c r="X15" s="5">
        <v>351</v>
      </c>
      <c r="Y15" s="6">
        <v>1.3557046979865801</v>
      </c>
      <c r="Z15" s="5">
        <v>1356</v>
      </c>
      <c r="AA15" s="6">
        <v>1.33350542075374</v>
      </c>
      <c r="AB15" s="16">
        <v>588</v>
      </c>
      <c r="AC15" s="17">
        <v>-0.210738255033557</v>
      </c>
      <c r="AD15" s="18">
        <v>3862.15</v>
      </c>
      <c r="AE15" s="19">
        <v>-0.16801765198926899</v>
      </c>
      <c r="AF15" s="16">
        <v>247</v>
      </c>
      <c r="AG15" s="17">
        <v>0.19323671497584499</v>
      </c>
      <c r="AH15" s="18">
        <v>1489.85</v>
      </c>
      <c r="AI15" s="19">
        <v>0.20451293162690301</v>
      </c>
      <c r="AJ15" s="16">
        <v>552</v>
      </c>
      <c r="AK15" s="17">
        <v>-6.1224489795918401E-2</v>
      </c>
      <c r="AL15" s="18">
        <v>3468.65</v>
      </c>
      <c r="AM15" s="19">
        <v>-9.57429780185758E-2</v>
      </c>
      <c r="AN15" s="39">
        <v>1639.25</v>
      </c>
      <c r="AO15" s="48">
        <v>5.9419650260487704E-3</v>
      </c>
      <c r="AP15" s="29">
        <v>52</v>
      </c>
      <c r="AQ15" s="39">
        <v>35</v>
      </c>
      <c r="AR15" s="39">
        <f>Table1[[#This Row],[Poids Enseigne]]-Table1[[#This Row],[Position WB CROP 11 Full]]</f>
        <v>-17</v>
      </c>
      <c r="AT15" s="5"/>
    </row>
    <row r="16" spans="1:46" ht="45">
      <c r="A16" s="7">
        <v>33010102002</v>
      </c>
      <c r="B16" s="7" t="s">
        <v>61</v>
      </c>
      <c r="C16" s="8">
        <v>31</v>
      </c>
      <c r="D16" s="7" t="s">
        <v>10</v>
      </c>
      <c r="E16" s="7">
        <v>25060</v>
      </c>
      <c r="F16" s="7" t="s">
        <v>60</v>
      </c>
      <c r="G16" s="7" t="s">
        <v>14</v>
      </c>
      <c r="H16" s="7" t="s">
        <v>57</v>
      </c>
      <c r="I16" s="7" t="s">
        <v>62</v>
      </c>
      <c r="J16" s="7" t="s">
        <v>63</v>
      </c>
      <c r="K16" s="32">
        <v>6.1295635560916235E-3</v>
      </c>
      <c r="L16" s="16">
        <v>790</v>
      </c>
      <c r="M16" s="17">
        <v>-0.609104403760515</v>
      </c>
      <c r="N16" s="18">
        <v>3037.8</v>
      </c>
      <c r="O16" s="19">
        <v>-0.39277212935612699</v>
      </c>
      <c r="P16" s="5">
        <v>1479</v>
      </c>
      <c r="Q16" s="6">
        <v>-0.48699271592091598</v>
      </c>
      <c r="R16" s="5">
        <v>5689.85</v>
      </c>
      <c r="S16" s="6">
        <v>-0.239466541085782</v>
      </c>
      <c r="T16" s="16">
        <v>862</v>
      </c>
      <c r="U16" s="17">
        <v>-0.59377945334589999</v>
      </c>
      <c r="V16" s="18">
        <v>3317.15</v>
      </c>
      <c r="W16" s="19">
        <v>-0.39427467727411702</v>
      </c>
      <c r="X16" s="5">
        <v>325</v>
      </c>
      <c r="Y16" s="6">
        <v>1.3722627737226301</v>
      </c>
      <c r="Z16" s="5">
        <v>1260.3</v>
      </c>
      <c r="AA16" s="6">
        <v>1.35878719820326</v>
      </c>
      <c r="AB16" s="16">
        <v>670</v>
      </c>
      <c r="AC16" s="17">
        <v>-0.30927835051546398</v>
      </c>
      <c r="AD16" s="18">
        <v>4307.8500000000004</v>
      </c>
      <c r="AE16" s="19">
        <v>-8.6603498901118903E-2</v>
      </c>
      <c r="AF16" s="16">
        <v>267</v>
      </c>
      <c r="AG16" s="17">
        <v>1.3839285714285701</v>
      </c>
      <c r="AH16" s="18">
        <v>1640.49</v>
      </c>
      <c r="AI16" s="19">
        <v>1.2849641339926201</v>
      </c>
      <c r="AJ16" s="16">
        <v>717</v>
      </c>
      <c r="AK16" s="17">
        <v>-7.4838709677419402E-2</v>
      </c>
      <c r="AL16" s="18">
        <v>4642.58</v>
      </c>
      <c r="AM16" s="19">
        <v>0.16031065648433401</v>
      </c>
      <c r="AN16" s="39">
        <v>1691</v>
      </c>
      <c r="AO16" s="48">
        <v>6.1295487930751683E-3</v>
      </c>
      <c r="AP16" s="29">
        <v>50</v>
      </c>
      <c r="AQ16" s="39">
        <v>49</v>
      </c>
      <c r="AR16" s="39">
        <f>Table1[[#This Row],[Poids Enseigne]]-Table1[[#This Row],[Position WB CROP 11 Full]]</f>
        <v>-1</v>
      </c>
      <c r="AT16" s="5"/>
    </row>
    <row r="17" spans="1:46" ht="45">
      <c r="A17" s="7">
        <v>33010102003</v>
      </c>
      <c r="B17" s="7" t="s">
        <v>65</v>
      </c>
      <c r="C17" s="8">
        <v>31</v>
      </c>
      <c r="D17" s="7" t="s">
        <v>10</v>
      </c>
      <c r="E17" s="7">
        <v>11167</v>
      </c>
      <c r="F17" s="7" t="s">
        <v>64</v>
      </c>
      <c r="G17" s="7" t="s">
        <v>14</v>
      </c>
      <c r="H17" s="7" t="s">
        <v>57</v>
      </c>
      <c r="I17" s="7" t="s">
        <v>65</v>
      </c>
      <c r="J17" s="7" t="s">
        <v>66</v>
      </c>
      <c r="K17" s="32">
        <v>6.6913111896527312E-3</v>
      </c>
      <c r="L17" s="16">
        <v>746</v>
      </c>
      <c r="M17" s="17">
        <v>-0.119244391971665</v>
      </c>
      <c r="N17" s="18">
        <v>2830.3</v>
      </c>
      <c r="O17" s="19">
        <v>4.9048610057849398E-2</v>
      </c>
      <c r="P17" s="5">
        <v>1155</v>
      </c>
      <c r="Q17" s="6">
        <v>6.8455134135060103E-2</v>
      </c>
      <c r="R17" s="5">
        <v>4376.6400000000003</v>
      </c>
      <c r="S17" s="6">
        <v>0.25362142932331999</v>
      </c>
      <c r="T17" s="16">
        <v>719</v>
      </c>
      <c r="U17" s="17">
        <v>-0.20552486187845301</v>
      </c>
      <c r="V17" s="18">
        <v>2717.2</v>
      </c>
      <c r="W17" s="19">
        <v>-6.08310628916214E-2</v>
      </c>
      <c r="X17" s="5">
        <v>179</v>
      </c>
      <c r="Y17" s="6">
        <v>-5.5555555555555601E-3</v>
      </c>
      <c r="Z17" s="5">
        <v>689.8</v>
      </c>
      <c r="AA17" s="6">
        <v>-1.7378917378917402E-2</v>
      </c>
      <c r="AB17" s="16">
        <v>204</v>
      </c>
      <c r="AC17" s="17">
        <v>-0.51886792452830199</v>
      </c>
      <c r="AD17" s="18">
        <v>1381.7</v>
      </c>
      <c r="AE17" s="19">
        <v>-0.42192691419089301</v>
      </c>
      <c r="AF17" s="16">
        <v>90</v>
      </c>
      <c r="AG17" s="17">
        <v>-0.4</v>
      </c>
      <c r="AH17" s="18">
        <v>612.80999999999995</v>
      </c>
      <c r="AI17" s="19">
        <v>-0.33416995338831101</v>
      </c>
      <c r="AJ17" s="16">
        <v>201</v>
      </c>
      <c r="AK17" s="17">
        <v>-0.51798561151079103</v>
      </c>
      <c r="AL17" s="18">
        <v>1355.75</v>
      </c>
      <c r="AM17" s="19">
        <v>-0.44664164231128001</v>
      </c>
      <c r="AN17" s="39">
        <v>947.25</v>
      </c>
      <c r="AO17" s="48">
        <v>3.4335985181788609E-3</v>
      </c>
      <c r="AP17" s="29">
        <v>116</v>
      </c>
      <c r="AQ17" s="39">
        <v>39</v>
      </c>
      <c r="AR17" s="39">
        <f>Table1[[#This Row],[Poids Enseigne]]-Table1[[#This Row],[Position WB CROP 11 Full]]</f>
        <v>-77</v>
      </c>
      <c r="AT17" s="5"/>
    </row>
    <row r="18" spans="1:46" ht="33.75">
      <c r="A18" s="7">
        <v>33010102004</v>
      </c>
      <c r="B18" s="7" t="s">
        <v>68</v>
      </c>
      <c r="C18" s="8">
        <v>33</v>
      </c>
      <c r="D18" s="7" t="s">
        <v>10</v>
      </c>
      <c r="E18" s="7">
        <v>11351</v>
      </c>
      <c r="F18" s="7" t="s">
        <v>67</v>
      </c>
      <c r="G18" s="7" t="s">
        <v>14</v>
      </c>
      <c r="H18" s="7" t="s">
        <v>57</v>
      </c>
      <c r="I18" s="7" t="s">
        <v>70</v>
      </c>
      <c r="J18" s="7" t="s">
        <v>71</v>
      </c>
      <c r="K18" s="32">
        <v>5.7239410030177108E-3</v>
      </c>
      <c r="L18" s="16">
        <v>739</v>
      </c>
      <c r="M18" s="17">
        <v>0.62417582417582396</v>
      </c>
      <c r="N18" s="18">
        <v>2809.85</v>
      </c>
      <c r="O18" s="19">
        <v>0.86992419082363903</v>
      </c>
      <c r="P18" s="5">
        <v>1037</v>
      </c>
      <c r="Q18" s="6">
        <v>0.50507982583454303</v>
      </c>
      <c r="R18" s="5">
        <v>3935.8</v>
      </c>
      <c r="S18" s="6">
        <v>0.70766870723777697</v>
      </c>
      <c r="T18" s="16">
        <v>760</v>
      </c>
      <c r="U18" s="17">
        <v>0.60337552742615996</v>
      </c>
      <c r="V18" s="18">
        <v>2894.35</v>
      </c>
      <c r="W18" s="19">
        <v>0.80817349269574401</v>
      </c>
      <c r="X18" s="5">
        <v>310</v>
      </c>
      <c r="Y18" s="6">
        <v>4.4385964912280702</v>
      </c>
      <c r="Z18" s="5">
        <v>1199.55</v>
      </c>
      <c r="AA18" s="6">
        <v>4.3960863697705799</v>
      </c>
      <c r="AB18" s="16">
        <v>539</v>
      </c>
      <c r="AC18" s="17">
        <v>-0.30719794344473</v>
      </c>
      <c r="AD18" s="18">
        <v>3454.9</v>
      </c>
      <c r="AE18" s="19">
        <v>-0.25613411073695502</v>
      </c>
      <c r="AF18" s="16">
        <v>314</v>
      </c>
      <c r="AG18" s="17">
        <v>0.180451127819549</v>
      </c>
      <c r="AH18" s="18">
        <v>1911.78</v>
      </c>
      <c r="AI18" s="19">
        <v>0.20035909433786001</v>
      </c>
      <c r="AJ18" s="16">
        <v>556</v>
      </c>
      <c r="AK18" s="17">
        <v>-0.17507418397626101</v>
      </c>
      <c r="AL18" s="18">
        <v>3560.8</v>
      </c>
      <c r="AM18" s="19">
        <v>-0.13673059550606301</v>
      </c>
      <c r="AN18" s="39">
        <v>1416</v>
      </c>
      <c r="AO18" s="48">
        <v>5.1327268426933402E-3</v>
      </c>
      <c r="AP18" s="29">
        <v>70</v>
      </c>
      <c r="AQ18" s="39">
        <v>57</v>
      </c>
      <c r="AR18" s="39">
        <f>Table1[[#This Row],[Poids Enseigne]]-Table1[[#This Row],[Position WB CROP 11 Full]]</f>
        <v>-13</v>
      </c>
      <c r="AT18" s="5"/>
    </row>
    <row r="19" spans="1:46" ht="45">
      <c r="A19" s="7">
        <v>33010102005</v>
      </c>
      <c r="B19" s="7" t="s">
        <v>73</v>
      </c>
      <c r="C19" s="8">
        <v>33</v>
      </c>
      <c r="D19" s="7" t="s">
        <v>10</v>
      </c>
      <c r="E19" s="7">
        <v>3600</v>
      </c>
      <c r="F19" s="7" t="s">
        <v>72</v>
      </c>
      <c r="G19" s="7" t="s">
        <v>14</v>
      </c>
      <c r="H19" s="7" t="s">
        <v>57</v>
      </c>
      <c r="I19" s="7" t="s">
        <v>74</v>
      </c>
      <c r="J19" s="7" t="s">
        <v>75</v>
      </c>
      <c r="K19" s="32">
        <v>1.8583820597400924E-3</v>
      </c>
      <c r="L19" s="16">
        <v>183</v>
      </c>
      <c r="M19" s="17">
        <v>0.33576642335766399</v>
      </c>
      <c r="N19" s="18">
        <v>684.9</v>
      </c>
      <c r="O19" s="19">
        <v>0.44624931741846702</v>
      </c>
      <c r="P19" s="5">
        <v>276</v>
      </c>
      <c r="Q19" s="6">
        <v>3.7593984962405999E-2</v>
      </c>
      <c r="R19" s="5">
        <v>1059.05</v>
      </c>
      <c r="S19" s="6">
        <v>0.138589714107063</v>
      </c>
      <c r="T19" s="16">
        <v>146</v>
      </c>
      <c r="U19" s="17">
        <v>0.114503816793893</v>
      </c>
      <c r="V19" s="18">
        <v>548.45000000000005</v>
      </c>
      <c r="W19" s="19">
        <v>0.22806247590113499</v>
      </c>
      <c r="X19" s="5">
        <v>93</v>
      </c>
      <c r="Y19" s="6">
        <v>2.2068965517241401</v>
      </c>
      <c r="Z19" s="5">
        <v>361.15</v>
      </c>
      <c r="AA19" s="6">
        <v>2.1931918656056602</v>
      </c>
      <c r="AB19" s="16">
        <v>133</v>
      </c>
      <c r="AC19" s="17">
        <v>-0.59939759036144602</v>
      </c>
      <c r="AD19" s="18">
        <v>847</v>
      </c>
      <c r="AE19" s="19">
        <v>-0.574742474435471</v>
      </c>
      <c r="AF19" s="16">
        <v>128</v>
      </c>
      <c r="AG19" s="17">
        <v>0.39130434782608697</v>
      </c>
      <c r="AH19" s="18">
        <v>761.93</v>
      </c>
      <c r="AI19" s="19">
        <v>0.37577886710633002</v>
      </c>
      <c r="AJ19" s="16">
        <v>150</v>
      </c>
      <c r="AK19" s="17">
        <v>-0.44852941176470601</v>
      </c>
      <c r="AL19" s="18">
        <v>963</v>
      </c>
      <c r="AM19" s="19">
        <v>-0.44049131253824098</v>
      </c>
      <c r="AN19" s="39">
        <v>380</v>
      </c>
      <c r="AO19" s="48">
        <v>1.3774266950730715E-3</v>
      </c>
      <c r="AP19" s="29">
        <v>202</v>
      </c>
      <c r="AQ19" s="39">
        <v>195</v>
      </c>
      <c r="AR19" s="39">
        <f>Table1[[#This Row],[Poids Enseigne]]-Table1[[#This Row],[Position WB CROP 11 Full]]</f>
        <v>-7</v>
      </c>
      <c r="AT19" s="5"/>
    </row>
    <row r="20" spans="1:46" ht="33.75">
      <c r="A20" s="7">
        <v>33010102006</v>
      </c>
      <c r="B20" s="7" t="s">
        <v>77</v>
      </c>
      <c r="C20" s="8">
        <v>33</v>
      </c>
      <c r="D20" s="7" t="s">
        <v>10</v>
      </c>
      <c r="E20" s="7">
        <v>8900</v>
      </c>
      <c r="F20" s="7" t="s">
        <v>76</v>
      </c>
      <c r="G20" s="7" t="s">
        <v>14</v>
      </c>
      <c r="H20" s="7" t="s">
        <v>57</v>
      </c>
      <c r="I20" s="7" t="s">
        <v>77</v>
      </c>
      <c r="J20" s="7" t="s">
        <v>78</v>
      </c>
      <c r="K20" s="32">
        <v>3.5861527017131876E-3</v>
      </c>
      <c r="L20" s="16">
        <v>432</v>
      </c>
      <c r="M20" s="17">
        <v>-0.101871101871102</v>
      </c>
      <c r="N20" s="18">
        <v>1632.9</v>
      </c>
      <c r="O20" s="19">
        <v>5.2285826581826601E-2</v>
      </c>
      <c r="P20" s="5">
        <v>738</v>
      </c>
      <c r="Q20" s="6">
        <v>4.8295454545454503E-2</v>
      </c>
      <c r="R20" s="5">
        <v>2790.75</v>
      </c>
      <c r="S20" s="6">
        <v>0.215992143054619</v>
      </c>
      <c r="T20" s="16">
        <v>411</v>
      </c>
      <c r="U20" s="17">
        <v>-0.14906832298136599</v>
      </c>
      <c r="V20" s="18">
        <v>1553.6</v>
      </c>
      <c r="W20" s="19">
        <v>6.51562874833235E-2</v>
      </c>
      <c r="X20" s="5">
        <v>253</v>
      </c>
      <c r="Y20" s="6">
        <v>1.75</v>
      </c>
      <c r="Z20" s="5">
        <v>981.7</v>
      </c>
      <c r="AA20" s="6">
        <v>1.7360646599777001</v>
      </c>
      <c r="AB20" s="16">
        <v>285</v>
      </c>
      <c r="AC20" s="17">
        <v>-0.278481012658228</v>
      </c>
      <c r="AD20" s="18">
        <v>1828.65</v>
      </c>
      <c r="AE20" s="19">
        <v>-0.18814675167022299</v>
      </c>
      <c r="AF20" s="16">
        <v>163</v>
      </c>
      <c r="AG20" s="17">
        <v>7.9470198675496706E-2</v>
      </c>
      <c r="AH20" s="18">
        <v>979.4</v>
      </c>
      <c r="AI20" s="19">
        <v>9.0043927857656303E-2</v>
      </c>
      <c r="AJ20" s="16">
        <v>251</v>
      </c>
      <c r="AK20" s="17">
        <v>-8.0586080586080605E-2</v>
      </c>
      <c r="AL20" s="18">
        <v>1597.2</v>
      </c>
      <c r="AM20" s="19">
        <v>-3.0979121822705701E-2</v>
      </c>
      <c r="AN20" s="39">
        <v>808</v>
      </c>
      <c r="AO20" s="48">
        <v>2.9288441305764259E-3</v>
      </c>
      <c r="AP20" s="29">
        <v>140</v>
      </c>
      <c r="AQ20" s="39">
        <v>134</v>
      </c>
      <c r="AR20" s="39">
        <f>Table1[[#This Row],[Poids Enseigne]]-Table1[[#This Row],[Position WB CROP 11 Full]]</f>
        <v>-6</v>
      </c>
      <c r="AT20" s="5"/>
    </row>
    <row r="21" spans="1:46" ht="45">
      <c r="A21" s="7">
        <v>33010102007</v>
      </c>
      <c r="B21" s="7" t="s">
        <v>80</v>
      </c>
      <c r="C21" s="8">
        <v>33</v>
      </c>
      <c r="D21" s="7" t="s">
        <v>10</v>
      </c>
      <c r="E21" s="7">
        <v>9629</v>
      </c>
      <c r="F21" s="7" t="s">
        <v>79</v>
      </c>
      <c r="G21" s="7" t="s">
        <v>14</v>
      </c>
      <c r="H21" s="7" t="s">
        <v>57</v>
      </c>
      <c r="I21" s="7" t="s">
        <v>80</v>
      </c>
      <c r="J21" s="7" t="s">
        <v>81</v>
      </c>
      <c r="K21" s="32">
        <v>5.6199261022338333E-3</v>
      </c>
      <c r="L21" s="16">
        <v>1055</v>
      </c>
      <c r="M21" s="17">
        <v>0.27108433734939802</v>
      </c>
      <c r="N21" s="18">
        <v>3947.05</v>
      </c>
      <c r="O21" s="19">
        <v>0.479891225061084</v>
      </c>
      <c r="P21" s="5">
        <v>1233</v>
      </c>
      <c r="Q21" s="6">
        <v>0.51474201474201497</v>
      </c>
      <c r="R21" s="5">
        <v>4609.7</v>
      </c>
      <c r="S21" s="6">
        <v>0.735115401529011</v>
      </c>
      <c r="T21" s="16">
        <v>936</v>
      </c>
      <c r="U21" s="17">
        <v>0.20618556701030899</v>
      </c>
      <c r="V21" s="18">
        <v>3491.56</v>
      </c>
      <c r="W21" s="19">
        <v>0.37865613996655301</v>
      </c>
      <c r="X21" s="5">
        <v>618</v>
      </c>
      <c r="Y21" s="6">
        <v>11.36</v>
      </c>
      <c r="Z21" s="5">
        <v>2384.73</v>
      </c>
      <c r="AA21" s="6">
        <v>11.2293846153846</v>
      </c>
      <c r="AB21" s="16">
        <v>370</v>
      </c>
      <c r="AC21" s="17">
        <v>-0.53045685279187804</v>
      </c>
      <c r="AD21" s="18">
        <v>2347.5</v>
      </c>
      <c r="AE21" s="19">
        <v>-0.491637694526812</v>
      </c>
      <c r="AF21" s="16">
        <v>145</v>
      </c>
      <c r="AG21" s="17">
        <v>-0.34090909090909099</v>
      </c>
      <c r="AH21" s="18">
        <v>853.37</v>
      </c>
      <c r="AI21" s="19">
        <v>-0.35554040637120599</v>
      </c>
      <c r="AJ21" s="16">
        <v>414</v>
      </c>
      <c r="AK21" s="17">
        <v>-0.31795716639209198</v>
      </c>
      <c r="AL21" s="18">
        <v>2638.9</v>
      </c>
      <c r="AM21" s="19">
        <v>-0.27398174695084798</v>
      </c>
      <c r="AN21" s="39">
        <v>1425</v>
      </c>
      <c r="AO21" s="48">
        <v>5.1653501065240187E-3</v>
      </c>
      <c r="AP21" s="29">
        <v>68</v>
      </c>
      <c r="AQ21" s="39">
        <v>59</v>
      </c>
      <c r="AR21" s="39">
        <f>Table1[[#This Row],[Poids Enseigne]]-Table1[[#This Row],[Position WB CROP 11 Full]]</f>
        <v>-9</v>
      </c>
      <c r="AT21" s="5"/>
    </row>
    <row r="22" spans="1:46" ht="33.75">
      <c r="A22" s="7">
        <v>33010102008</v>
      </c>
      <c r="B22" s="7" t="s">
        <v>83</v>
      </c>
      <c r="C22" s="8">
        <v>33</v>
      </c>
      <c r="D22" s="7" t="s">
        <v>10</v>
      </c>
      <c r="E22" s="7">
        <v>16000</v>
      </c>
      <c r="F22" s="7" t="s">
        <v>82</v>
      </c>
      <c r="G22" s="7" t="s">
        <v>14</v>
      </c>
      <c r="H22" s="7" t="s">
        <v>57</v>
      </c>
      <c r="I22" s="7" t="s">
        <v>84</v>
      </c>
      <c r="J22" s="7" t="s">
        <v>85</v>
      </c>
      <c r="K22" s="32">
        <v>8.9546498740649266E-3</v>
      </c>
      <c r="L22" s="16">
        <v>1808</v>
      </c>
      <c r="M22" s="17">
        <v>0.16344916344916299</v>
      </c>
      <c r="N22" s="18">
        <v>6830.8</v>
      </c>
      <c r="O22" s="19">
        <v>0.36987262879857002</v>
      </c>
      <c r="P22" s="5">
        <v>3245</v>
      </c>
      <c r="Q22" s="6">
        <v>0.73529411764705899</v>
      </c>
      <c r="R22" s="5">
        <v>12237.28</v>
      </c>
      <c r="S22" s="6">
        <v>0.97895463777630398</v>
      </c>
      <c r="T22" s="16">
        <v>1875</v>
      </c>
      <c r="U22" s="17">
        <v>0.33928571428571402</v>
      </c>
      <c r="V22" s="18">
        <v>7093.35</v>
      </c>
      <c r="W22" s="19">
        <v>0.60176673853975804</v>
      </c>
      <c r="X22" s="5">
        <v>1238</v>
      </c>
      <c r="Y22" s="6">
        <v>6.1149425287356296</v>
      </c>
      <c r="Z22" s="5">
        <v>4764.8</v>
      </c>
      <c r="AA22" s="6">
        <v>6.0215148835838503</v>
      </c>
      <c r="AB22" s="16">
        <v>1575</v>
      </c>
      <c r="AC22" s="17">
        <v>0.21809744779582399</v>
      </c>
      <c r="AD22" s="18">
        <v>10066.15</v>
      </c>
      <c r="AE22" s="19">
        <v>0.33314458215651899</v>
      </c>
      <c r="AF22" s="16">
        <v>775</v>
      </c>
      <c r="AG22" s="17">
        <v>0.57520325203251998</v>
      </c>
      <c r="AH22" s="18">
        <v>4780.34</v>
      </c>
      <c r="AI22" s="19">
        <v>0.62722825059466203</v>
      </c>
      <c r="AJ22" s="16">
        <v>1656</v>
      </c>
      <c r="AK22" s="17">
        <v>0.50819672131147497</v>
      </c>
      <c r="AL22" s="18">
        <v>10534.05</v>
      </c>
      <c r="AM22" s="19">
        <v>0.58773181995405599</v>
      </c>
      <c r="AN22" s="39">
        <v>4044.5</v>
      </c>
      <c r="AO22" s="48">
        <v>1.4660532284797469E-2</v>
      </c>
      <c r="AP22" s="29">
        <v>6</v>
      </c>
      <c r="AQ22" s="39">
        <v>12</v>
      </c>
      <c r="AR22" s="39">
        <f>Table1[[#This Row],[Poids Enseigne]]-Table1[[#This Row],[Position WB CROP 11 Full]]</f>
        <v>6</v>
      </c>
      <c r="AT22" s="5"/>
    </row>
    <row r="23" spans="1:46" ht="22.5">
      <c r="A23" s="7">
        <v>33010102009</v>
      </c>
      <c r="B23" s="7" t="s">
        <v>87</v>
      </c>
      <c r="C23" s="8">
        <v>64</v>
      </c>
      <c r="D23" s="7" t="s">
        <v>10</v>
      </c>
      <c r="E23" s="7">
        <v>10389</v>
      </c>
      <c r="F23" s="7" t="s">
        <v>86</v>
      </c>
      <c r="G23" s="7" t="s">
        <v>14</v>
      </c>
      <c r="H23" s="7" t="s">
        <v>57</v>
      </c>
      <c r="I23" s="7" t="s">
        <v>87</v>
      </c>
      <c r="J23" s="7" t="s">
        <v>88</v>
      </c>
      <c r="K23" s="32">
        <v>7.9767935617090346E-3</v>
      </c>
      <c r="L23" s="16">
        <v>1409</v>
      </c>
      <c r="M23" s="17">
        <v>-8.1486310299869594E-2</v>
      </c>
      <c r="N23" s="18">
        <v>5421.75</v>
      </c>
      <c r="O23" s="19">
        <v>1.79663957590863E-2</v>
      </c>
      <c r="P23" s="5">
        <v>2877</v>
      </c>
      <c r="Q23" s="6">
        <v>0.69135802469135799</v>
      </c>
      <c r="R23" s="5">
        <v>11068.8</v>
      </c>
      <c r="S23" s="6">
        <v>0.84852499352319799</v>
      </c>
      <c r="T23" s="16">
        <v>1338</v>
      </c>
      <c r="U23" s="17">
        <v>-3.9483129935391201E-2</v>
      </c>
      <c r="V23" s="18">
        <v>5140.8999999999996</v>
      </c>
      <c r="W23" s="19">
        <v>7.4796121886216302E-2</v>
      </c>
      <c r="X23" s="5">
        <v>545</v>
      </c>
      <c r="Y23" s="6">
        <v>3.4672131147541001</v>
      </c>
      <c r="Z23" s="5">
        <v>2115.4699999999998</v>
      </c>
      <c r="AA23" s="6">
        <v>3.4461328289197102</v>
      </c>
      <c r="AB23" s="16">
        <v>916</v>
      </c>
      <c r="AC23" s="17">
        <v>-8.4915084915084899E-2</v>
      </c>
      <c r="AD23" s="18">
        <v>6012.3</v>
      </c>
      <c r="AE23" s="19">
        <v>0.34211258561763302</v>
      </c>
      <c r="AF23" s="16">
        <v>556</v>
      </c>
      <c r="AG23" s="17">
        <v>1.52727272727273</v>
      </c>
      <c r="AH23" s="18">
        <v>3423.67</v>
      </c>
      <c r="AI23" s="19">
        <v>1.56564687361083</v>
      </c>
      <c r="AJ23" s="16">
        <v>891</v>
      </c>
      <c r="AK23" s="17">
        <v>-0.109</v>
      </c>
      <c r="AL23" s="18">
        <v>5912.5</v>
      </c>
      <c r="AM23" s="19">
        <v>0.28765596045435898</v>
      </c>
      <c r="AN23" s="39">
        <v>2723.75</v>
      </c>
      <c r="AO23" s="48">
        <v>9.8730683176454712E-3</v>
      </c>
      <c r="AP23" s="29">
        <v>15</v>
      </c>
      <c r="AQ23" s="39">
        <v>20</v>
      </c>
      <c r="AR23" s="39">
        <f>Table1[[#This Row],[Poids Enseigne]]-Table1[[#This Row],[Position WB CROP 11 Full]]</f>
        <v>5</v>
      </c>
      <c r="AT23" s="5"/>
    </row>
    <row r="24" spans="1:46" ht="22.5">
      <c r="A24" s="7">
        <v>33010102010</v>
      </c>
      <c r="B24" s="7" t="s">
        <v>90</v>
      </c>
      <c r="C24" s="8">
        <v>64</v>
      </c>
      <c r="D24" s="7" t="s">
        <v>10</v>
      </c>
      <c r="E24" s="7">
        <v>10000</v>
      </c>
      <c r="F24" s="7" t="s">
        <v>89</v>
      </c>
      <c r="G24" s="7" t="s">
        <v>14</v>
      </c>
      <c r="H24" s="7" t="s">
        <v>57</v>
      </c>
      <c r="I24" s="7" t="s">
        <v>90</v>
      </c>
      <c r="J24" s="7" t="s">
        <v>91</v>
      </c>
      <c r="K24" s="32">
        <v>5.5603791957157837E-3</v>
      </c>
      <c r="L24" s="16">
        <v>719</v>
      </c>
      <c r="M24" s="17">
        <v>0.60133630289532303</v>
      </c>
      <c r="N24" s="18">
        <v>2753.95</v>
      </c>
      <c r="O24" s="19">
        <v>0.87581280737511602</v>
      </c>
      <c r="P24" s="5">
        <v>1245</v>
      </c>
      <c r="Q24" s="6">
        <v>1.00806451612903</v>
      </c>
      <c r="R24" s="5">
        <v>4767.45</v>
      </c>
      <c r="S24" s="6">
        <v>1.32182367172639</v>
      </c>
      <c r="T24" s="16">
        <v>703</v>
      </c>
      <c r="U24" s="17">
        <v>0.39761431411530801</v>
      </c>
      <c r="V24" s="18">
        <v>2687.5</v>
      </c>
      <c r="W24" s="19">
        <v>0.62595438228435096</v>
      </c>
      <c r="X24" s="5">
        <v>399</v>
      </c>
      <c r="Y24" s="6">
        <v>1.5094339622641499</v>
      </c>
      <c r="Z24" s="5">
        <v>1550.75</v>
      </c>
      <c r="AA24" s="6">
        <v>1.5008063215610401</v>
      </c>
      <c r="AB24" s="16">
        <v>371</v>
      </c>
      <c r="AC24" s="17">
        <v>-0.47746478873239401</v>
      </c>
      <c r="AD24" s="18">
        <v>2357.6</v>
      </c>
      <c r="AE24" s="19">
        <v>-0.43573050377806399</v>
      </c>
      <c r="AF24" s="16">
        <v>252</v>
      </c>
      <c r="AG24" s="17">
        <v>0.4</v>
      </c>
      <c r="AH24" s="18">
        <v>1582.5</v>
      </c>
      <c r="AI24" s="19">
        <v>0.37978429851679102</v>
      </c>
      <c r="AJ24" s="16">
        <v>457</v>
      </c>
      <c r="AK24" s="17">
        <v>-0.240863787375415</v>
      </c>
      <c r="AL24" s="18">
        <v>2976.2</v>
      </c>
      <c r="AM24" s="19">
        <v>-0.17534146285978999</v>
      </c>
      <c r="AN24" s="39">
        <v>1306.5</v>
      </c>
      <c r="AO24" s="48">
        <v>4.7358104660867578E-3</v>
      </c>
      <c r="AP24" s="29">
        <v>78</v>
      </c>
      <c r="AQ24" s="39">
        <v>62</v>
      </c>
      <c r="AR24" s="39">
        <f>Table1[[#This Row],[Poids Enseigne]]-Table1[[#This Row],[Position WB CROP 11 Full]]</f>
        <v>-16</v>
      </c>
      <c r="AT24" s="5"/>
    </row>
    <row r="25" spans="1:46" ht="22.5">
      <c r="A25" s="7">
        <v>33010103001</v>
      </c>
      <c r="B25" s="7" t="s">
        <v>93</v>
      </c>
      <c r="C25" s="8">
        <v>16</v>
      </c>
      <c r="D25" s="7" t="s">
        <v>10</v>
      </c>
      <c r="E25" s="7">
        <v>8450</v>
      </c>
      <c r="F25" s="7" t="s">
        <v>92</v>
      </c>
      <c r="G25" s="7" t="s">
        <v>14</v>
      </c>
      <c r="H25" s="7" t="s">
        <v>95</v>
      </c>
      <c r="I25" s="7" t="s">
        <v>93</v>
      </c>
      <c r="J25" s="7" t="s">
        <v>96</v>
      </c>
      <c r="K25" s="32">
        <v>3.1244281393386997E-3</v>
      </c>
      <c r="L25" s="16">
        <v>253</v>
      </c>
      <c r="M25" s="17">
        <v>-0.49500998003991997</v>
      </c>
      <c r="N25" s="18">
        <v>937.1</v>
      </c>
      <c r="O25" s="19">
        <v>-0.42584747541072798</v>
      </c>
      <c r="P25" s="5">
        <v>579</v>
      </c>
      <c r="Q25" s="6">
        <v>-0.196948682385576</v>
      </c>
      <c r="R25" s="5">
        <v>2140.9499999999998</v>
      </c>
      <c r="S25" s="6">
        <v>-7.7394928190905904E-2</v>
      </c>
      <c r="T25" s="16">
        <v>217</v>
      </c>
      <c r="U25" s="17">
        <v>-0.49884526558891501</v>
      </c>
      <c r="V25" s="18">
        <v>802.75</v>
      </c>
      <c r="W25" s="19">
        <v>-0.43733945074377401</v>
      </c>
      <c r="X25" s="5">
        <v>177</v>
      </c>
      <c r="Y25" s="6">
        <v>1.5652173913043499</v>
      </c>
      <c r="Z25" s="5">
        <v>682.2</v>
      </c>
      <c r="AA25" s="6">
        <v>1.53511705685619</v>
      </c>
      <c r="AB25" s="16">
        <v>264</v>
      </c>
      <c r="AC25" s="17">
        <v>-0.35135135135135098</v>
      </c>
      <c r="AD25" s="18">
        <v>1642.16</v>
      </c>
      <c r="AE25" s="19">
        <v>-0.25764090869823097</v>
      </c>
      <c r="AF25" s="16">
        <v>179</v>
      </c>
      <c r="AG25" s="17">
        <v>0.98888888888888904</v>
      </c>
      <c r="AH25" s="18">
        <v>1066.22</v>
      </c>
      <c r="AI25" s="19">
        <v>0.96122505288328897</v>
      </c>
      <c r="AJ25" s="16">
        <v>216</v>
      </c>
      <c r="AK25" s="17">
        <v>9.6446700507614197E-2</v>
      </c>
      <c r="AL25" s="18">
        <v>1361.5</v>
      </c>
      <c r="AM25" s="19">
        <v>0.26896137259213099</v>
      </c>
      <c r="AN25" s="39">
        <v>636</v>
      </c>
      <c r="AO25" s="48">
        <v>2.3053773107012459E-3</v>
      </c>
      <c r="AP25" s="29">
        <v>164</v>
      </c>
      <c r="AQ25" s="39">
        <v>145</v>
      </c>
      <c r="AR25" s="39">
        <f>Table1[[#This Row],[Poids Enseigne]]-Table1[[#This Row],[Position WB CROP 11 Full]]</f>
        <v>-19</v>
      </c>
      <c r="AT25" s="5"/>
    </row>
    <row r="26" spans="1:46" ht="45">
      <c r="A26" s="7">
        <v>33010103002</v>
      </c>
      <c r="B26" s="7" t="s">
        <v>98</v>
      </c>
      <c r="C26" s="8">
        <v>17</v>
      </c>
      <c r="D26" s="7" t="s">
        <v>10</v>
      </c>
      <c r="E26" s="7">
        <v>9000</v>
      </c>
      <c r="F26" s="7" t="s">
        <v>97</v>
      </c>
      <c r="G26" s="7" t="s">
        <v>14</v>
      </c>
      <c r="H26" s="7" t="s">
        <v>95</v>
      </c>
      <c r="I26" s="7" t="s">
        <v>98</v>
      </c>
      <c r="J26" s="7" t="s">
        <v>35</v>
      </c>
      <c r="K26" s="32">
        <v>4.7418319366675319E-3</v>
      </c>
      <c r="L26" s="16">
        <v>554</v>
      </c>
      <c r="M26" s="17">
        <v>-0.12202852614897</v>
      </c>
      <c r="N26" s="18">
        <v>2086.75</v>
      </c>
      <c r="O26" s="19">
        <v>2.0799258792362801E-2</v>
      </c>
      <c r="P26" s="5">
        <v>936</v>
      </c>
      <c r="Q26" s="6">
        <v>6.1224489795918401E-2</v>
      </c>
      <c r="R26" s="5">
        <v>3513.8</v>
      </c>
      <c r="S26" s="6">
        <v>0.21574022726571301</v>
      </c>
      <c r="T26" s="16">
        <v>488</v>
      </c>
      <c r="U26" s="17">
        <v>-7.9245283018867907E-2</v>
      </c>
      <c r="V26" s="18">
        <v>1837.8</v>
      </c>
      <c r="W26" s="19">
        <v>6.4968712415276297E-2</v>
      </c>
      <c r="X26" s="5">
        <v>339</v>
      </c>
      <c r="Y26" s="6">
        <v>2.22857142857143</v>
      </c>
      <c r="Z26" s="5">
        <v>1306.6500000000001</v>
      </c>
      <c r="AA26" s="6">
        <v>2.1547877734318401</v>
      </c>
      <c r="AB26" s="16">
        <v>393</v>
      </c>
      <c r="AC26" s="17">
        <v>-0.172631578947368</v>
      </c>
      <c r="AD26" s="18">
        <v>2477.8000000000002</v>
      </c>
      <c r="AE26" s="19">
        <v>-0.12108783346909401</v>
      </c>
      <c r="AF26" s="16">
        <v>227</v>
      </c>
      <c r="AG26" s="17">
        <v>0.69402985074626899</v>
      </c>
      <c r="AH26" s="18">
        <v>1372.44</v>
      </c>
      <c r="AI26" s="19">
        <v>0.75794234004459005</v>
      </c>
      <c r="AJ26" s="16">
        <v>309</v>
      </c>
      <c r="AK26" s="17">
        <v>-0.41698113207547199</v>
      </c>
      <c r="AL26" s="18">
        <v>1991.8</v>
      </c>
      <c r="AM26" s="19">
        <v>-0.37055606116622603</v>
      </c>
      <c r="AN26" s="39">
        <v>1043.75</v>
      </c>
      <c r="AO26" s="48">
        <v>3.7833924025855747E-3</v>
      </c>
      <c r="AP26" s="29">
        <v>106</v>
      </c>
      <c r="AQ26" s="39">
        <v>88</v>
      </c>
      <c r="AR26" s="39">
        <f>Table1[[#This Row],[Poids Enseigne]]-Table1[[#This Row],[Position WB CROP 11 Full]]</f>
        <v>-18</v>
      </c>
      <c r="AT26" s="5"/>
    </row>
    <row r="27" spans="1:46" ht="22.5">
      <c r="A27" s="7">
        <v>33010103003</v>
      </c>
      <c r="B27" s="7" t="s">
        <v>100</v>
      </c>
      <c r="C27" s="8">
        <v>44</v>
      </c>
      <c r="D27" s="7" t="s">
        <v>10</v>
      </c>
      <c r="E27" s="7">
        <v>14500</v>
      </c>
      <c r="F27" s="7" t="s">
        <v>99</v>
      </c>
      <c r="G27" s="7" t="s">
        <v>14</v>
      </c>
      <c r="H27" s="7" t="s">
        <v>95</v>
      </c>
      <c r="I27" s="7" t="s">
        <v>102</v>
      </c>
      <c r="J27" s="7" t="s">
        <v>35</v>
      </c>
      <c r="K27" s="32">
        <v>4.423123414693815E-3</v>
      </c>
      <c r="L27" s="16">
        <v>555</v>
      </c>
      <c r="M27" s="17">
        <v>-0.15525114155251099</v>
      </c>
      <c r="N27" s="18">
        <v>2066.5</v>
      </c>
      <c r="O27" s="19">
        <v>-5.5560293369069001E-2</v>
      </c>
      <c r="P27" s="5">
        <v>1175</v>
      </c>
      <c r="Q27" s="6">
        <v>0.28837719298245601</v>
      </c>
      <c r="R27" s="5">
        <v>4353.3999999999996</v>
      </c>
      <c r="S27" s="6">
        <v>0.42868333673925801</v>
      </c>
      <c r="T27" s="16">
        <v>427</v>
      </c>
      <c r="U27" s="17">
        <v>4.4009779951100197E-2</v>
      </c>
      <c r="V27" s="18">
        <v>1588.15</v>
      </c>
      <c r="W27" s="19">
        <v>0.16136710125579601</v>
      </c>
      <c r="X27" s="5">
        <v>230</v>
      </c>
      <c r="Y27" s="6">
        <v>0.94915254237288105</v>
      </c>
      <c r="Z27" s="5">
        <v>881.88</v>
      </c>
      <c r="AA27" s="6">
        <v>0.91629726205997397</v>
      </c>
      <c r="AB27" s="16">
        <v>284</v>
      </c>
      <c r="AC27" s="17">
        <v>-0.52902155887230495</v>
      </c>
      <c r="AD27" s="18">
        <v>1741.6</v>
      </c>
      <c r="AE27" s="19">
        <v>-0.38644380419215002</v>
      </c>
      <c r="AF27" s="16">
        <v>176</v>
      </c>
      <c r="AG27" s="17">
        <v>0.49152542372881403</v>
      </c>
      <c r="AH27" s="18">
        <v>1169.7</v>
      </c>
      <c r="AI27" s="19">
        <v>0.42925219941349002</v>
      </c>
      <c r="AJ27" s="16">
        <v>374</v>
      </c>
      <c r="AK27" s="17">
        <v>-0.19047619047618999</v>
      </c>
      <c r="AL27" s="18">
        <v>2329.9299999999998</v>
      </c>
      <c r="AM27" s="19">
        <v>5.9499361052670202E-2</v>
      </c>
      <c r="AN27" s="39">
        <v>1013.75</v>
      </c>
      <c r="AO27" s="48">
        <v>3.6746481898166481E-3</v>
      </c>
      <c r="AP27" s="29">
        <v>108</v>
      </c>
      <c r="AQ27" s="39">
        <v>97</v>
      </c>
      <c r="AR27" s="39">
        <f>Table1[[#This Row],[Poids Enseigne]]-Table1[[#This Row],[Position WB CROP 11 Full]]</f>
        <v>-11</v>
      </c>
      <c r="AT27" s="5"/>
    </row>
    <row r="28" spans="1:46" ht="22.5">
      <c r="A28" s="7">
        <v>33010103004</v>
      </c>
      <c r="B28" s="7" t="s">
        <v>103</v>
      </c>
      <c r="C28" s="8">
        <v>44</v>
      </c>
      <c r="D28" s="7" t="s">
        <v>10</v>
      </c>
      <c r="E28" s="7">
        <v>9200</v>
      </c>
      <c r="F28" s="7" t="s">
        <v>99</v>
      </c>
      <c r="G28" s="7" t="s">
        <v>14</v>
      </c>
      <c r="H28" s="7" t="s">
        <v>95</v>
      </c>
      <c r="I28" s="7" t="s">
        <v>102</v>
      </c>
      <c r="J28" s="7" t="s">
        <v>104</v>
      </c>
      <c r="K28" s="32">
        <v>2.9920143488381037E-3</v>
      </c>
      <c r="L28" s="16">
        <v>387</v>
      </c>
      <c r="M28" s="17">
        <v>0.63983050847457601</v>
      </c>
      <c r="N28" s="18">
        <v>1442.85</v>
      </c>
      <c r="O28" s="19">
        <v>0.91495850890050601</v>
      </c>
      <c r="P28" s="5">
        <v>611</v>
      </c>
      <c r="Q28" s="6">
        <v>0.267634854771784</v>
      </c>
      <c r="R28" s="5">
        <v>2270.3000000000002</v>
      </c>
      <c r="S28" s="6">
        <v>0.48766570291336198</v>
      </c>
      <c r="T28" s="16">
        <v>362</v>
      </c>
      <c r="U28" s="17">
        <v>0.35580524344569298</v>
      </c>
      <c r="V28" s="18">
        <v>1341.9</v>
      </c>
      <c r="W28" s="19">
        <v>0.54309399603158404</v>
      </c>
      <c r="X28" s="5">
        <v>363</v>
      </c>
      <c r="Y28" s="6">
        <v>8.8108108108108105</v>
      </c>
      <c r="Z28" s="5">
        <v>1393.2</v>
      </c>
      <c r="AA28" s="6">
        <v>8.6548856548856605</v>
      </c>
      <c r="AB28" s="16">
        <v>250</v>
      </c>
      <c r="AC28" s="17">
        <v>-0.163879598662207</v>
      </c>
      <c r="AD28" s="18">
        <v>1563.66</v>
      </c>
      <c r="AE28" s="19">
        <v>-9.4541556289923903E-2</v>
      </c>
      <c r="AF28" s="16">
        <v>131</v>
      </c>
      <c r="AG28" s="17">
        <v>0.81944444444444398</v>
      </c>
      <c r="AH28" s="18">
        <v>856.6</v>
      </c>
      <c r="AI28" s="19">
        <v>0.72576355870738996</v>
      </c>
      <c r="AJ28" s="16">
        <v>208</v>
      </c>
      <c r="AK28" s="17">
        <v>-0.326860841423948</v>
      </c>
      <c r="AL28" s="18">
        <v>1288.46</v>
      </c>
      <c r="AM28" s="19">
        <v>-0.25303349702369399</v>
      </c>
      <c r="AN28" s="39">
        <v>725.25</v>
      </c>
      <c r="AO28" s="48">
        <v>2.6288913436888031E-3</v>
      </c>
      <c r="AP28" s="29">
        <v>149</v>
      </c>
      <c r="AQ28" s="39">
        <v>150</v>
      </c>
      <c r="AR28" s="39">
        <f>Table1[[#This Row],[Poids Enseigne]]-Table1[[#This Row],[Position WB CROP 11 Full]]</f>
        <v>1</v>
      </c>
      <c r="AT28" s="5"/>
    </row>
    <row r="29" spans="1:46" ht="33.75">
      <c r="A29" s="7">
        <v>33010103005</v>
      </c>
      <c r="B29" s="7" t="s">
        <v>106</v>
      </c>
      <c r="C29" s="8">
        <v>44</v>
      </c>
      <c r="D29" s="7" t="s">
        <v>10</v>
      </c>
      <c r="E29" s="7">
        <v>7500</v>
      </c>
      <c r="F29" s="7" t="s">
        <v>105</v>
      </c>
      <c r="G29" s="7" t="s">
        <v>14</v>
      </c>
      <c r="H29" s="7" t="s">
        <v>95</v>
      </c>
      <c r="I29" s="7" t="s">
        <v>107</v>
      </c>
      <c r="J29" s="7" t="s">
        <v>35</v>
      </c>
      <c r="K29" s="32">
        <v>4.1326188574364528E-3</v>
      </c>
      <c r="L29" s="16">
        <v>412</v>
      </c>
      <c r="M29" s="17">
        <v>0.14444444444444399</v>
      </c>
      <c r="N29" s="18">
        <v>1471.05</v>
      </c>
      <c r="O29" s="19">
        <v>0.260946114600763</v>
      </c>
      <c r="P29" s="5">
        <v>721</v>
      </c>
      <c r="Q29" s="6">
        <v>0.75</v>
      </c>
      <c r="R29" s="5">
        <v>2556.1799999999998</v>
      </c>
      <c r="S29" s="6">
        <v>0.93153463902227696</v>
      </c>
      <c r="T29" s="16">
        <v>465</v>
      </c>
      <c r="U29" s="17">
        <v>0.11244019138756001</v>
      </c>
      <c r="V29" s="18">
        <v>1645.9</v>
      </c>
      <c r="W29" s="19">
        <v>0.224364519182331</v>
      </c>
      <c r="X29" s="5">
        <v>327</v>
      </c>
      <c r="Y29" s="6">
        <v>2.5543478260869601</v>
      </c>
      <c r="Z29" s="5">
        <v>1259.8499999999999</v>
      </c>
      <c r="AA29" s="6">
        <v>2.5112876254180598</v>
      </c>
      <c r="AB29" s="16">
        <v>301</v>
      </c>
      <c r="AC29" s="17">
        <v>-0.36497890295358598</v>
      </c>
      <c r="AD29" s="18">
        <v>1801.2</v>
      </c>
      <c r="AE29" s="19">
        <v>-0.34073398356366202</v>
      </c>
      <c r="AF29" s="16">
        <v>195</v>
      </c>
      <c r="AG29" s="17">
        <v>0.65254237288135597</v>
      </c>
      <c r="AH29" s="18">
        <v>1188.4000000000001</v>
      </c>
      <c r="AI29" s="19">
        <v>0.43571652934496302</v>
      </c>
      <c r="AJ29" s="16">
        <v>310</v>
      </c>
      <c r="AK29" s="17">
        <v>-5.4878048780487798E-2</v>
      </c>
      <c r="AL29" s="18">
        <v>1910</v>
      </c>
      <c r="AM29" s="19">
        <v>-4.1042895731022502E-3</v>
      </c>
      <c r="AN29" s="39">
        <v>884.25</v>
      </c>
      <c r="AO29" s="48">
        <v>3.2052356713641148E-3</v>
      </c>
      <c r="AP29" s="29">
        <v>123</v>
      </c>
      <c r="AQ29" s="39">
        <v>109</v>
      </c>
      <c r="AR29" s="39">
        <f>Table1[[#This Row],[Poids Enseigne]]-Table1[[#This Row],[Position WB CROP 11 Full]]</f>
        <v>-14</v>
      </c>
      <c r="AT29" s="5"/>
    </row>
    <row r="30" spans="1:46" ht="45">
      <c r="A30" s="7">
        <v>33010103006</v>
      </c>
      <c r="B30" s="7" t="s">
        <v>109</v>
      </c>
      <c r="C30" s="8">
        <v>49</v>
      </c>
      <c r="D30" s="7" t="s">
        <v>10</v>
      </c>
      <c r="E30" s="7">
        <v>11100</v>
      </c>
      <c r="F30" s="7" t="s">
        <v>108</v>
      </c>
      <c r="G30" s="7" t="s">
        <v>14</v>
      </c>
      <c r="H30" s="7" t="s">
        <v>95</v>
      </c>
      <c r="I30" s="7" t="s">
        <v>111</v>
      </c>
      <c r="J30" s="7" t="s">
        <v>112</v>
      </c>
      <c r="K30" s="32">
        <v>3.2648472285277093E-3</v>
      </c>
      <c r="L30" s="16">
        <v>162</v>
      </c>
      <c r="M30" s="17">
        <v>-0.36220472440944901</v>
      </c>
      <c r="N30" s="18">
        <v>611.04999999999995</v>
      </c>
      <c r="O30" s="19">
        <v>-0.26884210818528298</v>
      </c>
      <c r="P30" s="5">
        <v>358</v>
      </c>
      <c r="Q30" s="6">
        <v>-0.29666011787819302</v>
      </c>
      <c r="R30" s="5">
        <v>1336</v>
      </c>
      <c r="S30" s="6">
        <v>-0.20618580896707001</v>
      </c>
      <c r="T30" s="16">
        <v>169</v>
      </c>
      <c r="U30" s="17">
        <v>-0.191387559808612</v>
      </c>
      <c r="V30" s="18">
        <v>639.6</v>
      </c>
      <c r="W30" s="19">
        <v>-7.4234093717731597E-2</v>
      </c>
      <c r="X30" s="5">
        <v>138</v>
      </c>
      <c r="Y30" s="6">
        <v>2.7297297297297298</v>
      </c>
      <c r="Z30" s="5">
        <v>534.75</v>
      </c>
      <c r="AA30" s="6">
        <v>2.7058212058212101</v>
      </c>
      <c r="AB30" s="16">
        <v>145</v>
      </c>
      <c r="AC30" s="17">
        <v>-0.632911392405063</v>
      </c>
      <c r="AD30" s="18">
        <v>919.2</v>
      </c>
      <c r="AE30" s="19">
        <v>-0.54260038943655697</v>
      </c>
      <c r="AF30" s="16">
        <v>91</v>
      </c>
      <c r="AG30" s="24">
        <v>4.5977011494252901E-2</v>
      </c>
      <c r="AH30" s="18">
        <v>584.15</v>
      </c>
      <c r="AI30" s="19">
        <v>3.3838911208254399E-2</v>
      </c>
      <c r="AJ30" s="16">
        <v>234</v>
      </c>
      <c r="AK30" s="17">
        <v>-0.31578947368421101</v>
      </c>
      <c r="AL30" s="18">
        <v>1492.55</v>
      </c>
      <c r="AM30" s="19">
        <v>-0.27292795427486299</v>
      </c>
      <c r="AN30" s="39">
        <v>441.75</v>
      </c>
      <c r="AO30" s="48">
        <v>1.6012585330224458E-3</v>
      </c>
      <c r="AP30" s="29">
        <v>191</v>
      </c>
      <c r="AQ30" s="39">
        <v>139</v>
      </c>
      <c r="AR30" s="39">
        <f>Table1[[#This Row],[Poids Enseigne]]-Table1[[#This Row],[Position WB CROP 11 Full]]</f>
        <v>-52</v>
      </c>
      <c r="AT30" s="5"/>
    </row>
    <row r="31" spans="1:46" ht="22.5">
      <c r="A31" s="7">
        <v>33010103007</v>
      </c>
      <c r="B31" s="7" t="s">
        <v>113</v>
      </c>
      <c r="C31" s="8">
        <v>49</v>
      </c>
      <c r="D31" s="7" t="s">
        <v>10</v>
      </c>
      <c r="E31" s="7">
        <v>9500</v>
      </c>
      <c r="F31" s="7" t="s">
        <v>108</v>
      </c>
      <c r="G31" s="7" t="s">
        <v>14</v>
      </c>
      <c r="H31" s="7" t="s">
        <v>95</v>
      </c>
      <c r="I31" s="7" t="s">
        <v>111</v>
      </c>
      <c r="J31" s="7" t="s">
        <v>114</v>
      </c>
      <c r="K31" s="32">
        <v>4.0153190347443019E-3</v>
      </c>
      <c r="L31" s="16">
        <v>415</v>
      </c>
      <c r="M31" s="17">
        <v>-0.15132924335378301</v>
      </c>
      <c r="N31" s="18">
        <v>1572.75</v>
      </c>
      <c r="O31" s="19">
        <v>-2.1635007619458701E-2</v>
      </c>
      <c r="P31" s="5">
        <v>538</v>
      </c>
      <c r="Q31" s="6">
        <v>-8.0341880341880306E-2</v>
      </c>
      <c r="R31" s="5">
        <v>2061.87</v>
      </c>
      <c r="S31" s="6">
        <v>5.9036262465455201E-2</v>
      </c>
      <c r="T31" s="16">
        <v>288</v>
      </c>
      <c r="U31" s="17">
        <v>-0.213114754098361</v>
      </c>
      <c r="V31" s="18">
        <v>1091.05</v>
      </c>
      <c r="W31" s="19">
        <v>-9.9386595640058806E-2</v>
      </c>
      <c r="X31" s="5">
        <v>192</v>
      </c>
      <c r="Y31" s="6">
        <v>2.14754098360656</v>
      </c>
      <c r="Z31" s="5">
        <v>740.95</v>
      </c>
      <c r="AA31" s="6">
        <v>2.1145439260193402</v>
      </c>
      <c r="AB31" s="16">
        <v>230</v>
      </c>
      <c r="AC31" s="17">
        <v>-0.33526011560693603</v>
      </c>
      <c r="AD31" s="18">
        <v>1501.55</v>
      </c>
      <c r="AE31" s="19">
        <v>-0.21122112089862399</v>
      </c>
      <c r="AF31" s="16">
        <v>154</v>
      </c>
      <c r="AG31" s="17">
        <v>0.73033707865168496</v>
      </c>
      <c r="AH31" s="18">
        <v>998.5</v>
      </c>
      <c r="AI31" s="19">
        <v>0.81644533381844597</v>
      </c>
      <c r="AJ31" s="16">
        <v>245</v>
      </c>
      <c r="AK31" s="17">
        <v>-0.17229729729729701</v>
      </c>
      <c r="AL31" s="18">
        <v>1574.45</v>
      </c>
      <c r="AM31" s="19">
        <v>-5.3822701716742798E-2</v>
      </c>
      <c r="AN31" s="39">
        <v>672.75</v>
      </c>
      <c r="AO31" s="48">
        <v>2.4385889713431814E-3</v>
      </c>
      <c r="AP31" s="29">
        <v>155</v>
      </c>
      <c r="AQ31" s="39">
        <v>116</v>
      </c>
      <c r="AR31" s="39">
        <f>Table1[[#This Row],[Poids Enseigne]]-Table1[[#This Row],[Position WB CROP 11 Full]]</f>
        <v>-39</v>
      </c>
      <c r="AT31" s="5"/>
    </row>
    <row r="32" spans="1:46" ht="22.5">
      <c r="A32" s="7">
        <v>33010103008</v>
      </c>
      <c r="B32" s="7" t="s">
        <v>116</v>
      </c>
      <c r="C32" s="8">
        <v>49</v>
      </c>
      <c r="D32" s="7" t="s">
        <v>10</v>
      </c>
      <c r="E32" s="7">
        <v>7150</v>
      </c>
      <c r="F32" s="7" t="s">
        <v>115</v>
      </c>
      <c r="G32" s="7" t="s">
        <v>14</v>
      </c>
      <c r="H32" s="7" t="s">
        <v>95</v>
      </c>
      <c r="I32" s="7" t="s">
        <v>116</v>
      </c>
      <c r="J32" s="7" t="s">
        <v>35</v>
      </c>
      <c r="K32" s="32">
        <v>1.8163309065791302E-3</v>
      </c>
      <c r="L32" s="16">
        <v>336</v>
      </c>
      <c r="M32" s="17">
        <v>0.5</v>
      </c>
      <c r="N32" s="18">
        <v>1236.4000000000001</v>
      </c>
      <c r="O32" s="19">
        <v>0.70543223755219997</v>
      </c>
      <c r="P32" s="5">
        <v>516</v>
      </c>
      <c r="Q32" s="6">
        <v>0.14412416851441201</v>
      </c>
      <c r="R32" s="5">
        <v>1880.1</v>
      </c>
      <c r="S32" s="6">
        <v>0.28657748832236402</v>
      </c>
      <c r="T32" s="16">
        <v>302</v>
      </c>
      <c r="U32" s="17">
        <v>1.0133333333333301</v>
      </c>
      <c r="V32" s="18">
        <v>1121.7</v>
      </c>
      <c r="W32" s="19">
        <v>1.3017965792146799</v>
      </c>
      <c r="X32" s="5">
        <v>254</v>
      </c>
      <c r="Y32" s="6">
        <v>2.2987012987013</v>
      </c>
      <c r="Z32" s="5">
        <v>867.45</v>
      </c>
      <c r="AA32" s="6">
        <v>1.88861138861139</v>
      </c>
      <c r="AB32" s="16">
        <v>382</v>
      </c>
      <c r="AC32" s="17">
        <v>0.49803921568627502</v>
      </c>
      <c r="AD32" s="18">
        <v>2366.35</v>
      </c>
      <c r="AE32" s="19">
        <v>0.65666641346615995</v>
      </c>
      <c r="AF32" s="16">
        <v>165</v>
      </c>
      <c r="AG32" s="17">
        <v>0.875</v>
      </c>
      <c r="AH32" s="18">
        <v>1017.05</v>
      </c>
      <c r="AI32" s="19">
        <v>0.65038539553752495</v>
      </c>
      <c r="AJ32" s="16">
        <v>194</v>
      </c>
      <c r="AK32" s="17">
        <v>-0.30465949820788502</v>
      </c>
      <c r="AL32" s="18">
        <v>1168.3499999999999</v>
      </c>
      <c r="AM32" s="19">
        <v>-0.242210549044028</v>
      </c>
      <c r="AN32" s="39">
        <v>722.5</v>
      </c>
      <c r="AO32" s="48">
        <v>2.6189231241849848E-3</v>
      </c>
      <c r="AP32" s="29">
        <v>151</v>
      </c>
      <c r="AQ32" s="39">
        <v>201</v>
      </c>
      <c r="AR32" s="39">
        <f>Table1[[#This Row],[Poids Enseigne]]-Table1[[#This Row],[Position WB CROP 11 Full]]</f>
        <v>50</v>
      </c>
      <c r="AT32" s="5"/>
    </row>
    <row r="33" spans="1:46" ht="33.75">
      <c r="A33" s="7">
        <v>33010103009</v>
      </c>
      <c r="B33" s="7" t="s">
        <v>118</v>
      </c>
      <c r="C33" s="8">
        <v>79</v>
      </c>
      <c r="D33" s="7" t="s">
        <v>10</v>
      </c>
      <c r="E33" s="7">
        <v>6752</v>
      </c>
      <c r="F33" s="7" t="s">
        <v>117</v>
      </c>
      <c r="G33" s="7" t="s">
        <v>14</v>
      </c>
      <c r="H33" s="7" t="s">
        <v>95</v>
      </c>
      <c r="I33" s="7" t="s">
        <v>118</v>
      </c>
      <c r="J33" s="7" t="s">
        <v>119</v>
      </c>
      <c r="K33" s="32">
        <v>2.7560700028369605E-3</v>
      </c>
      <c r="L33" s="16">
        <v>239</v>
      </c>
      <c r="M33" s="17">
        <v>-0.211221122112211</v>
      </c>
      <c r="N33" s="18">
        <v>899</v>
      </c>
      <c r="O33" s="19">
        <v>-7.32762241954074E-2</v>
      </c>
      <c r="P33" s="5">
        <v>244</v>
      </c>
      <c r="Q33" s="6">
        <v>-0.19471947194719499</v>
      </c>
      <c r="R33" s="5">
        <v>922.2</v>
      </c>
      <c r="S33" s="6">
        <v>-5.5221397524458801E-2</v>
      </c>
      <c r="T33" s="16">
        <v>149</v>
      </c>
      <c r="U33" s="17">
        <v>-0.40400000000000003</v>
      </c>
      <c r="V33" s="18">
        <v>563.65</v>
      </c>
      <c r="W33" s="19">
        <v>-0.31126783659287199</v>
      </c>
      <c r="X33" s="5">
        <v>150</v>
      </c>
      <c r="Y33" s="6">
        <v>2.125</v>
      </c>
      <c r="Z33" s="5">
        <v>580.25</v>
      </c>
      <c r="AA33" s="6">
        <v>2.0996260683760699</v>
      </c>
      <c r="AB33" s="16">
        <v>164</v>
      </c>
      <c r="AC33" s="17">
        <v>-0.52046783625730997</v>
      </c>
      <c r="AD33" s="18">
        <v>1055.5999999999999</v>
      </c>
      <c r="AE33" s="19">
        <v>-0.46957308723588098</v>
      </c>
      <c r="AF33" s="16">
        <v>82</v>
      </c>
      <c r="AG33" s="17">
        <v>-0.20388349514563101</v>
      </c>
      <c r="AH33" s="18">
        <v>473.81</v>
      </c>
      <c r="AI33" s="19">
        <v>-0.21663476838141399</v>
      </c>
      <c r="AJ33" s="16">
        <v>158</v>
      </c>
      <c r="AK33" s="17">
        <v>-0.50157728706624605</v>
      </c>
      <c r="AL33" s="18">
        <v>1022.15</v>
      </c>
      <c r="AM33" s="19">
        <v>-0.46560367727826202</v>
      </c>
      <c r="AN33" s="39">
        <v>397.5</v>
      </c>
      <c r="AO33" s="48">
        <v>1.4408608191882788E-3</v>
      </c>
      <c r="AP33" s="29">
        <v>197</v>
      </c>
      <c r="AQ33" s="39">
        <v>159</v>
      </c>
      <c r="AR33" s="39">
        <f>Table1[[#This Row],[Poids Enseigne]]-Table1[[#This Row],[Position WB CROP 11 Full]]</f>
        <v>-38</v>
      </c>
      <c r="AT33" s="5"/>
    </row>
    <row r="34" spans="1:46" ht="45">
      <c r="A34" s="7">
        <v>33010103010</v>
      </c>
      <c r="B34" s="7" t="s">
        <v>121</v>
      </c>
      <c r="C34" s="8">
        <v>85</v>
      </c>
      <c r="D34" s="7" t="s">
        <v>10</v>
      </c>
      <c r="E34" s="7">
        <v>5455</v>
      </c>
      <c r="F34" s="7" t="s">
        <v>120</v>
      </c>
      <c r="G34" s="7" t="s">
        <v>14</v>
      </c>
      <c r="H34" s="7" t="s">
        <v>95</v>
      </c>
      <c r="I34" s="7" t="s">
        <v>122</v>
      </c>
      <c r="J34" s="7" t="s">
        <v>35</v>
      </c>
      <c r="K34" s="32">
        <v>1.9985515635420974E-3</v>
      </c>
      <c r="L34" s="16">
        <v>347</v>
      </c>
      <c r="M34" s="17">
        <v>1.58955223880597</v>
      </c>
      <c r="N34" s="18">
        <v>1312.2</v>
      </c>
      <c r="O34" s="19">
        <v>2.01344752681204</v>
      </c>
      <c r="P34" s="5">
        <v>565</v>
      </c>
      <c r="Q34" s="6">
        <v>0.31090487238979098</v>
      </c>
      <c r="R34" s="5">
        <v>2102.65</v>
      </c>
      <c r="S34" s="6">
        <v>0.54836675345493102</v>
      </c>
      <c r="T34" s="16">
        <v>331</v>
      </c>
      <c r="U34" s="17">
        <v>1.2671232876712299</v>
      </c>
      <c r="V34" s="18">
        <v>1245.0999999999999</v>
      </c>
      <c r="W34" s="19">
        <v>1.66555114995914</v>
      </c>
      <c r="X34" s="5">
        <v>146</v>
      </c>
      <c r="Y34" s="6">
        <v>5.9523809523809499</v>
      </c>
      <c r="Z34" s="5">
        <v>563.4</v>
      </c>
      <c r="AA34" s="6">
        <v>5.8791208791208804</v>
      </c>
      <c r="AB34" s="16">
        <v>134</v>
      </c>
      <c r="AC34" s="17">
        <v>-0.57324840764331197</v>
      </c>
      <c r="AD34" s="18">
        <v>864.7</v>
      </c>
      <c r="AE34" s="19">
        <v>-0.49082165850462101</v>
      </c>
      <c r="AF34" s="16">
        <v>16</v>
      </c>
      <c r="AG34" s="17">
        <v>-0.82222222222222197</v>
      </c>
      <c r="AH34" s="18">
        <v>111.6</v>
      </c>
      <c r="AI34" s="19">
        <v>-0.821302760520079</v>
      </c>
      <c r="AJ34" s="16">
        <v>93</v>
      </c>
      <c r="AK34" s="17">
        <v>-0.61885245901639296</v>
      </c>
      <c r="AL34" s="18">
        <v>596.5</v>
      </c>
      <c r="AM34" s="19">
        <v>-0.58136070474012702</v>
      </c>
      <c r="AN34" s="39">
        <v>468.75</v>
      </c>
      <c r="AO34" s="48">
        <v>1.6991283245144798E-3</v>
      </c>
      <c r="AP34" s="29">
        <v>187</v>
      </c>
      <c r="AQ34" s="39">
        <v>191</v>
      </c>
      <c r="AR34" s="39">
        <f>Table1[[#This Row],[Poids Enseigne]]-Table1[[#This Row],[Position WB CROP 11 Full]]</f>
        <v>4</v>
      </c>
      <c r="AT34" s="5"/>
    </row>
    <row r="35" spans="1:46" ht="22.5">
      <c r="A35" s="7">
        <v>33010104001</v>
      </c>
      <c r="B35" s="7" t="s">
        <v>124</v>
      </c>
      <c r="C35" s="8">
        <v>21</v>
      </c>
      <c r="D35" s="7" t="s">
        <v>10</v>
      </c>
      <c r="E35" s="7">
        <v>3635</v>
      </c>
      <c r="F35" s="7" t="s">
        <v>123</v>
      </c>
      <c r="G35" s="7" t="s">
        <v>14</v>
      </c>
      <c r="H35" s="7" t="s">
        <v>126</v>
      </c>
      <c r="I35" s="7" t="s">
        <v>124</v>
      </c>
      <c r="J35" s="7" t="s">
        <v>127</v>
      </c>
      <c r="K35" s="32">
        <v>1.6009347542392356E-3</v>
      </c>
      <c r="L35" s="16">
        <v>189</v>
      </c>
      <c r="M35" s="17">
        <v>0.37956204379561997</v>
      </c>
      <c r="N35" s="18">
        <v>728.75</v>
      </c>
      <c r="O35" s="19">
        <v>0.58837962174878</v>
      </c>
      <c r="P35" s="5">
        <v>255</v>
      </c>
      <c r="Q35" s="6">
        <v>0.20283018867924499</v>
      </c>
      <c r="R35" s="5">
        <v>980.75</v>
      </c>
      <c r="S35" s="6">
        <v>0.39394637126231902</v>
      </c>
      <c r="T35" s="16">
        <v>114</v>
      </c>
      <c r="U35" s="17">
        <v>-0.102362204724409</v>
      </c>
      <c r="V35" s="18">
        <v>438.95</v>
      </c>
      <c r="W35" s="19">
        <v>3.9410210775672999E-2</v>
      </c>
      <c r="X35" s="5">
        <v>73</v>
      </c>
      <c r="Y35" s="6">
        <v>5.6363636363636402</v>
      </c>
      <c r="Z35" s="5">
        <v>284.8</v>
      </c>
      <c r="AA35" s="6">
        <v>5.6386946386946404</v>
      </c>
      <c r="AB35" s="16">
        <v>96</v>
      </c>
      <c r="AC35" s="17">
        <v>-0.524752475247525</v>
      </c>
      <c r="AD35" s="18">
        <v>596.4</v>
      </c>
      <c r="AE35" s="19">
        <v>-0.48875720167431203</v>
      </c>
      <c r="AF35" s="16">
        <v>96</v>
      </c>
      <c r="AG35" s="17">
        <v>0.6</v>
      </c>
      <c r="AH35" s="18">
        <v>579.34</v>
      </c>
      <c r="AI35" s="19">
        <v>0.68055379895547696</v>
      </c>
      <c r="AJ35" s="16">
        <v>83</v>
      </c>
      <c r="AK35" s="17">
        <v>-0.58910891089108897</v>
      </c>
      <c r="AL35" s="18">
        <v>541.1</v>
      </c>
      <c r="AM35" s="19">
        <v>-0.54018546221260999</v>
      </c>
      <c r="AN35" s="39">
        <v>295.25</v>
      </c>
      <c r="AO35" s="48">
        <v>1.0702242940008537E-3</v>
      </c>
      <c r="AP35" s="29">
        <v>211</v>
      </c>
      <c r="AQ35" s="39">
        <v>210</v>
      </c>
      <c r="AR35" s="39">
        <f>Table1[[#This Row],[Poids Enseigne]]-Table1[[#This Row],[Position WB CROP 11 Full]]</f>
        <v>-1</v>
      </c>
      <c r="AT35" s="5"/>
    </row>
    <row r="36" spans="1:46" ht="22.5">
      <c r="A36" s="7">
        <v>33010104002</v>
      </c>
      <c r="B36" s="7" t="s">
        <v>129</v>
      </c>
      <c r="C36" s="8">
        <v>21</v>
      </c>
      <c r="D36" s="7" t="s">
        <v>10</v>
      </c>
      <c r="E36" s="7">
        <v>15000</v>
      </c>
      <c r="F36" s="7" t="s">
        <v>128</v>
      </c>
      <c r="G36" s="7" t="s">
        <v>14</v>
      </c>
      <c r="H36" s="7" t="s">
        <v>126</v>
      </c>
      <c r="I36" s="7" t="s">
        <v>129</v>
      </c>
      <c r="J36" s="7" t="s">
        <v>130</v>
      </c>
      <c r="K36" s="32">
        <v>5.3349550772432341E-3</v>
      </c>
      <c r="L36" s="16">
        <v>419</v>
      </c>
      <c r="M36" s="17">
        <v>-0.306291390728477</v>
      </c>
      <c r="N36" s="18">
        <v>1609.45</v>
      </c>
      <c r="O36" s="19">
        <v>-0.191741901788192</v>
      </c>
      <c r="P36" s="5">
        <v>1091</v>
      </c>
      <c r="Q36" s="6">
        <v>0.402313624678663</v>
      </c>
      <c r="R36" s="5">
        <v>4189.2</v>
      </c>
      <c r="S36" s="6">
        <v>0.61838215097405402</v>
      </c>
      <c r="T36" s="16">
        <v>394</v>
      </c>
      <c r="U36" s="17">
        <v>-0.22593320235756401</v>
      </c>
      <c r="V36" s="18">
        <v>1514.6</v>
      </c>
      <c r="W36" s="19">
        <v>-9.8850227848812297E-2</v>
      </c>
      <c r="X36" s="5">
        <v>287</v>
      </c>
      <c r="Y36" s="6">
        <v>1.81372549019608</v>
      </c>
      <c r="Z36" s="5">
        <v>1113.45</v>
      </c>
      <c r="AA36" s="6">
        <v>1.79901960784314</v>
      </c>
      <c r="AB36" s="16">
        <v>500</v>
      </c>
      <c r="AC36" s="17">
        <v>-0.32341001353179999</v>
      </c>
      <c r="AD36" s="18">
        <v>3226.85</v>
      </c>
      <c r="AE36" s="19">
        <v>-0.25230868245521798</v>
      </c>
      <c r="AF36" s="16">
        <v>323</v>
      </c>
      <c r="AG36" s="17">
        <v>0.82485875706214695</v>
      </c>
      <c r="AH36" s="18">
        <v>1908.94</v>
      </c>
      <c r="AI36" s="19">
        <v>0.760185005039138</v>
      </c>
      <c r="AJ36" s="16">
        <v>366</v>
      </c>
      <c r="AK36" s="17">
        <v>-0.47564469914040097</v>
      </c>
      <c r="AL36" s="18">
        <v>2373.4499999999998</v>
      </c>
      <c r="AM36" s="19">
        <v>-0.42065337225895699</v>
      </c>
      <c r="AN36" s="39">
        <v>1142.25</v>
      </c>
      <c r="AO36" s="48">
        <v>4.1404359011768845E-3</v>
      </c>
      <c r="AP36" s="29">
        <v>99</v>
      </c>
      <c r="AQ36" s="39">
        <v>66</v>
      </c>
      <c r="AR36" s="39">
        <f>Table1[[#This Row],[Poids Enseigne]]-Table1[[#This Row],[Position WB CROP 11 Full]]</f>
        <v>-33</v>
      </c>
      <c r="AT36" s="5"/>
    </row>
    <row r="37" spans="1:46" ht="45">
      <c r="A37" s="7">
        <v>33010104003</v>
      </c>
      <c r="B37" s="7" t="s">
        <v>132</v>
      </c>
      <c r="C37" s="8">
        <v>21</v>
      </c>
      <c r="D37" s="7" t="s">
        <v>10</v>
      </c>
      <c r="E37" s="7">
        <v>15700</v>
      </c>
      <c r="F37" s="7" t="s">
        <v>131</v>
      </c>
      <c r="G37" s="7" t="s">
        <v>14</v>
      </c>
      <c r="H37" s="7" t="s">
        <v>126</v>
      </c>
      <c r="I37" s="7" t="s">
        <v>133</v>
      </c>
      <c r="J37" s="7" t="s">
        <v>134</v>
      </c>
      <c r="K37" s="32">
        <v>6.3745880647510505E-3</v>
      </c>
      <c r="L37" s="16">
        <v>584</v>
      </c>
      <c r="M37" s="17">
        <v>0.58695652173913004</v>
      </c>
      <c r="N37" s="18">
        <v>2254.65</v>
      </c>
      <c r="O37" s="19">
        <v>0.850272865290715</v>
      </c>
      <c r="P37" s="5">
        <v>1300</v>
      </c>
      <c r="Q37" s="6">
        <v>1.05696202531646</v>
      </c>
      <c r="R37" s="5">
        <v>5019.62</v>
      </c>
      <c r="S37" s="6">
        <v>1.37880075954887</v>
      </c>
      <c r="T37" s="16">
        <v>464</v>
      </c>
      <c r="U37" s="17">
        <v>0.37685459940652799</v>
      </c>
      <c r="V37" s="18">
        <v>1791.95</v>
      </c>
      <c r="W37" s="19">
        <v>0.60889752338690295</v>
      </c>
      <c r="X37" s="5">
        <v>470</v>
      </c>
      <c r="Y37" s="6">
        <v>1.4352331606217601</v>
      </c>
      <c r="Z37" s="5">
        <v>1820.36</v>
      </c>
      <c r="AA37" s="6">
        <v>1.41844028165272</v>
      </c>
      <c r="AB37" s="16">
        <v>917</v>
      </c>
      <c r="AC37" s="17">
        <v>0.40214067278287502</v>
      </c>
      <c r="AD37" s="18">
        <v>6012.05</v>
      </c>
      <c r="AE37" s="19">
        <v>0.48727504780911302</v>
      </c>
      <c r="AF37" s="16">
        <v>473</v>
      </c>
      <c r="AG37" s="17">
        <v>0.97907949790795001</v>
      </c>
      <c r="AH37" s="18">
        <v>3127.8</v>
      </c>
      <c r="AI37" s="19">
        <v>1.0455494780278001</v>
      </c>
      <c r="AJ37" s="16">
        <v>841</v>
      </c>
      <c r="AK37" s="17">
        <v>0.37643207855973798</v>
      </c>
      <c r="AL37" s="18">
        <v>5483.7</v>
      </c>
      <c r="AM37" s="19">
        <v>0.42810831340973299</v>
      </c>
      <c r="AN37" s="39">
        <v>1820</v>
      </c>
      <c r="AO37" s="48">
        <v>6.5971489079815534E-3</v>
      </c>
      <c r="AP37" s="29">
        <v>44</v>
      </c>
      <c r="AQ37" s="39">
        <v>41</v>
      </c>
      <c r="AR37" s="39">
        <f>Table1[[#This Row],[Poids Enseigne]]-Table1[[#This Row],[Position WB CROP 11 Full]]</f>
        <v>-3</v>
      </c>
      <c r="AT37" s="5"/>
    </row>
    <row r="38" spans="1:46" ht="45">
      <c r="A38" s="7">
        <v>33010104004</v>
      </c>
      <c r="B38" s="7" t="s">
        <v>136</v>
      </c>
      <c r="C38" s="8">
        <v>25</v>
      </c>
      <c r="D38" s="7" t="s">
        <v>10</v>
      </c>
      <c r="E38" s="7">
        <v>9900</v>
      </c>
      <c r="F38" s="7" t="s">
        <v>135</v>
      </c>
      <c r="G38" s="7" t="s">
        <v>14</v>
      </c>
      <c r="H38" s="7" t="s">
        <v>126</v>
      </c>
      <c r="I38" s="7" t="s">
        <v>137</v>
      </c>
      <c r="J38" s="7" t="s">
        <v>138</v>
      </c>
      <c r="K38" s="32">
        <v>4.9154460836750647E-3</v>
      </c>
      <c r="L38" s="16">
        <v>355</v>
      </c>
      <c r="M38" s="17">
        <v>-0.22319474835886199</v>
      </c>
      <c r="N38" s="18">
        <v>1365.75</v>
      </c>
      <c r="O38" s="19">
        <v>-6.3709182827723698E-2</v>
      </c>
      <c r="P38" s="5">
        <v>624</v>
      </c>
      <c r="Q38" s="6">
        <v>-0.15675675675675699</v>
      </c>
      <c r="R38" s="5">
        <v>2401.6999999999998</v>
      </c>
      <c r="S38" s="6">
        <v>-1.05304738239437E-2</v>
      </c>
      <c r="T38" s="16">
        <v>310</v>
      </c>
      <c r="U38" s="17">
        <v>-0.30957683741648101</v>
      </c>
      <c r="V38" s="18">
        <v>1194.3499999999999</v>
      </c>
      <c r="W38" s="19">
        <v>-0.17834074983397899</v>
      </c>
      <c r="X38" s="5">
        <v>173</v>
      </c>
      <c r="Y38" s="6">
        <v>2.46</v>
      </c>
      <c r="Z38" s="5">
        <v>672.55</v>
      </c>
      <c r="AA38" s="6">
        <v>2.4489743589743602</v>
      </c>
      <c r="AB38" s="16">
        <v>462</v>
      </c>
      <c r="AC38" s="17">
        <v>-0.16606498194945801</v>
      </c>
      <c r="AD38" s="18">
        <v>2791.05</v>
      </c>
      <c r="AE38" s="19">
        <v>-2.1455235131224298E-2</v>
      </c>
      <c r="AF38" s="16">
        <v>182</v>
      </c>
      <c r="AG38" s="17">
        <v>-2.1505376344085999E-2</v>
      </c>
      <c r="AH38" s="18">
        <v>1059.77</v>
      </c>
      <c r="AI38" s="19">
        <v>-0.10211392156788</v>
      </c>
      <c r="AJ38" s="16">
        <v>435</v>
      </c>
      <c r="AK38" s="17">
        <v>-0.185393258426966</v>
      </c>
      <c r="AL38" s="18">
        <v>2697.4</v>
      </c>
      <c r="AM38" s="19">
        <v>-2.0114391672999402E-2</v>
      </c>
      <c r="AN38" s="39">
        <v>905</v>
      </c>
      <c r="AO38" s="48">
        <v>3.2804504185292888E-3</v>
      </c>
      <c r="AP38" s="29">
        <v>119</v>
      </c>
      <c r="AQ38" s="39">
        <v>82</v>
      </c>
      <c r="AR38" s="39">
        <f>Table1[[#This Row],[Poids Enseigne]]-Table1[[#This Row],[Position WB CROP 11 Full]]</f>
        <v>-37</v>
      </c>
      <c r="AT38" s="5"/>
    </row>
    <row r="39" spans="1:46" ht="33.75">
      <c r="A39" s="7">
        <v>33010104005</v>
      </c>
      <c r="B39" s="7" t="s">
        <v>140</v>
      </c>
      <c r="C39" s="8">
        <v>25</v>
      </c>
      <c r="D39" s="7" t="s">
        <v>10</v>
      </c>
      <c r="E39" s="7">
        <v>9555</v>
      </c>
      <c r="F39" s="7" t="s">
        <v>139</v>
      </c>
      <c r="G39" s="7" t="s">
        <v>14</v>
      </c>
      <c r="H39" s="7" t="s">
        <v>126</v>
      </c>
      <c r="I39" s="7" t="s">
        <v>141</v>
      </c>
      <c r="J39" s="7" t="s">
        <v>142</v>
      </c>
      <c r="K39" s="32">
        <v>5.6938315547569738E-3</v>
      </c>
      <c r="L39" s="16">
        <v>384</v>
      </c>
      <c r="M39" s="17">
        <v>4.91803278688525E-2</v>
      </c>
      <c r="N39" s="18">
        <v>1477.35</v>
      </c>
      <c r="O39" s="19">
        <v>0.22645425338502501</v>
      </c>
      <c r="P39" s="5">
        <v>858</v>
      </c>
      <c r="Q39" s="6">
        <v>0.780082987551867</v>
      </c>
      <c r="R39" s="5">
        <v>3289</v>
      </c>
      <c r="S39" s="6">
        <v>1.0575162432118099</v>
      </c>
      <c r="T39" s="16">
        <v>341</v>
      </c>
      <c r="U39" s="17">
        <v>-7.0844686648501395E-2</v>
      </c>
      <c r="V39" s="18">
        <v>1311.85</v>
      </c>
      <c r="W39" s="19">
        <v>7.8894815630170395E-2</v>
      </c>
      <c r="X39" s="5">
        <v>154</v>
      </c>
      <c r="Y39" s="6">
        <v>0.69230769230769196</v>
      </c>
      <c r="Z39" s="5">
        <v>595</v>
      </c>
      <c r="AA39" s="6">
        <v>0.67652859960552303</v>
      </c>
      <c r="AB39" s="16">
        <v>246</v>
      </c>
      <c r="AC39" s="17">
        <v>-0.48535564853556501</v>
      </c>
      <c r="AD39" s="18">
        <v>1610.5</v>
      </c>
      <c r="AE39" s="19">
        <v>-0.412115695047163</v>
      </c>
      <c r="AF39" s="16">
        <v>136</v>
      </c>
      <c r="AG39" s="17">
        <v>-0.175757575757576</v>
      </c>
      <c r="AH39" s="18">
        <v>880.5</v>
      </c>
      <c r="AI39" s="19">
        <v>-0.17158985032449101</v>
      </c>
      <c r="AJ39" s="16">
        <v>196</v>
      </c>
      <c r="AK39" s="17">
        <v>-0.54418604651162805</v>
      </c>
      <c r="AL39" s="18">
        <v>1285.5999999999999</v>
      </c>
      <c r="AM39" s="19">
        <v>-0.48786136627082699</v>
      </c>
      <c r="AN39" s="39">
        <v>723.25</v>
      </c>
      <c r="AO39" s="48">
        <v>2.621641729504208E-3</v>
      </c>
      <c r="AP39" s="29">
        <v>150</v>
      </c>
      <c r="AQ39" s="39">
        <v>58</v>
      </c>
      <c r="AR39" s="39">
        <f>Table1[[#This Row],[Poids Enseigne]]-Table1[[#This Row],[Position WB CROP 11 Full]]</f>
        <v>-92</v>
      </c>
      <c r="AT39" s="5"/>
    </row>
    <row r="40" spans="1:46" ht="45">
      <c r="A40" s="7">
        <v>33010104006</v>
      </c>
      <c r="B40" s="7" t="s">
        <v>144</v>
      </c>
      <c r="C40" s="8">
        <v>68</v>
      </c>
      <c r="D40" s="7" t="s">
        <v>10</v>
      </c>
      <c r="E40" s="7">
        <v>12800</v>
      </c>
      <c r="F40" s="7" t="s">
        <v>143</v>
      </c>
      <c r="G40" s="7" t="s">
        <v>14</v>
      </c>
      <c r="H40" s="7" t="s">
        <v>126</v>
      </c>
      <c r="I40" s="7" t="s">
        <v>146</v>
      </c>
      <c r="J40" s="7" t="s">
        <v>147</v>
      </c>
      <c r="K40" s="32">
        <v>4.03965805020641E-3</v>
      </c>
      <c r="L40" s="16">
        <v>540</v>
      </c>
      <c r="M40" s="17">
        <v>0.875</v>
      </c>
      <c r="N40" s="18">
        <v>2084.1999999999998</v>
      </c>
      <c r="O40" s="19">
        <v>1.2467232411456699</v>
      </c>
      <c r="P40" s="5">
        <v>614</v>
      </c>
      <c r="Q40" s="6">
        <v>0.80058651026393002</v>
      </c>
      <c r="R40" s="5">
        <v>2362.9</v>
      </c>
      <c r="S40" s="6">
        <v>1.1298330124026801</v>
      </c>
      <c r="T40" s="16">
        <v>332</v>
      </c>
      <c r="U40" s="17">
        <v>0.194244604316547</v>
      </c>
      <c r="V40" s="18">
        <v>1284.4000000000001</v>
      </c>
      <c r="W40" s="19">
        <v>0.43690923553161998</v>
      </c>
      <c r="X40" s="5">
        <v>360</v>
      </c>
      <c r="Y40" s="6">
        <v>6.0588235294117601</v>
      </c>
      <c r="Z40" s="5">
        <v>1381.75</v>
      </c>
      <c r="AA40" s="6">
        <v>5.9469582704876798</v>
      </c>
      <c r="AB40" s="16">
        <v>279</v>
      </c>
      <c r="AC40" s="17">
        <v>-0.57076923076923103</v>
      </c>
      <c r="AD40" s="18">
        <v>1761.1</v>
      </c>
      <c r="AE40" s="19">
        <v>-0.34649300225033403</v>
      </c>
      <c r="AF40" s="16">
        <v>76</v>
      </c>
      <c r="AG40" s="17">
        <v>-0.44927536231884102</v>
      </c>
      <c r="AH40" s="18">
        <v>496.7</v>
      </c>
      <c r="AI40" s="19">
        <v>-0.42526135450173602</v>
      </c>
      <c r="AJ40" s="16">
        <v>344</v>
      </c>
      <c r="AK40" s="17">
        <v>-0.41793570219966197</v>
      </c>
      <c r="AL40" s="18">
        <v>2182.9</v>
      </c>
      <c r="AM40" s="19">
        <v>-7.4448411915188695E-2</v>
      </c>
      <c r="AN40" s="39">
        <v>811</v>
      </c>
      <c r="AO40" s="48">
        <v>2.9397185518533187E-3</v>
      </c>
      <c r="AP40" s="29">
        <v>139</v>
      </c>
      <c r="AQ40" s="39">
        <v>115</v>
      </c>
      <c r="AR40" s="39">
        <f>Table1[[#This Row],[Poids Enseigne]]-Table1[[#This Row],[Position WB CROP 11 Full]]</f>
        <v>-24</v>
      </c>
      <c r="AT40" s="5"/>
    </row>
    <row r="41" spans="1:46" ht="45">
      <c r="A41" s="7">
        <v>33010104007</v>
      </c>
      <c r="B41" s="7" t="s">
        <v>149</v>
      </c>
      <c r="C41" s="8">
        <v>71</v>
      </c>
      <c r="D41" s="7" t="s">
        <v>10</v>
      </c>
      <c r="E41" s="7">
        <v>11200</v>
      </c>
      <c r="F41" s="7" t="s">
        <v>148</v>
      </c>
      <c r="G41" s="7" t="s">
        <v>14</v>
      </c>
      <c r="H41" s="7" t="s">
        <v>126</v>
      </c>
      <c r="I41" s="7" t="s">
        <v>150</v>
      </c>
      <c r="J41" s="7" t="s">
        <v>151</v>
      </c>
      <c r="K41" s="32">
        <v>4.0428776826237989E-3</v>
      </c>
      <c r="L41" s="16">
        <v>1204</v>
      </c>
      <c r="M41" s="17">
        <v>0.99008264462809903</v>
      </c>
      <c r="N41" s="18">
        <v>4673.75</v>
      </c>
      <c r="O41" s="19">
        <v>1.30686100813836</v>
      </c>
      <c r="P41" s="5">
        <v>2043</v>
      </c>
      <c r="Q41" s="6">
        <v>1.9438040345821299</v>
      </c>
      <c r="R41" s="5">
        <v>7930.75</v>
      </c>
      <c r="S41" s="6">
        <v>2.4740003983552601</v>
      </c>
      <c r="T41" s="16">
        <v>1104</v>
      </c>
      <c r="U41" s="17">
        <v>1.55555555555556</v>
      </c>
      <c r="V41" s="18">
        <v>4289</v>
      </c>
      <c r="W41" s="19">
        <v>1.97139864267563</v>
      </c>
      <c r="X41" s="5">
        <v>385</v>
      </c>
      <c r="Y41" s="6">
        <v>2.4375</v>
      </c>
      <c r="Z41" s="5">
        <v>1500.9</v>
      </c>
      <c r="AA41" s="6">
        <v>2.4361263736263701</v>
      </c>
      <c r="AB41" s="16">
        <v>501</v>
      </c>
      <c r="AC41" s="17">
        <v>-0.35604113110539798</v>
      </c>
      <c r="AD41" s="18">
        <v>3282.25</v>
      </c>
      <c r="AE41" s="19">
        <v>-0.29528209478253498</v>
      </c>
      <c r="AF41" s="16">
        <v>391</v>
      </c>
      <c r="AG41" s="17">
        <v>0.71491228070175405</v>
      </c>
      <c r="AH41" s="18">
        <v>2398.63</v>
      </c>
      <c r="AI41" s="19">
        <v>0.732136956260514</v>
      </c>
      <c r="AJ41" s="16">
        <v>681</v>
      </c>
      <c r="AK41" s="17">
        <v>-5.5478502080443803E-2</v>
      </c>
      <c r="AL41" s="18">
        <v>4467.8</v>
      </c>
      <c r="AM41" s="19">
        <v>1.38445674480647E-2</v>
      </c>
      <c r="AN41" s="39">
        <v>1970.5</v>
      </c>
      <c r="AO41" s="48">
        <v>7.1426823753723357E-3</v>
      </c>
      <c r="AP41" s="29">
        <v>38</v>
      </c>
      <c r="AQ41" s="39">
        <v>114</v>
      </c>
      <c r="AR41" s="39">
        <f>Table1[[#This Row],[Poids Enseigne]]-Table1[[#This Row],[Position WB CROP 11 Full]]</f>
        <v>76</v>
      </c>
      <c r="AT41" s="5"/>
    </row>
    <row r="42" spans="1:46" ht="45">
      <c r="A42" s="7">
        <v>33010104008</v>
      </c>
      <c r="B42" s="7" t="s">
        <v>152</v>
      </c>
      <c r="C42" s="8">
        <v>71</v>
      </c>
      <c r="D42" s="7" t="s">
        <v>10</v>
      </c>
      <c r="E42" s="7">
        <v>3000</v>
      </c>
      <c r="F42" s="7" t="s">
        <v>148</v>
      </c>
      <c r="G42" s="7" t="s">
        <v>14</v>
      </c>
      <c r="H42" s="7" t="s">
        <v>126</v>
      </c>
      <c r="I42" s="7" t="s">
        <v>150</v>
      </c>
      <c r="J42" s="7" t="s">
        <v>153</v>
      </c>
      <c r="K42" s="32">
        <v>2.3181605512726331E-3</v>
      </c>
      <c r="L42" s="16">
        <v>187</v>
      </c>
      <c r="M42" s="17">
        <v>0.230263157894737</v>
      </c>
      <c r="N42" s="18">
        <v>719.9</v>
      </c>
      <c r="O42" s="19">
        <v>0.45679290653759802</v>
      </c>
      <c r="P42" s="5">
        <v>427</v>
      </c>
      <c r="Q42" s="6">
        <v>0.71485943775100402</v>
      </c>
      <c r="R42" s="5">
        <v>1640.6</v>
      </c>
      <c r="S42" s="6">
        <v>0.97216655827724496</v>
      </c>
      <c r="T42" s="16">
        <v>127</v>
      </c>
      <c r="U42" s="17">
        <v>-0.21118012422360199</v>
      </c>
      <c r="V42" s="18">
        <v>488.05</v>
      </c>
      <c r="W42" s="19">
        <v>1.01626857639608E-2</v>
      </c>
      <c r="X42" s="5">
        <v>129</v>
      </c>
      <c r="Y42" s="6">
        <v>1.58</v>
      </c>
      <c r="Z42" s="5">
        <v>498.95</v>
      </c>
      <c r="AA42" s="6">
        <v>1.5587179487179501</v>
      </c>
      <c r="AB42" s="16">
        <v>241</v>
      </c>
      <c r="AC42" s="17">
        <v>-0.16027874564459901</v>
      </c>
      <c r="AD42" s="18">
        <v>1538.15</v>
      </c>
      <c r="AE42" s="19">
        <v>-2.3724853845933098E-2</v>
      </c>
      <c r="AF42" s="16">
        <v>146</v>
      </c>
      <c r="AG42" s="17">
        <v>0.69767441860465096</v>
      </c>
      <c r="AH42" s="18">
        <v>871.98</v>
      </c>
      <c r="AI42" s="19">
        <v>0.67127587781849796</v>
      </c>
      <c r="AJ42" s="16">
        <v>134</v>
      </c>
      <c r="AK42" s="17">
        <v>-0.43459915611814298</v>
      </c>
      <c r="AL42" s="18">
        <v>840.45</v>
      </c>
      <c r="AM42" s="19">
        <v>-0.40659789429626497</v>
      </c>
      <c r="AN42" s="39">
        <v>478</v>
      </c>
      <c r="AO42" s="48">
        <v>1.7326577901182322E-3</v>
      </c>
      <c r="AP42" s="29">
        <v>185</v>
      </c>
      <c r="AQ42" s="39">
        <v>178</v>
      </c>
      <c r="AR42" s="39">
        <f>Table1[[#This Row],[Poids Enseigne]]-Table1[[#This Row],[Position WB CROP 11 Full]]</f>
        <v>-7</v>
      </c>
      <c r="AT42" s="5"/>
    </row>
    <row r="43" spans="1:46" ht="45">
      <c r="A43" s="7">
        <v>33010104009</v>
      </c>
      <c r="B43" s="7" t="s">
        <v>155</v>
      </c>
      <c r="C43" s="8">
        <v>71</v>
      </c>
      <c r="D43" s="7" t="s">
        <v>10</v>
      </c>
      <c r="E43" s="7">
        <v>10000</v>
      </c>
      <c r="F43" s="7" t="s">
        <v>154</v>
      </c>
      <c r="G43" s="7" t="s">
        <v>14</v>
      </c>
      <c r="H43" s="7" t="s">
        <v>126</v>
      </c>
      <c r="I43" s="7" t="s">
        <v>156</v>
      </c>
      <c r="J43" s="7" t="s">
        <v>157</v>
      </c>
      <c r="K43" s="32">
        <v>3.0030151596420304E-3</v>
      </c>
      <c r="L43" s="16">
        <v>583</v>
      </c>
      <c r="M43" s="17">
        <v>0.39140811455847302</v>
      </c>
      <c r="N43" s="18">
        <v>2251.1</v>
      </c>
      <c r="O43" s="19">
        <v>0.66569006266519704</v>
      </c>
      <c r="P43" s="5">
        <v>764</v>
      </c>
      <c r="Q43" s="6">
        <v>0.61522198731501099</v>
      </c>
      <c r="R43" s="5">
        <v>2951.15</v>
      </c>
      <c r="S43" s="6">
        <v>0.82114118347425902</v>
      </c>
      <c r="T43" s="16">
        <v>481</v>
      </c>
      <c r="U43" s="17">
        <v>0.38616714697406301</v>
      </c>
      <c r="V43" s="18">
        <v>1856.55</v>
      </c>
      <c r="W43" s="19">
        <v>0.67378490680654501</v>
      </c>
      <c r="X43" s="5">
        <v>247</v>
      </c>
      <c r="Y43" s="6">
        <v>2.2077922077922101</v>
      </c>
      <c r="Z43" s="5">
        <v>961.45</v>
      </c>
      <c r="AA43" s="6">
        <v>2.2016317016317002</v>
      </c>
      <c r="AB43" s="16">
        <v>407</v>
      </c>
      <c r="AC43" s="17">
        <v>-0.20196078431372499</v>
      </c>
      <c r="AD43" s="18">
        <v>2631.6</v>
      </c>
      <c r="AE43" s="19">
        <v>-0.12904411499450699</v>
      </c>
      <c r="AF43" s="16">
        <v>232</v>
      </c>
      <c r="AG43" s="17">
        <v>1.1284403669724801</v>
      </c>
      <c r="AH43" s="18">
        <v>1417.18</v>
      </c>
      <c r="AI43" s="19">
        <v>1.15351993485252</v>
      </c>
      <c r="AJ43" s="16">
        <v>441</v>
      </c>
      <c r="AK43" s="17">
        <v>-0.10728744939271299</v>
      </c>
      <c r="AL43" s="18">
        <v>2853.9</v>
      </c>
      <c r="AM43" s="19">
        <v>-2.37899505471055E-2</v>
      </c>
      <c r="AN43" s="39">
        <v>1058.75</v>
      </c>
      <c r="AO43" s="48">
        <v>3.8377645089700384E-3</v>
      </c>
      <c r="AP43" s="29">
        <v>104</v>
      </c>
      <c r="AQ43" s="39">
        <v>149</v>
      </c>
      <c r="AR43" s="39">
        <f>Table1[[#This Row],[Poids Enseigne]]-Table1[[#This Row],[Position WB CROP 11 Full]]</f>
        <v>45</v>
      </c>
      <c r="AT43" s="5"/>
    </row>
    <row r="44" spans="1:46" ht="33.75">
      <c r="A44" s="7">
        <v>33010104010</v>
      </c>
      <c r="B44" s="7" t="s">
        <v>159</v>
      </c>
      <c r="C44" s="8">
        <v>88</v>
      </c>
      <c r="D44" s="7" t="s">
        <v>10</v>
      </c>
      <c r="E44" s="7">
        <v>10500</v>
      </c>
      <c r="F44" s="7" t="s">
        <v>158</v>
      </c>
      <c r="G44" s="7" t="s">
        <v>14</v>
      </c>
      <c r="H44" s="7" t="s">
        <v>126</v>
      </c>
      <c r="I44" s="7" t="s">
        <v>160</v>
      </c>
      <c r="J44" s="7" t="s">
        <v>161</v>
      </c>
      <c r="K44" s="32">
        <v>3.975369063724094E-3</v>
      </c>
      <c r="L44" s="16">
        <v>472</v>
      </c>
      <c r="M44" s="17">
        <v>0.60544217687074797</v>
      </c>
      <c r="N44" s="18">
        <v>1830.01</v>
      </c>
      <c r="O44" s="19">
        <v>0.92739531009356702</v>
      </c>
      <c r="P44" s="5">
        <v>904</v>
      </c>
      <c r="Q44" s="6">
        <v>1.7477203647416399</v>
      </c>
      <c r="R44" s="5">
        <v>3482.25</v>
      </c>
      <c r="S44" s="6">
        <v>2.2343623260436001</v>
      </c>
      <c r="T44" s="16">
        <v>404</v>
      </c>
      <c r="U44" s="17">
        <v>0.27044025157232698</v>
      </c>
      <c r="V44" s="18">
        <v>1561.85</v>
      </c>
      <c r="W44" s="19">
        <v>0.487527899779373</v>
      </c>
      <c r="X44" s="5">
        <v>381</v>
      </c>
      <c r="Y44" s="6">
        <v>4.14864864864865</v>
      </c>
      <c r="Z44" s="5">
        <v>1480.8</v>
      </c>
      <c r="AA44" s="6">
        <v>4.1309771309771302</v>
      </c>
      <c r="AB44" s="16">
        <v>513</v>
      </c>
      <c r="AC44" s="17">
        <v>5.1229508196721299E-2</v>
      </c>
      <c r="AD44" s="18">
        <v>3261.75</v>
      </c>
      <c r="AE44" s="19">
        <v>0.207366283559452</v>
      </c>
      <c r="AF44" s="16">
        <v>257</v>
      </c>
      <c r="AG44" s="17">
        <v>1.8555555555555601</v>
      </c>
      <c r="AH44" s="18">
        <v>1764.65</v>
      </c>
      <c r="AI44" s="19">
        <v>2.0160317216154802</v>
      </c>
      <c r="AJ44" s="16">
        <v>442</v>
      </c>
      <c r="AK44" s="17">
        <v>-7.1428571428571397E-2</v>
      </c>
      <c r="AL44" s="18">
        <v>2792.12</v>
      </c>
      <c r="AM44" s="19">
        <v>3.8716300043224697E-2</v>
      </c>
      <c r="AN44" s="39">
        <v>1146.25</v>
      </c>
      <c r="AO44" s="48">
        <v>4.1549351295460746E-3</v>
      </c>
      <c r="AP44" s="29">
        <v>98</v>
      </c>
      <c r="AQ44" s="39">
        <v>119</v>
      </c>
      <c r="AR44" s="39">
        <f>Table1[[#This Row],[Poids Enseigne]]-Table1[[#This Row],[Position WB CROP 11 Full]]</f>
        <v>21</v>
      </c>
      <c r="AT44" s="5"/>
    </row>
    <row r="45" spans="1:46" ht="22.5">
      <c r="A45" s="7">
        <v>33010105001</v>
      </c>
      <c r="B45" s="7" t="s">
        <v>163</v>
      </c>
      <c r="C45" s="8">
        <v>22</v>
      </c>
      <c r="D45" s="7" t="s">
        <v>10</v>
      </c>
      <c r="E45" s="7">
        <v>5780</v>
      </c>
      <c r="F45" s="7" t="s">
        <v>162</v>
      </c>
      <c r="G45" s="7" t="s">
        <v>14</v>
      </c>
      <c r="H45" s="7" t="s">
        <v>165</v>
      </c>
      <c r="I45" s="7" t="s">
        <v>166</v>
      </c>
      <c r="J45" s="7" t="s">
        <v>35</v>
      </c>
      <c r="K45" s="32">
        <v>1.8942501143179764E-3</v>
      </c>
      <c r="L45" s="16">
        <v>170</v>
      </c>
      <c r="M45" s="17">
        <v>-0.230769230769231</v>
      </c>
      <c r="N45" s="18">
        <v>644.9</v>
      </c>
      <c r="O45" s="19">
        <v>-0.101124409873331</v>
      </c>
      <c r="P45" s="5">
        <v>240</v>
      </c>
      <c r="Q45" s="6">
        <v>-0.163763066202091</v>
      </c>
      <c r="R45" s="5">
        <v>905.4</v>
      </c>
      <c r="S45" s="6">
        <v>-3.9951342265511197E-2</v>
      </c>
      <c r="T45" s="16">
        <v>131</v>
      </c>
      <c r="U45" s="17">
        <v>-0.48627450980392201</v>
      </c>
      <c r="V45" s="18">
        <v>496</v>
      </c>
      <c r="W45" s="19">
        <v>-0.40741016857866502</v>
      </c>
      <c r="X45" s="5">
        <v>128</v>
      </c>
      <c r="Y45" s="6">
        <v>7</v>
      </c>
      <c r="Z45" s="5">
        <v>496.7</v>
      </c>
      <c r="AA45" s="6">
        <v>6.9599358974358996</v>
      </c>
      <c r="AB45" s="16">
        <v>119</v>
      </c>
      <c r="AC45" s="17">
        <v>-0.69090909090909103</v>
      </c>
      <c r="AD45" s="18">
        <v>754.55</v>
      </c>
      <c r="AE45" s="19">
        <v>-0.63800511192145004</v>
      </c>
      <c r="AF45" s="16">
        <v>75</v>
      </c>
      <c r="AG45" s="17">
        <v>1.35135135135135E-2</v>
      </c>
      <c r="AH45" s="18">
        <v>487.6</v>
      </c>
      <c r="AI45" s="19">
        <v>-4.9234669006532103E-2</v>
      </c>
      <c r="AJ45" s="16">
        <v>127</v>
      </c>
      <c r="AK45" s="17">
        <v>-0.66223404255319196</v>
      </c>
      <c r="AL45" s="18">
        <v>794.6</v>
      </c>
      <c r="AM45" s="19">
        <v>-0.60764485193111195</v>
      </c>
      <c r="AN45" s="39">
        <v>327.75</v>
      </c>
      <c r="AO45" s="48">
        <v>1.1880305245005243E-3</v>
      </c>
      <c r="AP45" s="29">
        <v>206</v>
      </c>
      <c r="AQ45" s="39">
        <v>194</v>
      </c>
      <c r="AR45" s="39">
        <f>Table1[[#This Row],[Poids Enseigne]]-Table1[[#This Row],[Position WB CROP 11 Full]]</f>
        <v>-12</v>
      </c>
      <c r="AT45" s="5"/>
    </row>
    <row r="46" spans="1:46" ht="33.75">
      <c r="A46" s="7">
        <v>33010105002</v>
      </c>
      <c r="B46" s="7" t="s">
        <v>168</v>
      </c>
      <c r="C46" s="8">
        <v>22</v>
      </c>
      <c r="D46" s="7" t="s">
        <v>10</v>
      </c>
      <c r="E46" s="7">
        <v>9657</v>
      </c>
      <c r="F46" s="7" t="s">
        <v>167</v>
      </c>
      <c r="G46" s="7" t="s">
        <v>14</v>
      </c>
      <c r="H46" s="7" t="s">
        <v>165</v>
      </c>
      <c r="I46" s="7" t="s">
        <v>169</v>
      </c>
      <c r="J46" s="7" t="s">
        <v>35</v>
      </c>
      <c r="K46" s="32">
        <v>3.8600006241468871E-3</v>
      </c>
      <c r="L46" s="16">
        <v>565</v>
      </c>
      <c r="M46" s="17">
        <v>0.52291105121293802</v>
      </c>
      <c r="N46" s="18">
        <v>2118.5</v>
      </c>
      <c r="O46" s="19">
        <v>0.76352014770781895</v>
      </c>
      <c r="P46" s="5">
        <v>1017</v>
      </c>
      <c r="Q46" s="6">
        <v>0.959537572254335</v>
      </c>
      <c r="R46" s="5">
        <v>3810.5</v>
      </c>
      <c r="S46" s="6">
        <v>1.2229983869916701</v>
      </c>
      <c r="T46" s="16">
        <v>485</v>
      </c>
      <c r="U46" s="17">
        <v>0.77655677655677702</v>
      </c>
      <c r="V46" s="18">
        <v>1833.85</v>
      </c>
      <c r="W46" s="19">
        <v>1.04881608628701</v>
      </c>
      <c r="X46" s="5">
        <v>482</v>
      </c>
      <c r="Y46" s="6">
        <v>5.9855072463768098</v>
      </c>
      <c r="Z46" s="5">
        <v>1834</v>
      </c>
      <c r="AA46" s="6">
        <v>5.8153102935711596</v>
      </c>
      <c r="AB46" s="16">
        <v>144</v>
      </c>
      <c r="AC46" s="17">
        <v>-0.66276346604215497</v>
      </c>
      <c r="AD46" s="18">
        <v>915.85</v>
      </c>
      <c r="AE46" s="19">
        <v>-0.62671590041496805</v>
      </c>
      <c r="AF46" s="16">
        <v>138</v>
      </c>
      <c r="AG46" s="17">
        <v>0.58620689655172398</v>
      </c>
      <c r="AH46" s="18">
        <v>868.4</v>
      </c>
      <c r="AI46" s="19">
        <v>0.39733213188086303</v>
      </c>
      <c r="AJ46" s="16">
        <v>164</v>
      </c>
      <c r="AK46" s="17">
        <v>-0.59305210918114104</v>
      </c>
      <c r="AL46" s="18">
        <v>1045.05</v>
      </c>
      <c r="AM46" s="19">
        <v>-0.55417770112939901</v>
      </c>
      <c r="AN46" s="39">
        <v>860.25</v>
      </c>
      <c r="AO46" s="48">
        <v>3.1182403011489734E-3</v>
      </c>
      <c r="AP46" s="29">
        <v>128</v>
      </c>
      <c r="AQ46" s="39">
        <v>122</v>
      </c>
      <c r="AR46" s="39">
        <f>Table1[[#This Row],[Poids Enseigne]]-Table1[[#This Row],[Position WB CROP 11 Full]]</f>
        <v>-6</v>
      </c>
      <c r="AT46" s="5"/>
    </row>
    <row r="47" spans="1:46" ht="22.5">
      <c r="A47" s="7">
        <v>33010105003</v>
      </c>
      <c r="B47" s="7" t="s">
        <v>171</v>
      </c>
      <c r="C47" s="8">
        <v>22</v>
      </c>
      <c r="D47" s="7" t="s">
        <v>10</v>
      </c>
      <c r="E47" s="7">
        <v>5400</v>
      </c>
      <c r="F47" s="7" t="s">
        <v>170</v>
      </c>
      <c r="G47" s="7" t="s">
        <v>14</v>
      </c>
      <c r="H47" s="7" t="s">
        <v>165</v>
      </c>
      <c r="I47" s="7" t="s">
        <v>171</v>
      </c>
      <c r="J47" s="7" t="s">
        <v>35</v>
      </c>
      <c r="K47" s="32">
        <v>2.2585012295972579E-3</v>
      </c>
      <c r="L47" s="16">
        <v>219</v>
      </c>
      <c r="M47" s="17">
        <v>0.82499999999999996</v>
      </c>
      <c r="N47" s="18">
        <v>834.4</v>
      </c>
      <c r="O47" s="19">
        <v>1.19290926049497</v>
      </c>
      <c r="P47" s="5">
        <v>385</v>
      </c>
      <c r="Q47" s="6">
        <v>0.170212765957447</v>
      </c>
      <c r="R47" s="5">
        <v>1468</v>
      </c>
      <c r="S47" s="6">
        <v>0.37717968235932298</v>
      </c>
      <c r="T47" s="16">
        <v>168</v>
      </c>
      <c r="U47" s="17">
        <v>0.05</v>
      </c>
      <c r="V47" s="18">
        <v>641.9</v>
      </c>
      <c r="W47" s="19">
        <v>0.23143637009622001</v>
      </c>
      <c r="X47" s="5">
        <v>185</v>
      </c>
      <c r="Y47" s="6">
        <v>1.890625</v>
      </c>
      <c r="Z47" s="5">
        <v>717.15</v>
      </c>
      <c r="AA47" s="6">
        <v>1.8731971153846201</v>
      </c>
      <c r="AB47" s="16">
        <v>110</v>
      </c>
      <c r="AC47" s="17">
        <v>-0.68926553672316404</v>
      </c>
      <c r="AD47" s="18">
        <v>688.4</v>
      </c>
      <c r="AE47" s="19">
        <v>-0.67337514454122505</v>
      </c>
      <c r="AF47" s="16">
        <v>64</v>
      </c>
      <c r="AG47" s="17">
        <v>-0.30434782608695699</v>
      </c>
      <c r="AH47" s="18">
        <v>415.2</v>
      </c>
      <c r="AI47" s="19">
        <v>-0.395633187772926</v>
      </c>
      <c r="AJ47" s="16">
        <v>88</v>
      </c>
      <c r="AK47" s="17">
        <v>-0.68345323741007202</v>
      </c>
      <c r="AL47" s="18">
        <v>548.5</v>
      </c>
      <c r="AM47" s="19">
        <v>-0.67842228167159402</v>
      </c>
      <c r="AN47" s="39">
        <v>370.25</v>
      </c>
      <c r="AO47" s="48">
        <v>1.3420848259231705E-3</v>
      </c>
      <c r="AP47" s="29">
        <v>203</v>
      </c>
      <c r="AQ47" s="39">
        <v>183</v>
      </c>
      <c r="AR47" s="39">
        <f>Table1[[#This Row],[Poids Enseigne]]-Table1[[#This Row],[Position WB CROP 11 Full]]</f>
        <v>-20</v>
      </c>
      <c r="AT47" s="5"/>
    </row>
    <row r="48" spans="1:46" ht="22.5">
      <c r="A48" s="7">
        <v>33010105004</v>
      </c>
      <c r="B48" s="7" t="s">
        <v>173</v>
      </c>
      <c r="C48" s="8">
        <v>29</v>
      </c>
      <c r="D48" s="7" t="s">
        <v>10</v>
      </c>
      <c r="E48" s="7">
        <v>10000</v>
      </c>
      <c r="F48" s="7" t="s">
        <v>172</v>
      </c>
      <c r="G48" s="7" t="s">
        <v>14</v>
      </c>
      <c r="H48" s="7" t="s">
        <v>165</v>
      </c>
      <c r="I48" s="7" t="s">
        <v>173</v>
      </c>
      <c r="J48" s="7" t="s">
        <v>174</v>
      </c>
      <c r="K48" s="32">
        <v>5.4623169254869363E-3</v>
      </c>
      <c r="L48" s="16">
        <v>574</v>
      </c>
      <c r="M48" s="17">
        <v>9.7514340344168296E-2</v>
      </c>
      <c r="N48" s="18">
        <v>2178</v>
      </c>
      <c r="O48" s="19">
        <v>0.25315352517322498</v>
      </c>
      <c r="P48" s="5">
        <v>1182</v>
      </c>
      <c r="Q48" s="6">
        <v>0.48492462311557799</v>
      </c>
      <c r="R48" s="5">
        <v>4488.2</v>
      </c>
      <c r="S48" s="6">
        <v>0.69732146773947101</v>
      </c>
      <c r="T48" s="16">
        <v>511</v>
      </c>
      <c r="U48" s="17">
        <v>-0.251830161054173</v>
      </c>
      <c r="V48" s="18">
        <v>1938.2</v>
      </c>
      <c r="W48" s="19">
        <v>-0.150133618709303</v>
      </c>
      <c r="X48" s="5">
        <v>577</v>
      </c>
      <c r="Y48" s="6">
        <v>9.6851851851851904</v>
      </c>
      <c r="Z48" s="5">
        <v>2232.0500000000002</v>
      </c>
      <c r="AA48" s="6">
        <v>9.5985280151946792</v>
      </c>
      <c r="AB48" s="16">
        <v>595</v>
      </c>
      <c r="AC48" s="17">
        <v>0.301969365426696</v>
      </c>
      <c r="AD48" s="18">
        <v>3742.08</v>
      </c>
      <c r="AE48" s="19">
        <v>0.51986408107923798</v>
      </c>
      <c r="AF48" s="16">
        <v>266</v>
      </c>
      <c r="AG48" s="17">
        <v>2.0227272727272698</v>
      </c>
      <c r="AH48" s="18">
        <v>1773.95</v>
      </c>
      <c r="AI48" s="19">
        <v>2.01144176413669</v>
      </c>
      <c r="AJ48" s="16">
        <v>457</v>
      </c>
      <c r="AK48" s="17">
        <v>2.0089285714285698E-2</v>
      </c>
      <c r="AL48" s="18">
        <v>2887.25</v>
      </c>
      <c r="AM48" s="19">
        <v>0.11091124733911301</v>
      </c>
      <c r="AN48" s="39">
        <v>1370</v>
      </c>
      <c r="AO48" s="48">
        <v>4.965985716447653E-3</v>
      </c>
      <c r="AP48" s="29">
        <v>73</v>
      </c>
      <c r="AQ48" s="39">
        <v>63</v>
      </c>
      <c r="AR48" s="39">
        <f>Table1[[#This Row],[Poids Enseigne]]-Table1[[#This Row],[Position WB CROP 11 Full]]</f>
        <v>-10</v>
      </c>
      <c r="AT48" s="5"/>
    </row>
    <row r="49" spans="1:46" ht="22.5">
      <c r="A49" s="7">
        <v>33010105005</v>
      </c>
      <c r="B49" s="7" t="s">
        <v>176</v>
      </c>
      <c r="C49" s="8">
        <v>29</v>
      </c>
      <c r="D49" s="7" t="s">
        <v>10</v>
      </c>
      <c r="E49" s="7">
        <v>9303</v>
      </c>
      <c r="F49" s="7" t="s">
        <v>175</v>
      </c>
      <c r="G49" s="7" t="s">
        <v>14</v>
      </c>
      <c r="H49" s="7" t="s">
        <v>165</v>
      </c>
      <c r="I49" s="7" t="s">
        <v>176</v>
      </c>
      <c r="J49" s="7" t="s">
        <v>35</v>
      </c>
      <c r="K49" s="32">
        <v>5.0793338080361529E-3</v>
      </c>
      <c r="L49" s="16">
        <v>834</v>
      </c>
      <c r="M49" s="17">
        <v>1.06947890818859</v>
      </c>
      <c r="N49" s="18">
        <v>3219</v>
      </c>
      <c r="O49" s="19">
        <v>1.4449606618817601</v>
      </c>
      <c r="P49" s="5">
        <v>1624</v>
      </c>
      <c r="Q49" s="6">
        <v>1.5335413416536701</v>
      </c>
      <c r="R49" s="5">
        <v>6251.15</v>
      </c>
      <c r="S49" s="6">
        <v>1.8659791904919401</v>
      </c>
      <c r="T49" s="16">
        <v>728</v>
      </c>
      <c r="U49" s="17">
        <v>0.76271186440677996</v>
      </c>
      <c r="V49" s="18">
        <v>2807.25</v>
      </c>
      <c r="W49" s="19">
        <v>0.97331863727314105</v>
      </c>
      <c r="X49" s="5">
        <v>645</v>
      </c>
      <c r="Y49" s="6">
        <v>15.125</v>
      </c>
      <c r="Z49" s="5">
        <v>2503.3000000000002</v>
      </c>
      <c r="AA49" s="6">
        <v>15.0467948717949</v>
      </c>
      <c r="AB49" s="16">
        <v>385</v>
      </c>
      <c r="AC49" s="17">
        <v>7.8431372549019607E-2</v>
      </c>
      <c r="AD49" s="18">
        <v>2463.12</v>
      </c>
      <c r="AE49" s="19">
        <v>0.246620673682898</v>
      </c>
      <c r="AF49" s="16">
        <v>224</v>
      </c>
      <c r="AG49" s="17">
        <v>1.51685393258427</v>
      </c>
      <c r="AH49" s="18">
        <v>1469.55</v>
      </c>
      <c r="AI49" s="19">
        <v>1.5000850629465801</v>
      </c>
      <c r="AJ49" s="16">
        <v>362</v>
      </c>
      <c r="AK49" s="17">
        <v>0.32600732600732601</v>
      </c>
      <c r="AL49" s="18">
        <v>2319.6999999999998</v>
      </c>
      <c r="AM49" s="19">
        <v>0.48146842470737</v>
      </c>
      <c r="AN49" s="39">
        <v>1443.25</v>
      </c>
      <c r="AO49" s="48">
        <v>5.231502835958449E-3</v>
      </c>
      <c r="AP49" s="29">
        <v>66</v>
      </c>
      <c r="AQ49" s="39">
        <v>74</v>
      </c>
      <c r="AR49" s="39">
        <f>Table1[[#This Row],[Poids Enseigne]]-Table1[[#This Row],[Position WB CROP 11 Full]]</f>
        <v>8</v>
      </c>
      <c r="AT49" s="5"/>
    </row>
    <row r="50" spans="1:46" ht="33.75">
      <c r="A50" s="7">
        <v>33010105006</v>
      </c>
      <c r="B50" s="7" t="s">
        <v>178</v>
      </c>
      <c r="C50" s="8">
        <v>35</v>
      </c>
      <c r="D50" s="7" t="s">
        <v>10</v>
      </c>
      <c r="E50" s="7">
        <v>9820</v>
      </c>
      <c r="F50" s="7" t="s">
        <v>177</v>
      </c>
      <c r="G50" s="7" t="s">
        <v>14</v>
      </c>
      <c r="H50" s="7" t="s">
        <v>165</v>
      </c>
      <c r="I50" s="7" t="s">
        <v>179</v>
      </c>
      <c r="J50" s="7" t="s">
        <v>35</v>
      </c>
      <c r="K50" s="32">
        <v>4.3749756997309517E-3</v>
      </c>
      <c r="L50" s="16">
        <v>410</v>
      </c>
      <c r="M50" s="17">
        <v>0.123287671232877</v>
      </c>
      <c r="N50" s="18">
        <v>1560.48</v>
      </c>
      <c r="O50" s="19">
        <v>0.30149640226087099</v>
      </c>
      <c r="P50" s="5">
        <v>841</v>
      </c>
      <c r="Q50" s="6">
        <v>0.68875502008032097</v>
      </c>
      <c r="R50" s="5">
        <v>3188.85</v>
      </c>
      <c r="S50" s="6">
        <v>0.90882498663490296</v>
      </c>
      <c r="T50" s="16">
        <v>391</v>
      </c>
      <c r="U50" s="17">
        <v>0.19207317073170699</v>
      </c>
      <c r="V50" s="18">
        <v>1480.65</v>
      </c>
      <c r="W50" s="19">
        <v>0.36992993386420697</v>
      </c>
      <c r="X50" s="5">
        <v>313</v>
      </c>
      <c r="Y50" s="6">
        <v>2.0388349514563102</v>
      </c>
      <c r="Z50" s="5">
        <v>1213.25</v>
      </c>
      <c r="AA50" s="6">
        <v>2.02028877271596</v>
      </c>
      <c r="AB50" s="16">
        <v>459</v>
      </c>
      <c r="AC50" s="17">
        <v>-0.14365671641791</v>
      </c>
      <c r="AD50" s="18">
        <v>2913.8</v>
      </c>
      <c r="AE50" s="19">
        <v>-6.5075290348700701E-2</v>
      </c>
      <c r="AF50" s="16">
        <v>219</v>
      </c>
      <c r="AG50" s="17">
        <v>0.855932203389831</v>
      </c>
      <c r="AH50" s="18">
        <v>1402.5</v>
      </c>
      <c r="AI50" s="19">
        <v>0.75994478604592797</v>
      </c>
      <c r="AJ50" s="16">
        <v>457</v>
      </c>
      <c r="AK50" s="17">
        <v>-9.8619329388560203E-2</v>
      </c>
      <c r="AL50" s="18">
        <v>2918.25</v>
      </c>
      <c r="AM50" s="19">
        <v>-4.1861862106381098E-2</v>
      </c>
      <c r="AN50" s="39">
        <v>1056.25</v>
      </c>
      <c r="AO50" s="48">
        <v>3.8287024912392943E-3</v>
      </c>
      <c r="AP50" s="29">
        <v>105</v>
      </c>
      <c r="AQ50" s="39">
        <v>101</v>
      </c>
      <c r="AR50" s="39">
        <f>Table1[[#This Row],[Poids Enseigne]]-Table1[[#This Row],[Position WB CROP 11 Full]]</f>
        <v>-4</v>
      </c>
      <c r="AT50" s="5"/>
    </row>
    <row r="51" spans="1:46" ht="22.5">
      <c r="A51" s="7">
        <v>33010105007</v>
      </c>
      <c r="B51" s="7" t="s">
        <v>181</v>
      </c>
      <c r="C51" s="8">
        <v>35</v>
      </c>
      <c r="D51" s="7" t="s">
        <v>10</v>
      </c>
      <c r="E51" s="7">
        <v>10170</v>
      </c>
      <c r="F51" s="7" t="s">
        <v>180</v>
      </c>
      <c r="G51" s="7" t="s">
        <v>14</v>
      </c>
      <c r="H51" s="7" t="s">
        <v>165</v>
      </c>
      <c r="I51" s="7" t="s">
        <v>182</v>
      </c>
      <c r="J51" s="7" t="s">
        <v>183</v>
      </c>
      <c r="K51" s="32">
        <v>4.2375991742504551E-3</v>
      </c>
      <c r="L51" s="16">
        <v>388</v>
      </c>
      <c r="M51" s="17">
        <v>-0.16017316017316</v>
      </c>
      <c r="N51" s="18">
        <v>1483.11</v>
      </c>
      <c r="O51" s="19">
        <v>-3.5030417385080899E-2</v>
      </c>
      <c r="P51" s="5">
        <v>747</v>
      </c>
      <c r="Q51" s="6">
        <v>9.6916299559471397E-2</v>
      </c>
      <c r="R51" s="5">
        <v>2853.22</v>
      </c>
      <c r="S51" s="6">
        <v>0.25345937778030803</v>
      </c>
      <c r="T51" s="16">
        <v>364</v>
      </c>
      <c r="U51" s="17">
        <v>-3.4482758620689703E-2</v>
      </c>
      <c r="V51" s="18">
        <v>1387.83</v>
      </c>
      <c r="W51" s="19">
        <v>9.3922030063524495E-2</v>
      </c>
      <c r="X51" s="5">
        <v>260</v>
      </c>
      <c r="Y51" s="6">
        <v>1.0634920634920599</v>
      </c>
      <c r="Z51" s="5">
        <v>1005.15</v>
      </c>
      <c r="AA51" s="6">
        <v>1.03900925024343</v>
      </c>
      <c r="AB51" s="16">
        <v>187</v>
      </c>
      <c r="AC51" s="17">
        <v>-0.70735524256650995</v>
      </c>
      <c r="AD51" s="18">
        <v>1224.1500000000001</v>
      </c>
      <c r="AE51" s="19">
        <v>-0.609756137992576</v>
      </c>
      <c r="AF51" s="16">
        <v>214</v>
      </c>
      <c r="AG51" s="17">
        <v>0.84482758620689702</v>
      </c>
      <c r="AH51" s="18">
        <v>1397.95</v>
      </c>
      <c r="AI51" s="19">
        <v>0.79793705709104501</v>
      </c>
      <c r="AJ51" s="16">
        <v>246</v>
      </c>
      <c r="AK51" s="17">
        <v>-0.580204778156997</v>
      </c>
      <c r="AL51" s="18">
        <v>1602.45</v>
      </c>
      <c r="AM51" s="19">
        <v>-0.45846885833495299</v>
      </c>
      <c r="AN51" s="39">
        <v>763.25</v>
      </c>
      <c r="AO51" s="48">
        <v>2.76663401319611E-3</v>
      </c>
      <c r="AP51" s="29">
        <v>144</v>
      </c>
      <c r="AQ51" s="39">
        <v>107</v>
      </c>
      <c r="AR51" s="39">
        <f>Table1[[#This Row],[Poids Enseigne]]-Table1[[#This Row],[Position WB CROP 11 Full]]</f>
        <v>-37</v>
      </c>
      <c r="AT51" s="5"/>
    </row>
    <row r="52" spans="1:46" ht="33.75">
      <c r="A52" s="7">
        <v>33010105008</v>
      </c>
      <c r="B52" s="7" t="s">
        <v>185</v>
      </c>
      <c r="C52" s="8">
        <v>35</v>
      </c>
      <c r="D52" s="7" t="s">
        <v>10</v>
      </c>
      <c r="E52" s="7">
        <v>6800</v>
      </c>
      <c r="F52" s="7" t="s">
        <v>184</v>
      </c>
      <c r="G52" s="7" t="s">
        <v>14</v>
      </c>
      <c r="H52" s="7" t="s">
        <v>165</v>
      </c>
      <c r="I52" s="7" t="s">
        <v>186</v>
      </c>
      <c r="J52" s="7" t="s">
        <v>187</v>
      </c>
      <c r="K52" s="32">
        <v>3.2477798778054322E-3</v>
      </c>
      <c r="L52" s="16">
        <v>406</v>
      </c>
      <c r="M52" s="17">
        <v>-0.29636048526863101</v>
      </c>
      <c r="N52" s="18">
        <v>1526.15</v>
      </c>
      <c r="O52" s="19">
        <v>-0.19744140438788099</v>
      </c>
      <c r="P52" s="5">
        <v>723</v>
      </c>
      <c r="Q52" s="6">
        <v>3.5816618911174797E-2</v>
      </c>
      <c r="R52" s="5">
        <v>2708.05</v>
      </c>
      <c r="S52" s="6">
        <v>0.16147209151613501</v>
      </c>
      <c r="T52" s="16">
        <v>363</v>
      </c>
      <c r="U52" s="17">
        <v>-0.23899371069182401</v>
      </c>
      <c r="V52" s="18">
        <v>1364.7</v>
      </c>
      <c r="W52" s="19">
        <v>-0.120356750867139</v>
      </c>
      <c r="X52" s="5">
        <v>268</v>
      </c>
      <c r="Y52" s="6">
        <v>1.2333333333333301</v>
      </c>
      <c r="Z52" s="5">
        <v>1028.75</v>
      </c>
      <c r="AA52" s="6">
        <v>1.19818376068376</v>
      </c>
      <c r="AB52" s="16">
        <v>393</v>
      </c>
      <c r="AC52" s="17">
        <v>-4.3795620437956199E-2</v>
      </c>
      <c r="AD52" s="18">
        <v>2446.9499999999998</v>
      </c>
      <c r="AE52" s="19">
        <v>0.19285715991919999</v>
      </c>
      <c r="AF52" s="16">
        <v>220</v>
      </c>
      <c r="AG52" s="17">
        <v>1.4719101123595499</v>
      </c>
      <c r="AH52" s="18">
        <v>1371</v>
      </c>
      <c r="AI52" s="19">
        <v>1.36914410133232</v>
      </c>
      <c r="AJ52" s="16">
        <v>364</v>
      </c>
      <c r="AK52" s="17">
        <v>4.8991354466858802E-2</v>
      </c>
      <c r="AL52" s="18">
        <v>2295.91</v>
      </c>
      <c r="AM52" s="19">
        <v>0.22475314602126301</v>
      </c>
      <c r="AN52" s="39">
        <v>928.5</v>
      </c>
      <c r="AO52" s="48">
        <v>3.3656333851982815E-3</v>
      </c>
      <c r="AP52" s="29">
        <v>118</v>
      </c>
      <c r="AQ52" s="39">
        <v>140</v>
      </c>
      <c r="AR52" s="39">
        <f>Table1[[#This Row],[Poids Enseigne]]-Table1[[#This Row],[Position WB CROP 11 Full]]</f>
        <v>22</v>
      </c>
      <c r="AT52" s="5"/>
    </row>
    <row r="53" spans="1:46" ht="22.5">
      <c r="A53" s="7">
        <v>33010105009</v>
      </c>
      <c r="B53" s="7" t="s">
        <v>189</v>
      </c>
      <c r="C53" s="8">
        <v>56</v>
      </c>
      <c r="D53" s="7" t="s">
        <v>10</v>
      </c>
      <c r="E53" s="7">
        <v>7100</v>
      </c>
      <c r="F53" s="7" t="s">
        <v>188</v>
      </c>
      <c r="G53" s="7" t="s">
        <v>14</v>
      </c>
      <c r="H53" s="7" t="s">
        <v>165</v>
      </c>
      <c r="I53" s="7" t="s">
        <v>189</v>
      </c>
      <c r="J53" s="7" t="s">
        <v>190</v>
      </c>
      <c r="K53" s="32">
        <v>2.4975468054372818E-3</v>
      </c>
      <c r="L53" s="16">
        <v>267</v>
      </c>
      <c r="M53" s="17">
        <v>0.42780748663101598</v>
      </c>
      <c r="N53" s="18">
        <v>1018.5</v>
      </c>
      <c r="O53" s="19">
        <v>0.67905557451396403</v>
      </c>
      <c r="P53" s="5">
        <v>523</v>
      </c>
      <c r="Q53" s="6">
        <v>0.53823529411764703</v>
      </c>
      <c r="R53" s="5">
        <v>1986.31</v>
      </c>
      <c r="S53" s="6">
        <v>0.80458913710583801</v>
      </c>
      <c r="T53" s="16">
        <v>221</v>
      </c>
      <c r="U53" s="17">
        <v>0.38124999999999998</v>
      </c>
      <c r="V53" s="18">
        <v>842.6</v>
      </c>
      <c r="W53" s="19">
        <v>0.61605793105458795</v>
      </c>
      <c r="X53" s="5">
        <v>220</v>
      </c>
      <c r="Y53" s="6">
        <v>3.31372549019608</v>
      </c>
      <c r="Z53" s="5">
        <v>848.55</v>
      </c>
      <c r="AA53" s="6">
        <v>3.2662141779788798</v>
      </c>
      <c r="AB53" s="16">
        <v>189</v>
      </c>
      <c r="AC53" s="17">
        <v>-0.43243243243243201</v>
      </c>
      <c r="AD53" s="18">
        <v>1171.8499999999999</v>
      </c>
      <c r="AE53" s="19">
        <v>-0.37134932248854402</v>
      </c>
      <c r="AF53" s="16">
        <v>126</v>
      </c>
      <c r="AG53" s="17">
        <v>0.41573033707865198</v>
      </c>
      <c r="AH53" s="18">
        <v>836.77</v>
      </c>
      <c r="AI53" s="19">
        <v>0.31654551748009702</v>
      </c>
      <c r="AJ53" s="16">
        <v>202</v>
      </c>
      <c r="AK53" s="17">
        <v>-0.18218623481781401</v>
      </c>
      <c r="AL53" s="18">
        <v>1264.8</v>
      </c>
      <c r="AM53" s="19">
        <v>-0.13237693118674801</v>
      </c>
      <c r="AN53" s="39">
        <v>566.25</v>
      </c>
      <c r="AO53" s="48">
        <v>2.0525470160134914E-3</v>
      </c>
      <c r="AP53" s="29">
        <v>170</v>
      </c>
      <c r="AQ53" s="39">
        <v>168</v>
      </c>
      <c r="AR53" s="39">
        <f>Table1[[#This Row],[Poids Enseigne]]-Table1[[#This Row],[Position WB CROP 11 Full]]</f>
        <v>-2</v>
      </c>
      <c r="AT53" s="5"/>
    </row>
    <row r="54" spans="1:46" ht="22.5">
      <c r="A54" s="7">
        <v>33010105010</v>
      </c>
      <c r="B54" s="7" t="s">
        <v>192</v>
      </c>
      <c r="C54" s="8">
        <v>56</v>
      </c>
      <c r="D54" s="7" t="s">
        <v>10</v>
      </c>
      <c r="E54" s="7">
        <v>8300</v>
      </c>
      <c r="F54" s="7" t="s">
        <v>191</v>
      </c>
      <c r="G54" s="7" t="s">
        <v>14</v>
      </c>
      <c r="H54" s="7" t="s">
        <v>165</v>
      </c>
      <c r="I54" s="7" t="s">
        <v>192</v>
      </c>
      <c r="J54" s="7" t="s">
        <v>193</v>
      </c>
      <c r="K54" s="32">
        <v>3.8492260636831675E-3</v>
      </c>
      <c r="L54" s="16">
        <v>403</v>
      </c>
      <c r="M54" s="17">
        <v>-0.57127659574468104</v>
      </c>
      <c r="N54" s="18">
        <v>1528</v>
      </c>
      <c r="O54" s="19">
        <v>-0.50093524017442603</v>
      </c>
      <c r="P54" s="5">
        <v>673</v>
      </c>
      <c r="Q54" s="6">
        <v>-0.44836065573770501</v>
      </c>
      <c r="R54" s="5">
        <v>2545.4499999999998</v>
      </c>
      <c r="S54" s="6">
        <v>-0.36642355736999899</v>
      </c>
      <c r="T54" s="16">
        <v>354</v>
      </c>
      <c r="U54" s="17">
        <v>-0.5390625</v>
      </c>
      <c r="V54" s="18">
        <v>1339.45</v>
      </c>
      <c r="W54" s="19">
        <v>-0.48302584477096899</v>
      </c>
      <c r="X54" s="5">
        <v>199</v>
      </c>
      <c r="Y54" s="6">
        <v>0.36301369863013699</v>
      </c>
      <c r="Z54" s="5">
        <v>769.4</v>
      </c>
      <c r="AA54" s="6">
        <v>0.35124692658939199</v>
      </c>
      <c r="AB54" s="16">
        <v>318</v>
      </c>
      <c r="AC54" s="17">
        <v>-0.62719812426729205</v>
      </c>
      <c r="AD54" s="18">
        <v>1941.68</v>
      </c>
      <c r="AE54" s="19">
        <v>-0.51437976663727902</v>
      </c>
      <c r="AF54" s="16">
        <v>148</v>
      </c>
      <c r="AG54" s="17">
        <v>0.22314049586776899</v>
      </c>
      <c r="AH54" s="18">
        <v>951.56</v>
      </c>
      <c r="AI54" s="19">
        <v>0.18931620192728299</v>
      </c>
      <c r="AJ54" s="16">
        <v>310</v>
      </c>
      <c r="AK54" s="17">
        <v>-0.66413867822318495</v>
      </c>
      <c r="AL54" s="18">
        <v>1917.29</v>
      </c>
      <c r="AM54" s="19">
        <v>-0.52664598527017703</v>
      </c>
      <c r="AN54" s="39">
        <v>795.25</v>
      </c>
      <c r="AO54" s="48">
        <v>2.8826278401496322E-3</v>
      </c>
      <c r="AP54" s="29">
        <v>142</v>
      </c>
      <c r="AQ54" s="39">
        <v>124</v>
      </c>
      <c r="AR54" s="39">
        <f>Table1[[#This Row],[Poids Enseigne]]-Table1[[#This Row],[Position WB CROP 11 Full]]</f>
        <v>-18</v>
      </c>
      <c r="AT54" s="5"/>
    </row>
    <row r="55" spans="1:46" ht="22.5">
      <c r="A55" s="7">
        <v>33010106001</v>
      </c>
      <c r="B55" s="7" t="s">
        <v>195</v>
      </c>
      <c r="C55" s="8">
        <v>3</v>
      </c>
      <c r="D55" s="7" t="s">
        <v>10</v>
      </c>
      <c r="E55" s="7">
        <v>5000</v>
      </c>
      <c r="F55" s="7" t="s">
        <v>194</v>
      </c>
      <c r="G55" s="7" t="s">
        <v>14</v>
      </c>
      <c r="H55" s="7" t="s">
        <v>197</v>
      </c>
      <c r="I55" s="7" t="s">
        <v>195</v>
      </c>
      <c r="J55" s="7" t="s">
        <v>198</v>
      </c>
      <c r="K55" s="32">
        <v>2.8389717093442032E-3</v>
      </c>
      <c r="L55" s="16">
        <v>134</v>
      </c>
      <c r="M55" s="17">
        <v>0.50561797752809001</v>
      </c>
      <c r="N55" s="18">
        <v>486.7876</v>
      </c>
      <c r="O55" s="19">
        <v>0.62296236851852904</v>
      </c>
      <c r="P55" s="5">
        <v>139</v>
      </c>
      <c r="Q55" s="6">
        <v>-0.19186046511627899</v>
      </c>
      <c r="R55" s="5">
        <v>500.49209999999999</v>
      </c>
      <c r="S55" s="6">
        <v>-9.6022689917703394E-2</v>
      </c>
      <c r="T55" s="16">
        <v>91</v>
      </c>
      <c r="U55" s="17">
        <v>0.68518518518518501</v>
      </c>
      <c r="V55" s="18">
        <v>328.95960000000002</v>
      </c>
      <c r="W55" s="19">
        <v>0.77486738116100295</v>
      </c>
      <c r="X55" s="5">
        <v>39</v>
      </c>
      <c r="Y55" s="6">
        <v>1.6</v>
      </c>
      <c r="Z55" s="5">
        <v>151.6352</v>
      </c>
      <c r="AA55" s="6">
        <v>1.5897305836642299</v>
      </c>
      <c r="AB55" s="16">
        <v>82</v>
      </c>
      <c r="AC55" s="17">
        <v>0.123287671232877</v>
      </c>
      <c r="AD55" s="18">
        <v>488.81630000000001</v>
      </c>
      <c r="AE55" s="19">
        <v>0.14281322336694599</v>
      </c>
      <c r="AF55" s="16">
        <v>6</v>
      </c>
      <c r="AG55" s="17">
        <v>-0.90625</v>
      </c>
      <c r="AH55" s="18">
        <v>35.384999999999998</v>
      </c>
      <c r="AI55" s="19">
        <v>-0.90954148769677301</v>
      </c>
      <c r="AJ55" s="16">
        <v>54</v>
      </c>
      <c r="AK55" s="17">
        <v>0</v>
      </c>
      <c r="AL55" s="18">
        <v>309.02159999999998</v>
      </c>
      <c r="AM55" s="19">
        <v>0.13171427713415801</v>
      </c>
      <c r="AN55" s="39">
        <v>171.75</v>
      </c>
      <c r="AO55" s="48">
        <v>6.2256061810210539E-4</v>
      </c>
      <c r="AP55" s="29">
        <v>220</v>
      </c>
      <c r="AQ55" s="39">
        <v>157</v>
      </c>
      <c r="AR55" s="39">
        <f>Table1[[#This Row],[Poids Enseigne]]-Table1[[#This Row],[Position WB CROP 11 Full]]</f>
        <v>-63</v>
      </c>
      <c r="AT55" s="5"/>
    </row>
    <row r="56" spans="1:46" ht="45">
      <c r="A56" s="7">
        <v>33010106002</v>
      </c>
      <c r="B56" s="7" t="s">
        <v>200</v>
      </c>
      <c r="C56" s="8">
        <v>3</v>
      </c>
      <c r="D56" s="7" t="s">
        <v>10</v>
      </c>
      <c r="E56" s="7">
        <v>7500</v>
      </c>
      <c r="F56" s="7" t="s">
        <v>199</v>
      </c>
      <c r="G56" s="7" t="s">
        <v>14</v>
      </c>
      <c r="H56" s="7" t="s">
        <v>197</v>
      </c>
      <c r="I56" s="7" t="s">
        <v>201</v>
      </c>
      <c r="J56" s="7" t="s">
        <v>127</v>
      </c>
      <c r="K56" s="32">
        <v>2.0380638699697708E-3</v>
      </c>
      <c r="L56" s="16">
        <v>262</v>
      </c>
      <c r="M56" s="17">
        <v>0.28431372549019601</v>
      </c>
      <c r="N56" s="18">
        <v>977.95</v>
      </c>
      <c r="O56" s="19">
        <v>0.77150894811731296</v>
      </c>
      <c r="P56" s="5">
        <v>442</v>
      </c>
      <c r="Q56" s="6">
        <v>-1.7777777777777799E-2</v>
      </c>
      <c r="R56" s="5">
        <v>1642.93</v>
      </c>
      <c r="S56" s="6">
        <v>0.128312989640368</v>
      </c>
      <c r="T56" s="16">
        <v>212</v>
      </c>
      <c r="U56" s="17">
        <v>9.2783505154639206E-2</v>
      </c>
      <c r="V56" s="18">
        <v>790.6</v>
      </c>
      <c r="W56" s="19">
        <v>0.24512133239636899</v>
      </c>
      <c r="X56" s="5">
        <v>104</v>
      </c>
      <c r="Y56" s="6">
        <v>2.0588235294117601</v>
      </c>
      <c r="Z56" s="5">
        <v>400.5</v>
      </c>
      <c r="AA56" s="6">
        <v>2.0203619909502302</v>
      </c>
      <c r="AB56" s="16">
        <v>220</v>
      </c>
      <c r="AC56" s="17">
        <v>-3.5087719298245598E-2</v>
      </c>
      <c r="AD56" s="18">
        <v>1317.25</v>
      </c>
      <c r="AE56" s="19">
        <v>-6.7098081496472896E-3</v>
      </c>
      <c r="AF56" s="16">
        <v>138</v>
      </c>
      <c r="AG56" s="17">
        <v>0.38</v>
      </c>
      <c r="AH56" s="18">
        <v>772.97</v>
      </c>
      <c r="AI56" s="19">
        <v>0.27602224822055699</v>
      </c>
      <c r="AJ56" s="16">
        <v>272</v>
      </c>
      <c r="AK56" s="17">
        <v>0.45454545454545497</v>
      </c>
      <c r="AL56" s="18">
        <v>1598.65</v>
      </c>
      <c r="AM56" s="19">
        <v>0.43394416224212801</v>
      </c>
      <c r="AN56" s="39">
        <v>570</v>
      </c>
      <c r="AO56" s="48">
        <v>2.0661400426096074E-3</v>
      </c>
      <c r="AP56" s="29">
        <v>169</v>
      </c>
      <c r="AQ56" s="39">
        <v>190</v>
      </c>
      <c r="AR56" s="39">
        <f>Table1[[#This Row],[Poids Enseigne]]-Table1[[#This Row],[Position WB CROP 11 Full]]</f>
        <v>21</v>
      </c>
      <c r="AT56" s="5"/>
    </row>
    <row r="57" spans="1:46" ht="22.5">
      <c r="A57" s="7">
        <v>33010106003</v>
      </c>
      <c r="B57" s="7" t="s">
        <v>203</v>
      </c>
      <c r="C57" s="8">
        <v>3</v>
      </c>
      <c r="D57" s="7" t="s">
        <v>10</v>
      </c>
      <c r="E57" s="7">
        <v>6387</v>
      </c>
      <c r="F57" s="7" t="s">
        <v>202</v>
      </c>
      <c r="G57" s="7" t="s">
        <v>14</v>
      </c>
      <c r="H57" s="7" t="s">
        <v>197</v>
      </c>
      <c r="I57" s="7" t="s">
        <v>203</v>
      </c>
      <c r="J57" s="7" t="s">
        <v>35</v>
      </c>
      <c r="K57" s="32">
        <v>2.6345544739814052E-3</v>
      </c>
      <c r="L57" s="16">
        <v>246</v>
      </c>
      <c r="M57" s="17">
        <v>-4.2801556420233498E-2</v>
      </c>
      <c r="N57" s="18">
        <v>932.6</v>
      </c>
      <c r="O57" s="19">
        <v>0.202594798796838</v>
      </c>
      <c r="P57" s="5">
        <v>479</v>
      </c>
      <c r="Q57" s="6">
        <v>0.11915887850467299</v>
      </c>
      <c r="R57" s="5">
        <v>1813.22</v>
      </c>
      <c r="S57" s="6">
        <v>0.31861099404879001</v>
      </c>
      <c r="T57" s="16">
        <v>177</v>
      </c>
      <c r="U57" s="17">
        <v>-0.18433179723502299</v>
      </c>
      <c r="V57" s="18">
        <v>669.45</v>
      </c>
      <c r="W57" s="19">
        <v>4.2212688606713802E-2</v>
      </c>
      <c r="X57" s="5">
        <v>121</v>
      </c>
      <c r="Y57" s="6">
        <v>3.0333333333333301</v>
      </c>
      <c r="Z57" s="5">
        <v>470.15</v>
      </c>
      <c r="AA57" s="6">
        <v>3.0183760683760701</v>
      </c>
      <c r="AB57" s="16">
        <v>233</v>
      </c>
      <c r="AC57" s="17">
        <v>-0.33618233618233601</v>
      </c>
      <c r="AD57" s="18">
        <v>1523.7</v>
      </c>
      <c r="AE57" s="19">
        <v>-4.0072938580732999E-2</v>
      </c>
      <c r="AF57" s="16">
        <v>124</v>
      </c>
      <c r="AG57" s="17">
        <v>-0.107913669064748</v>
      </c>
      <c r="AH57" s="18">
        <v>765.44</v>
      </c>
      <c r="AI57" s="19">
        <v>-7.2956250278558801E-2</v>
      </c>
      <c r="AJ57" s="16">
        <v>174</v>
      </c>
      <c r="AK57" s="17">
        <v>-0.397923875432526</v>
      </c>
      <c r="AL57" s="18">
        <v>1123</v>
      </c>
      <c r="AM57" s="19">
        <v>-0.21177898395012201</v>
      </c>
      <c r="AN57" s="39">
        <v>521.25</v>
      </c>
      <c r="AO57" s="48">
        <v>1.8894306968601014E-3</v>
      </c>
      <c r="AP57" s="29">
        <v>177</v>
      </c>
      <c r="AQ57" s="39">
        <v>165</v>
      </c>
      <c r="AR57" s="39">
        <f>Table1[[#This Row],[Poids Enseigne]]-Table1[[#This Row],[Position WB CROP 11 Full]]</f>
        <v>-12</v>
      </c>
      <c r="AT57" s="5"/>
    </row>
    <row r="58" spans="1:46" ht="33.75">
      <c r="A58" s="7">
        <v>33010106004</v>
      </c>
      <c r="B58" s="7" t="s">
        <v>205</v>
      </c>
      <c r="C58" s="8">
        <v>18</v>
      </c>
      <c r="D58" s="7" t="s">
        <v>10</v>
      </c>
      <c r="E58" s="7">
        <v>9792</v>
      </c>
      <c r="F58" s="7" t="s">
        <v>204</v>
      </c>
      <c r="G58" s="7" t="s">
        <v>14</v>
      </c>
      <c r="H58" s="7" t="s">
        <v>197</v>
      </c>
      <c r="I58" s="7" t="s">
        <v>205</v>
      </c>
      <c r="J58" s="7" t="s">
        <v>35</v>
      </c>
      <c r="K58" s="32">
        <v>4.6758943429053143E-3</v>
      </c>
      <c r="L58" s="16">
        <v>419</v>
      </c>
      <c r="M58" s="17">
        <v>0.36928104575163401</v>
      </c>
      <c r="N58" s="18">
        <v>1588.7</v>
      </c>
      <c r="O58" s="19">
        <v>0.57572313214521798</v>
      </c>
      <c r="P58" s="5">
        <v>924</v>
      </c>
      <c r="Q58" s="6">
        <v>0.20942408376963401</v>
      </c>
      <c r="R58" s="5">
        <v>3482.25</v>
      </c>
      <c r="S58" s="6">
        <v>0.373183339268777</v>
      </c>
      <c r="T58" s="16">
        <v>266</v>
      </c>
      <c r="U58" s="17">
        <v>-0.217647058823529</v>
      </c>
      <c r="V58" s="18">
        <v>1009.02</v>
      </c>
      <c r="W58" s="19">
        <v>-0.103693818639015</v>
      </c>
      <c r="X58" s="5">
        <v>170</v>
      </c>
      <c r="Y58" s="6">
        <v>1.23684210526316</v>
      </c>
      <c r="Z58" s="5">
        <v>660.7</v>
      </c>
      <c r="AA58" s="6">
        <v>1.2290823211875801</v>
      </c>
      <c r="AB58" s="16">
        <v>439</v>
      </c>
      <c r="AC58" s="17">
        <v>-0.39863013698630101</v>
      </c>
      <c r="AD58" s="18">
        <v>2777.4</v>
      </c>
      <c r="AE58" s="19">
        <v>-8.83189012821438E-2</v>
      </c>
      <c r="AF58" s="16">
        <v>198</v>
      </c>
      <c r="AG58" s="17">
        <v>0.60975609756097604</v>
      </c>
      <c r="AH58" s="18">
        <v>1280.75</v>
      </c>
      <c r="AI58" s="19">
        <v>0.57646291327146104</v>
      </c>
      <c r="AJ58" s="16">
        <v>253</v>
      </c>
      <c r="AK58" s="17">
        <v>-0.58592471358428799</v>
      </c>
      <c r="AL58" s="18">
        <v>1602.95</v>
      </c>
      <c r="AM58" s="19">
        <v>-0.38683255473684702</v>
      </c>
      <c r="AN58" s="39">
        <v>889.75</v>
      </c>
      <c r="AO58" s="48">
        <v>3.2251721103717513E-3</v>
      </c>
      <c r="AP58" s="29">
        <v>122</v>
      </c>
      <c r="AQ58" s="39">
        <v>89</v>
      </c>
      <c r="AR58" s="39">
        <f>Table1[[#This Row],[Poids Enseigne]]-Table1[[#This Row],[Position WB CROP 11 Full]]</f>
        <v>-33</v>
      </c>
      <c r="AT58" s="5"/>
    </row>
    <row r="59" spans="1:46" ht="56.25">
      <c r="A59" s="7">
        <v>33010106005</v>
      </c>
      <c r="B59" s="7" t="s">
        <v>207</v>
      </c>
      <c r="C59" s="8">
        <v>19</v>
      </c>
      <c r="D59" s="7" t="s">
        <v>10</v>
      </c>
      <c r="E59" s="7">
        <v>8540</v>
      </c>
      <c r="F59" s="7" t="s">
        <v>206</v>
      </c>
      <c r="G59" s="7" t="s">
        <v>14</v>
      </c>
      <c r="H59" s="7" t="s">
        <v>197</v>
      </c>
      <c r="I59" s="7" t="s">
        <v>208</v>
      </c>
      <c r="J59" s="7" t="s">
        <v>209</v>
      </c>
      <c r="K59" s="32">
        <v>2.875818871541889E-3</v>
      </c>
      <c r="L59" s="16">
        <v>197</v>
      </c>
      <c r="M59" s="17">
        <v>8.2417582417582402E-2</v>
      </c>
      <c r="N59" s="18">
        <v>739.2</v>
      </c>
      <c r="O59" s="19">
        <v>0.25301812604630097</v>
      </c>
      <c r="P59" s="5">
        <v>259</v>
      </c>
      <c r="Q59" s="6">
        <v>-0.23823529411764699</v>
      </c>
      <c r="R59" s="5">
        <v>967.05</v>
      </c>
      <c r="S59" s="6">
        <v>-0.12263599142133</v>
      </c>
      <c r="T59" s="16">
        <v>105</v>
      </c>
      <c r="U59" s="17">
        <v>-0.33121019108280297</v>
      </c>
      <c r="V59" s="18">
        <v>397.95</v>
      </c>
      <c r="W59" s="19">
        <v>-0.218489330744467</v>
      </c>
      <c r="X59" s="5">
        <v>96</v>
      </c>
      <c r="Y59" s="6">
        <v>0.92</v>
      </c>
      <c r="Z59" s="5">
        <v>372.55</v>
      </c>
      <c r="AA59" s="6">
        <v>0.91051282051282101</v>
      </c>
      <c r="AB59" s="16">
        <v>242</v>
      </c>
      <c r="AC59" s="17">
        <v>-0.19063545150501701</v>
      </c>
      <c r="AD59" s="18">
        <v>1552.35</v>
      </c>
      <c r="AE59" s="19">
        <v>-0.111622169277481</v>
      </c>
      <c r="AF59" s="16">
        <v>166</v>
      </c>
      <c r="AG59" s="17">
        <v>1.7666666666666699</v>
      </c>
      <c r="AH59" s="18">
        <v>1026.69</v>
      </c>
      <c r="AI59" s="19">
        <v>1.87806064982516</v>
      </c>
      <c r="AJ59" s="16">
        <v>272</v>
      </c>
      <c r="AK59" s="17">
        <v>0.14285714285714299</v>
      </c>
      <c r="AL59" s="18">
        <v>1733.7</v>
      </c>
      <c r="AM59" s="19">
        <v>0.22669399917597799</v>
      </c>
      <c r="AN59" s="39">
        <v>504.25</v>
      </c>
      <c r="AO59" s="48">
        <v>1.827808976291043E-3</v>
      </c>
      <c r="AP59" s="29">
        <v>181</v>
      </c>
      <c r="AQ59" s="39">
        <v>154</v>
      </c>
      <c r="AR59" s="39">
        <f>Table1[[#This Row],[Poids Enseigne]]-Table1[[#This Row],[Position WB CROP 11 Full]]</f>
        <v>-27</v>
      </c>
      <c r="AT59" s="5"/>
    </row>
    <row r="60" spans="1:46" ht="33.75">
      <c r="A60" s="7">
        <v>33010106006</v>
      </c>
      <c r="B60" s="7" t="s">
        <v>211</v>
      </c>
      <c r="C60" s="8">
        <v>23</v>
      </c>
      <c r="D60" s="7" t="s">
        <v>10</v>
      </c>
      <c r="E60" s="7">
        <v>4714</v>
      </c>
      <c r="F60" s="7" t="s">
        <v>210</v>
      </c>
      <c r="G60" s="7" t="s">
        <v>14</v>
      </c>
      <c r="H60" s="7" t="s">
        <v>197</v>
      </c>
      <c r="I60" s="7" t="s">
        <v>212</v>
      </c>
      <c r="J60" s="7" t="s">
        <v>213</v>
      </c>
      <c r="K60" s="32">
        <v>1.4541927787276789E-3</v>
      </c>
      <c r="L60" s="16">
        <v>145</v>
      </c>
      <c r="M60" s="17">
        <v>-0.207650273224044</v>
      </c>
      <c r="N60" s="18">
        <v>471.75</v>
      </c>
      <c r="O60" s="19">
        <v>-7.9879525169073998E-2</v>
      </c>
      <c r="P60" s="5">
        <v>208</v>
      </c>
      <c r="Q60" s="6">
        <v>-0.14049586776859499</v>
      </c>
      <c r="R60" s="5">
        <v>773.9</v>
      </c>
      <c r="S60" s="6">
        <v>-5.8997326757893199E-3</v>
      </c>
      <c r="T60" s="16">
        <v>148</v>
      </c>
      <c r="U60" s="17">
        <v>-0.129411764705882</v>
      </c>
      <c r="V60" s="18">
        <v>510.05</v>
      </c>
      <c r="W60" s="19">
        <v>5.2458684213078498E-2</v>
      </c>
      <c r="X60" s="5">
        <v>70</v>
      </c>
      <c r="Y60" s="6">
        <v>1.5925925925925899</v>
      </c>
      <c r="Z60" s="5">
        <v>270.39999999999998</v>
      </c>
      <c r="AA60" s="6">
        <v>1.5679012345679</v>
      </c>
      <c r="AB60" s="16">
        <v>281</v>
      </c>
      <c r="AC60" s="17">
        <v>0.195744680851064</v>
      </c>
      <c r="AD60" s="18">
        <v>1460.71</v>
      </c>
      <c r="AE60" s="19">
        <v>0.14719691456641901</v>
      </c>
      <c r="AF60" s="16">
        <v>156</v>
      </c>
      <c r="AG60" s="17">
        <v>1.1081081081081099</v>
      </c>
      <c r="AH60" s="18">
        <v>770.04</v>
      </c>
      <c r="AI60" s="19">
        <v>0.74188071270436895</v>
      </c>
      <c r="AJ60" s="16">
        <v>240</v>
      </c>
      <c r="AK60" s="17">
        <v>0.23711340206185599</v>
      </c>
      <c r="AL60" s="18">
        <v>1148.44</v>
      </c>
      <c r="AM60" s="19">
        <v>0.11788354753497</v>
      </c>
      <c r="AN60" s="39">
        <v>481.25</v>
      </c>
      <c r="AO60" s="48">
        <v>1.7444384131681992E-3</v>
      </c>
      <c r="AP60" s="29">
        <v>184</v>
      </c>
      <c r="AQ60" s="39">
        <v>217</v>
      </c>
      <c r="AR60" s="39">
        <f>Table1[[#This Row],[Poids Enseigne]]-Table1[[#This Row],[Position WB CROP 11 Full]]</f>
        <v>33</v>
      </c>
      <c r="AT60" s="5"/>
    </row>
    <row r="61" spans="1:46" ht="45">
      <c r="A61" s="7">
        <v>33010106007</v>
      </c>
      <c r="B61" s="7" t="s">
        <v>215</v>
      </c>
      <c r="C61" s="8">
        <v>36</v>
      </c>
      <c r="D61" s="7" t="s">
        <v>10</v>
      </c>
      <c r="E61" s="7">
        <v>9500</v>
      </c>
      <c r="F61" s="7" t="s">
        <v>214</v>
      </c>
      <c r="G61" s="7" t="s">
        <v>14</v>
      </c>
      <c r="H61" s="7" t="s">
        <v>197</v>
      </c>
      <c r="I61" s="7" t="s">
        <v>216</v>
      </c>
      <c r="J61" s="7" t="s">
        <v>35</v>
      </c>
      <c r="K61" s="32">
        <v>3.4841628315504087E-3</v>
      </c>
      <c r="L61" s="16">
        <v>530</v>
      </c>
      <c r="M61" s="17">
        <v>5.1587301587301598E-2</v>
      </c>
      <c r="N61" s="18">
        <v>1683.55</v>
      </c>
      <c r="O61" s="19">
        <v>3.48131921087311E-2</v>
      </c>
      <c r="P61" s="5">
        <v>1016</v>
      </c>
      <c r="Q61" s="6">
        <v>0.56790123456790098</v>
      </c>
      <c r="R61" s="5">
        <v>3253.4</v>
      </c>
      <c r="S61" s="6">
        <v>0.539326591221022</v>
      </c>
      <c r="T61" s="16">
        <v>441</v>
      </c>
      <c r="U61" s="17">
        <v>9.9750623441396499E-2</v>
      </c>
      <c r="V61" s="18">
        <v>1439.15</v>
      </c>
      <c r="W61" s="19">
        <v>0.103272229614935</v>
      </c>
      <c r="X61" s="5">
        <v>244</v>
      </c>
      <c r="Y61" s="6">
        <v>2.2533333333333299</v>
      </c>
      <c r="Z61" s="5">
        <v>877.2</v>
      </c>
      <c r="AA61" s="6">
        <v>1.99897435897436</v>
      </c>
      <c r="AB61" s="16">
        <v>212</v>
      </c>
      <c r="AC61" s="17">
        <v>-0.71428571428571397</v>
      </c>
      <c r="AD61" s="18">
        <v>1369.2</v>
      </c>
      <c r="AE61" s="19">
        <v>-0.55883838396043095</v>
      </c>
      <c r="AF61" s="16">
        <v>135</v>
      </c>
      <c r="AG61" s="17">
        <v>0.55172413793103403</v>
      </c>
      <c r="AH61" s="18">
        <v>881</v>
      </c>
      <c r="AI61" s="19">
        <v>0.43214773392288203</v>
      </c>
      <c r="AJ61" s="16">
        <v>172</v>
      </c>
      <c r="AK61" s="17">
        <v>-0.7248</v>
      </c>
      <c r="AL61" s="18">
        <v>1082.2</v>
      </c>
      <c r="AM61" s="19">
        <v>-0.53323064004853504</v>
      </c>
      <c r="AN61" s="39">
        <v>817.25</v>
      </c>
      <c r="AO61" s="48">
        <v>2.9623735961801785E-3</v>
      </c>
      <c r="AP61" s="29">
        <v>137</v>
      </c>
      <c r="AQ61" s="39">
        <v>138</v>
      </c>
      <c r="AR61" s="39">
        <f>Table1[[#This Row],[Poids Enseigne]]-Table1[[#This Row],[Position WB CROP 11 Full]]</f>
        <v>1</v>
      </c>
      <c r="AT61" s="5"/>
    </row>
    <row r="62" spans="1:46" ht="22.5">
      <c r="A62" s="7">
        <v>33010106008</v>
      </c>
      <c r="B62" s="7" t="s">
        <v>218</v>
      </c>
      <c r="C62" s="8">
        <v>58</v>
      </c>
      <c r="D62" s="7" t="s">
        <v>10</v>
      </c>
      <c r="E62" s="7">
        <v>10800</v>
      </c>
      <c r="F62" s="7" t="s">
        <v>217</v>
      </c>
      <c r="G62" s="7" t="s">
        <v>14</v>
      </c>
      <c r="H62" s="7" t="s">
        <v>197</v>
      </c>
      <c r="I62" s="7" t="s">
        <v>219</v>
      </c>
      <c r="J62" s="7" t="s">
        <v>35</v>
      </c>
      <c r="K62" s="32">
        <v>3.0448972661787773E-3</v>
      </c>
      <c r="L62" s="16">
        <v>396</v>
      </c>
      <c r="M62" s="17">
        <v>1.41463414634146</v>
      </c>
      <c r="N62" s="18">
        <v>1510.55</v>
      </c>
      <c r="O62" s="19">
        <v>1.7829163150138601</v>
      </c>
      <c r="P62" s="5">
        <v>496</v>
      </c>
      <c r="Q62" s="6">
        <v>0.26854219948849101</v>
      </c>
      <c r="R62" s="5">
        <v>1890.25</v>
      </c>
      <c r="S62" s="6">
        <v>0.46474200742146299</v>
      </c>
      <c r="T62" s="16">
        <v>216</v>
      </c>
      <c r="U62" s="17">
        <v>0.119170984455959</v>
      </c>
      <c r="V62" s="18">
        <v>827.7</v>
      </c>
      <c r="W62" s="19">
        <v>0.29500704923796101</v>
      </c>
      <c r="X62" s="5">
        <v>101</v>
      </c>
      <c r="Y62" s="6">
        <v>1.2954545454545501</v>
      </c>
      <c r="Z62" s="5">
        <v>391.4</v>
      </c>
      <c r="AA62" s="6">
        <v>1.2808857808857801</v>
      </c>
      <c r="AB62" s="16">
        <v>402</v>
      </c>
      <c r="AC62" s="17">
        <v>-0.424068767908309</v>
      </c>
      <c r="AD62" s="18">
        <v>2587.1</v>
      </c>
      <c r="AE62" s="19">
        <v>-0.31663560300773302</v>
      </c>
      <c r="AF62" s="16">
        <v>209</v>
      </c>
      <c r="AG62" s="17">
        <v>0.28220858895705497</v>
      </c>
      <c r="AH62" s="18">
        <v>1499.3</v>
      </c>
      <c r="AI62" s="19">
        <v>0.26076353851328599</v>
      </c>
      <c r="AJ62" s="16">
        <v>427</v>
      </c>
      <c r="AK62" s="17">
        <v>-0.20631970260223001</v>
      </c>
      <c r="AL62" s="18">
        <v>2764.4</v>
      </c>
      <c r="AM62" s="19">
        <v>-6.0520249656106397E-2</v>
      </c>
      <c r="AN62" s="39">
        <v>821.25</v>
      </c>
      <c r="AO62" s="48">
        <v>2.9768728245493687E-3</v>
      </c>
      <c r="AP62" s="29">
        <v>136</v>
      </c>
      <c r="AQ62" s="39">
        <v>147</v>
      </c>
      <c r="AR62" s="39">
        <f>Table1[[#This Row],[Poids Enseigne]]-Table1[[#This Row],[Position WB CROP 11 Full]]</f>
        <v>11</v>
      </c>
      <c r="AT62" s="5"/>
    </row>
    <row r="63" spans="1:46" ht="33.75">
      <c r="A63" s="7">
        <v>33010106009</v>
      </c>
      <c r="B63" s="7" t="s">
        <v>221</v>
      </c>
      <c r="C63" s="8">
        <v>63</v>
      </c>
      <c r="D63" s="7" t="s">
        <v>10</v>
      </c>
      <c r="E63" s="7">
        <v>7900</v>
      </c>
      <c r="F63" s="7" t="s">
        <v>220</v>
      </c>
      <c r="G63" s="7" t="s">
        <v>14</v>
      </c>
      <c r="H63" s="7" t="s">
        <v>197</v>
      </c>
      <c r="I63" s="7" t="s">
        <v>222</v>
      </c>
      <c r="J63" s="7" t="s">
        <v>223</v>
      </c>
      <c r="K63" s="32">
        <v>2.6892389056820238E-3</v>
      </c>
      <c r="L63" s="16">
        <v>230</v>
      </c>
      <c r="M63" s="17">
        <v>0.57534246575342496</v>
      </c>
      <c r="N63" s="18">
        <v>849.8</v>
      </c>
      <c r="O63" s="19">
        <v>0.82441399985487096</v>
      </c>
      <c r="P63" s="5">
        <v>306</v>
      </c>
      <c r="Q63" s="6">
        <v>-0.115606936416185</v>
      </c>
      <c r="R63" s="5">
        <v>1145.6500000000001</v>
      </c>
      <c r="S63" s="6">
        <v>2.7791042764953099E-2</v>
      </c>
      <c r="T63" s="16">
        <v>188</v>
      </c>
      <c r="U63" s="17">
        <v>1.62162162162162E-2</v>
      </c>
      <c r="V63" s="18">
        <v>705.52</v>
      </c>
      <c r="W63" s="19">
        <v>0.15255282806065601</v>
      </c>
      <c r="X63" s="5">
        <v>103</v>
      </c>
      <c r="Y63" s="6">
        <v>1.78378378378378</v>
      </c>
      <c r="Z63" s="5">
        <v>399.6</v>
      </c>
      <c r="AA63" s="6">
        <v>1.7692307692307701</v>
      </c>
      <c r="AB63" s="16">
        <v>567</v>
      </c>
      <c r="AC63" s="17">
        <v>0.78301886792452802</v>
      </c>
      <c r="AD63" s="18">
        <v>3592.25</v>
      </c>
      <c r="AE63" s="19">
        <v>0.84277361629362202</v>
      </c>
      <c r="AF63" s="16">
        <v>269</v>
      </c>
      <c r="AG63" s="17">
        <v>2.0568181818181799</v>
      </c>
      <c r="AH63" s="18">
        <v>1672.68</v>
      </c>
      <c r="AI63" s="19">
        <v>2.0315903942002702</v>
      </c>
      <c r="AJ63" s="16">
        <v>430</v>
      </c>
      <c r="AK63" s="17">
        <v>0.47260273972602701</v>
      </c>
      <c r="AL63" s="18">
        <v>2746.75</v>
      </c>
      <c r="AM63" s="19">
        <v>0.54490546787139404</v>
      </c>
      <c r="AN63" s="39">
        <v>839.75</v>
      </c>
      <c r="AO63" s="48">
        <v>3.0439317557568735E-3</v>
      </c>
      <c r="AP63" s="29">
        <v>133</v>
      </c>
      <c r="AQ63" s="39">
        <v>163</v>
      </c>
      <c r="AR63" s="39">
        <f>Table1[[#This Row],[Poids Enseigne]]-Table1[[#This Row],[Position WB CROP 11 Full]]</f>
        <v>30</v>
      </c>
      <c r="AT63" s="5"/>
    </row>
    <row r="64" spans="1:46" ht="22.5">
      <c r="A64" s="7">
        <v>33010106010</v>
      </c>
      <c r="B64" s="7" t="s">
        <v>225</v>
      </c>
      <c r="C64" s="8">
        <v>63</v>
      </c>
      <c r="D64" s="7" t="s">
        <v>10</v>
      </c>
      <c r="E64" s="7">
        <v>6824</v>
      </c>
      <c r="F64" s="7" t="s">
        <v>224</v>
      </c>
      <c r="G64" s="7" t="s">
        <v>14</v>
      </c>
      <c r="H64" s="7" t="s">
        <v>197</v>
      </c>
      <c r="I64" s="7" t="s">
        <v>225</v>
      </c>
      <c r="J64" s="7" t="s">
        <v>35</v>
      </c>
      <c r="K64" s="32">
        <v>1.7606155045343584E-3</v>
      </c>
      <c r="L64" s="16">
        <v>215</v>
      </c>
      <c r="M64" s="17">
        <v>0.39610389610389601</v>
      </c>
      <c r="N64" s="18">
        <v>820.4</v>
      </c>
      <c r="O64" s="19">
        <v>0.65380352636711903</v>
      </c>
      <c r="P64" s="5">
        <v>468</v>
      </c>
      <c r="Q64" s="6">
        <v>0.44</v>
      </c>
      <c r="R64" s="5">
        <v>1786.3</v>
      </c>
      <c r="S64" s="6">
        <v>0.66408974812465005</v>
      </c>
      <c r="T64" s="16">
        <v>178</v>
      </c>
      <c r="U64" s="17">
        <v>0.40157480314960597</v>
      </c>
      <c r="V64" s="18">
        <v>681.95</v>
      </c>
      <c r="W64" s="19">
        <v>0.65707863803420097</v>
      </c>
      <c r="X64" s="5">
        <v>111</v>
      </c>
      <c r="Y64" s="6">
        <v>0.734375</v>
      </c>
      <c r="Z64" s="5">
        <v>431</v>
      </c>
      <c r="AA64" s="6">
        <v>0.72676282051282104</v>
      </c>
      <c r="AB64" s="16">
        <v>370</v>
      </c>
      <c r="AC64" s="17">
        <v>2.4930747922437699E-2</v>
      </c>
      <c r="AD64" s="18">
        <v>2406.5</v>
      </c>
      <c r="AE64" s="19">
        <v>0.17518476624566601</v>
      </c>
      <c r="AF64" s="16">
        <v>218</v>
      </c>
      <c r="AG64" s="17">
        <v>0.786885245901639</v>
      </c>
      <c r="AH64" s="18">
        <v>1277.1199999999999</v>
      </c>
      <c r="AI64" s="19">
        <v>0.69143070864817302</v>
      </c>
      <c r="AJ64" s="16">
        <v>262</v>
      </c>
      <c r="AK64" s="17">
        <v>-0.215568862275449</v>
      </c>
      <c r="AL64" s="18">
        <v>1655.1</v>
      </c>
      <c r="AM64" s="19">
        <v>-0.16470628431468201</v>
      </c>
      <c r="AN64" s="39">
        <v>668</v>
      </c>
      <c r="AO64" s="48">
        <v>2.4213711376547681E-3</v>
      </c>
      <c r="AP64" s="29">
        <v>157</v>
      </c>
      <c r="AQ64" s="39">
        <v>205</v>
      </c>
      <c r="AR64" s="39">
        <f>Table1[[#This Row],[Poids Enseigne]]-Table1[[#This Row],[Position WB CROP 11 Full]]</f>
        <v>48</v>
      </c>
      <c r="AT64" s="5"/>
    </row>
    <row r="65" spans="1:46" ht="33.75">
      <c r="A65" s="7">
        <v>33010106011</v>
      </c>
      <c r="B65" s="7" t="s">
        <v>227</v>
      </c>
      <c r="C65" s="8">
        <v>87</v>
      </c>
      <c r="D65" s="7" t="s">
        <v>10</v>
      </c>
      <c r="E65" s="7">
        <v>9800</v>
      </c>
      <c r="F65" s="7" t="s">
        <v>226</v>
      </c>
      <c r="G65" s="7" t="s">
        <v>14</v>
      </c>
      <c r="H65" s="7" t="s">
        <v>197</v>
      </c>
      <c r="I65" s="7" t="s">
        <v>228</v>
      </c>
      <c r="J65" s="7" t="s">
        <v>229</v>
      </c>
      <c r="K65" s="32">
        <v>3.1496290997151612E-3</v>
      </c>
      <c r="L65" s="16">
        <v>362</v>
      </c>
      <c r="M65" s="17">
        <v>-0.16203703703703701</v>
      </c>
      <c r="N65" s="18">
        <v>1348.15</v>
      </c>
      <c r="O65" s="19">
        <v>-2.9970225270104799E-2</v>
      </c>
      <c r="P65" s="5">
        <v>583</v>
      </c>
      <c r="Q65" s="6">
        <v>0.16135458167330699</v>
      </c>
      <c r="R65" s="5">
        <v>2174.4499999999998</v>
      </c>
      <c r="S65" s="6">
        <v>0.31809924324391198</v>
      </c>
      <c r="T65" s="16">
        <v>322</v>
      </c>
      <c r="U65" s="17">
        <v>-0.20297029702970301</v>
      </c>
      <c r="V65" s="18">
        <v>1201.8</v>
      </c>
      <c r="W65" s="19">
        <v>-8.3657188361668605E-2</v>
      </c>
      <c r="X65" s="5">
        <v>192</v>
      </c>
      <c r="Y65" s="6">
        <v>0.66956521739130404</v>
      </c>
      <c r="Z65" s="5">
        <v>733.05</v>
      </c>
      <c r="AA65" s="6">
        <v>0.63444816053511699</v>
      </c>
      <c r="AB65" s="16">
        <v>281</v>
      </c>
      <c r="AC65" s="17">
        <v>-0.438</v>
      </c>
      <c r="AD65" s="18">
        <v>1729.15</v>
      </c>
      <c r="AE65" s="19">
        <v>-0.41231319663861399</v>
      </c>
      <c r="AF65" s="16">
        <v>139</v>
      </c>
      <c r="AG65" s="17">
        <v>0.52747252747252704</v>
      </c>
      <c r="AH65" s="18">
        <v>843.17</v>
      </c>
      <c r="AI65" s="19">
        <v>0.57091044318130402</v>
      </c>
      <c r="AJ65" s="16">
        <v>239</v>
      </c>
      <c r="AK65" s="17">
        <v>-0.55904059040590404</v>
      </c>
      <c r="AL65" s="18">
        <v>1474.7</v>
      </c>
      <c r="AM65" s="19">
        <v>-0.58155846106696096</v>
      </c>
      <c r="AN65" s="39">
        <v>694.25</v>
      </c>
      <c r="AO65" s="48">
        <v>2.5165223238275787E-3</v>
      </c>
      <c r="AP65" s="29">
        <v>152</v>
      </c>
      <c r="AQ65" s="39">
        <v>143</v>
      </c>
      <c r="AR65" s="39">
        <f>Table1[[#This Row],[Poids Enseigne]]-Table1[[#This Row],[Position WB CROP 11 Full]]</f>
        <v>-9</v>
      </c>
      <c r="AT65" s="5"/>
    </row>
    <row r="66" spans="1:46" ht="45">
      <c r="A66" s="7">
        <v>33010107001</v>
      </c>
      <c r="B66" s="7" t="s">
        <v>232</v>
      </c>
      <c r="C66" s="8">
        <v>2</v>
      </c>
      <c r="D66" s="7" t="s">
        <v>10</v>
      </c>
      <c r="E66" s="7">
        <v>5109</v>
      </c>
      <c r="F66" s="7" t="s">
        <v>231</v>
      </c>
      <c r="G66" s="7" t="s">
        <v>14</v>
      </c>
      <c r="H66" s="7" t="s">
        <v>234</v>
      </c>
      <c r="I66" s="7" t="s">
        <v>235</v>
      </c>
      <c r="J66" s="7" t="s">
        <v>236</v>
      </c>
      <c r="K66" s="32">
        <v>2.0765004752483253E-3</v>
      </c>
      <c r="L66" s="16">
        <v>208</v>
      </c>
      <c r="M66" s="17">
        <v>-9.5238095238095195E-3</v>
      </c>
      <c r="N66" s="18">
        <v>781</v>
      </c>
      <c r="O66" s="19">
        <v>0.26606799968550898</v>
      </c>
      <c r="P66" s="5">
        <v>329</v>
      </c>
      <c r="Q66" s="6">
        <v>0.4</v>
      </c>
      <c r="R66" s="5">
        <v>1235.5999999999999</v>
      </c>
      <c r="S66" s="6">
        <v>0.626504707728056</v>
      </c>
      <c r="T66" s="16">
        <v>208</v>
      </c>
      <c r="U66" s="17">
        <v>0.118279569892473</v>
      </c>
      <c r="V66" s="18">
        <v>780.5</v>
      </c>
      <c r="W66" s="19">
        <v>0.28805348136679199</v>
      </c>
      <c r="X66" s="5">
        <v>111</v>
      </c>
      <c r="Y66" s="6">
        <v>2.7</v>
      </c>
      <c r="Z66" s="5">
        <v>427.1</v>
      </c>
      <c r="AA66" s="6">
        <v>2.6504273504273499</v>
      </c>
      <c r="AB66" s="16">
        <v>227</v>
      </c>
      <c r="AC66" s="17">
        <v>-0.36592178770949702</v>
      </c>
      <c r="AD66" s="18">
        <v>1404.85</v>
      </c>
      <c r="AE66" s="19">
        <v>-0.33035834515738499</v>
      </c>
      <c r="AF66" s="16">
        <v>168</v>
      </c>
      <c r="AG66" s="17">
        <v>0.68</v>
      </c>
      <c r="AH66" s="18">
        <v>1118.95</v>
      </c>
      <c r="AI66" s="19">
        <v>0.68648640501597602</v>
      </c>
      <c r="AJ66" s="16">
        <v>261</v>
      </c>
      <c r="AK66" s="17">
        <v>0.248803827751196</v>
      </c>
      <c r="AL66" s="18">
        <v>1608</v>
      </c>
      <c r="AM66" s="19">
        <v>0.28195796437512199</v>
      </c>
      <c r="AN66" s="39">
        <v>542</v>
      </c>
      <c r="AO66" s="48">
        <v>1.9646454440252759E-3</v>
      </c>
      <c r="AP66" s="29">
        <v>173</v>
      </c>
      <c r="AQ66" s="39">
        <v>188</v>
      </c>
      <c r="AR66" s="39">
        <f>Table1[[#This Row],[Poids Enseigne]]-Table1[[#This Row],[Position WB CROP 11 Full]]</f>
        <v>15</v>
      </c>
      <c r="AT66" s="5"/>
    </row>
    <row r="67" spans="1:46" ht="22.5">
      <c r="A67" s="7">
        <v>33010107002</v>
      </c>
      <c r="B67" s="7" t="s">
        <v>238</v>
      </c>
      <c r="C67" s="8">
        <v>2</v>
      </c>
      <c r="D67" s="7" t="s">
        <v>10</v>
      </c>
      <c r="E67" s="7">
        <v>7500</v>
      </c>
      <c r="F67" s="7" t="s">
        <v>237</v>
      </c>
      <c r="G67" s="7" t="s">
        <v>14</v>
      </c>
      <c r="H67" s="7" t="s">
        <v>234</v>
      </c>
      <c r="I67" s="7" t="s">
        <v>238</v>
      </c>
      <c r="J67" s="7" t="s">
        <v>35</v>
      </c>
      <c r="K67" s="32">
        <v>2.451746307938295E-3</v>
      </c>
      <c r="L67" s="16">
        <v>611</v>
      </c>
      <c r="M67" s="17">
        <v>1.4150197628458501</v>
      </c>
      <c r="N67" s="18">
        <v>2306.9499999999998</v>
      </c>
      <c r="O67" s="19">
        <v>1.8073623364770299</v>
      </c>
      <c r="P67" s="5">
        <v>684</v>
      </c>
      <c r="Q67" s="6">
        <v>1.375</v>
      </c>
      <c r="R67" s="5">
        <v>2589.25</v>
      </c>
      <c r="S67" s="6">
        <v>1.73980212687159</v>
      </c>
      <c r="T67" s="16">
        <v>463</v>
      </c>
      <c r="U67" s="17">
        <v>0.83003952569170003</v>
      </c>
      <c r="V67" s="18">
        <v>1732.35</v>
      </c>
      <c r="W67" s="19">
        <v>1.0452774498229001</v>
      </c>
      <c r="X67" s="5">
        <v>197</v>
      </c>
      <c r="Y67" s="6">
        <v>4.0512820512820502</v>
      </c>
      <c r="Z67" s="5">
        <v>763.2</v>
      </c>
      <c r="AA67" s="6">
        <v>4.0177514792899398</v>
      </c>
      <c r="AB67" s="16">
        <v>248</v>
      </c>
      <c r="AC67" s="17">
        <v>-0.44642857142857101</v>
      </c>
      <c r="AD67" s="18">
        <v>1482.31</v>
      </c>
      <c r="AE67" s="19">
        <v>-0.44517266418631102</v>
      </c>
      <c r="AF67" s="16">
        <v>133</v>
      </c>
      <c r="AG67" s="17">
        <v>-0.33165829145728598</v>
      </c>
      <c r="AH67" s="18">
        <v>902.05</v>
      </c>
      <c r="AI67" s="19">
        <v>-0.32191986769901498</v>
      </c>
      <c r="AJ67" s="16">
        <v>351</v>
      </c>
      <c r="AK67" s="17">
        <v>0.177852348993289</v>
      </c>
      <c r="AL67" s="18">
        <v>2090.21</v>
      </c>
      <c r="AM67" s="19">
        <v>0.138743911873345</v>
      </c>
      <c r="AN67" s="39">
        <v>854.75</v>
      </c>
      <c r="AO67" s="48">
        <v>3.0983038621413368E-3</v>
      </c>
      <c r="AP67" s="29">
        <v>131</v>
      </c>
      <c r="AQ67" s="39">
        <v>170</v>
      </c>
      <c r="AR67" s="39">
        <f>Table1[[#This Row],[Poids Enseigne]]-Table1[[#This Row],[Position WB CROP 11 Full]]</f>
        <v>39</v>
      </c>
      <c r="AT67" s="5"/>
    </row>
    <row r="68" spans="1:46" ht="56.25">
      <c r="A68" s="7">
        <v>33010107003</v>
      </c>
      <c r="B68" s="7" t="s">
        <v>240</v>
      </c>
      <c r="C68" s="8">
        <v>8</v>
      </c>
      <c r="D68" s="7" t="s">
        <v>10</v>
      </c>
      <c r="E68" s="7">
        <v>11600</v>
      </c>
      <c r="F68" s="7" t="s">
        <v>239</v>
      </c>
      <c r="G68" s="7" t="s">
        <v>14</v>
      </c>
      <c r="H68" s="7" t="s">
        <v>234</v>
      </c>
      <c r="I68" s="7" t="s">
        <v>242</v>
      </c>
      <c r="J68" s="7" t="s">
        <v>243</v>
      </c>
      <c r="K68" s="32">
        <v>5.2107729629377215E-3</v>
      </c>
      <c r="L68" s="16">
        <v>749</v>
      </c>
      <c r="M68" s="17">
        <v>0.33750000000000002</v>
      </c>
      <c r="N68" s="18">
        <v>2803.25</v>
      </c>
      <c r="O68" s="19">
        <v>0.56833948752377805</v>
      </c>
      <c r="P68" s="5">
        <v>1292</v>
      </c>
      <c r="Q68" s="6">
        <v>2.5108695652173898</v>
      </c>
      <c r="R68" s="5">
        <v>4840.55</v>
      </c>
      <c r="S68" s="6">
        <v>2.8557830173649799</v>
      </c>
      <c r="T68" s="16">
        <v>770</v>
      </c>
      <c r="U68" s="17">
        <v>8.2981715893108293E-2</v>
      </c>
      <c r="V68" s="18">
        <v>2857.55</v>
      </c>
      <c r="W68" s="19">
        <v>0.23679369819732099</v>
      </c>
      <c r="X68" s="5">
        <v>389</v>
      </c>
      <c r="Y68" s="6">
        <v>3.0947368421052599</v>
      </c>
      <c r="Z68" s="5">
        <v>1510.05</v>
      </c>
      <c r="AA68" s="6">
        <v>3.0757085020242898</v>
      </c>
      <c r="AB68" s="16">
        <v>475</v>
      </c>
      <c r="AC68" s="17">
        <v>-0.46748878923766801</v>
      </c>
      <c r="AD68" s="18">
        <v>3121.25</v>
      </c>
      <c r="AE68" s="19">
        <v>-0.42979098882509098</v>
      </c>
      <c r="AF68" s="16">
        <v>286</v>
      </c>
      <c r="AG68" s="17">
        <v>0.134920634920635</v>
      </c>
      <c r="AH68" s="18">
        <v>1938.3</v>
      </c>
      <c r="AI68" s="19">
        <v>0.10467733938209201</v>
      </c>
      <c r="AJ68" s="16">
        <v>583</v>
      </c>
      <c r="AK68" s="17">
        <v>-9.6124031007751895E-2</v>
      </c>
      <c r="AL68" s="18">
        <v>3818.65</v>
      </c>
      <c r="AM68" s="19">
        <v>-4.0667951252722698E-2</v>
      </c>
      <c r="AN68" s="39">
        <v>1472</v>
      </c>
      <c r="AO68" s="48">
        <v>5.3357160398620034E-3</v>
      </c>
      <c r="AP68" s="29">
        <v>65</v>
      </c>
      <c r="AQ68" s="39">
        <v>71</v>
      </c>
      <c r="AR68" s="39">
        <f>Table1[[#This Row],[Poids Enseigne]]-Table1[[#This Row],[Position WB CROP 11 Full]]</f>
        <v>6</v>
      </c>
      <c r="AT68" s="5"/>
    </row>
    <row r="69" spans="1:46" ht="22.5">
      <c r="A69" s="7">
        <v>33010107004</v>
      </c>
      <c r="B69" s="7" t="s">
        <v>245</v>
      </c>
      <c r="C69" s="8">
        <v>8</v>
      </c>
      <c r="D69" s="7" t="s">
        <v>10</v>
      </c>
      <c r="E69" s="7">
        <v>3800</v>
      </c>
      <c r="F69" s="7" t="s">
        <v>244</v>
      </c>
      <c r="G69" s="7" t="s">
        <v>14</v>
      </c>
      <c r="H69" s="7" t="s">
        <v>234</v>
      </c>
      <c r="I69" s="7" t="s">
        <v>245</v>
      </c>
      <c r="J69" s="7" t="s">
        <v>246</v>
      </c>
      <c r="K69" s="32">
        <v>1.5082073610604063E-3</v>
      </c>
      <c r="L69" s="16">
        <v>165</v>
      </c>
      <c r="M69" s="17">
        <v>0.38655462184874001</v>
      </c>
      <c r="N69" s="18">
        <v>635.54999999999995</v>
      </c>
      <c r="O69" s="19">
        <v>0.58055574483704997</v>
      </c>
      <c r="P69" s="5">
        <v>338</v>
      </c>
      <c r="Q69" s="6">
        <v>0.76041666666666696</v>
      </c>
      <c r="R69" s="5">
        <v>1304.3</v>
      </c>
      <c r="S69" s="6">
        <v>1.0630010108594199</v>
      </c>
      <c r="T69" s="16">
        <v>114</v>
      </c>
      <c r="U69" s="17">
        <v>-9.5238095238095205E-2</v>
      </c>
      <c r="V69" s="18">
        <v>439.75</v>
      </c>
      <c r="W69" s="19">
        <v>4.7504165005190502E-2</v>
      </c>
      <c r="X69" s="5">
        <v>88</v>
      </c>
      <c r="Y69" s="6">
        <v>1</v>
      </c>
      <c r="Z69" s="5">
        <v>342.15</v>
      </c>
      <c r="AA69" s="6">
        <v>1</v>
      </c>
      <c r="AB69" s="16">
        <v>87</v>
      </c>
      <c r="AC69" s="17">
        <v>-0.75284090909090895</v>
      </c>
      <c r="AD69" s="18">
        <v>585.5</v>
      </c>
      <c r="AE69" s="19">
        <v>-0.69373365457037495</v>
      </c>
      <c r="AF69" s="16">
        <v>28</v>
      </c>
      <c r="AG69" s="17">
        <v>-0.78125</v>
      </c>
      <c r="AH69" s="18">
        <v>179.2</v>
      </c>
      <c r="AI69" s="19">
        <v>-0.78349905160019795</v>
      </c>
      <c r="AJ69" s="16">
        <v>103</v>
      </c>
      <c r="AK69" s="17">
        <v>-0.73924050632911398</v>
      </c>
      <c r="AL69" s="18">
        <v>687.3</v>
      </c>
      <c r="AM69" s="19">
        <v>-0.64368470144998002</v>
      </c>
      <c r="AN69" s="39">
        <v>285.25</v>
      </c>
      <c r="AO69" s="48">
        <v>1.033976223077878E-3</v>
      </c>
      <c r="AP69" s="29">
        <v>213</v>
      </c>
      <c r="AQ69" s="39">
        <v>215</v>
      </c>
      <c r="AR69" s="39">
        <f>Table1[[#This Row],[Poids Enseigne]]-Table1[[#This Row],[Position WB CROP 11 Full]]</f>
        <v>2</v>
      </c>
      <c r="AT69" s="5"/>
    </row>
    <row r="70" spans="1:46" ht="45">
      <c r="A70" s="7">
        <v>33010107005</v>
      </c>
      <c r="B70" s="7" t="s">
        <v>248</v>
      </c>
      <c r="C70" s="8">
        <v>10</v>
      </c>
      <c r="D70" s="7" t="s">
        <v>10</v>
      </c>
      <c r="E70" s="7">
        <v>5200</v>
      </c>
      <c r="F70" s="7" t="s">
        <v>247</v>
      </c>
      <c r="G70" s="7" t="s">
        <v>14</v>
      </c>
      <c r="H70" s="7" t="s">
        <v>234</v>
      </c>
      <c r="I70" s="7" t="s">
        <v>249</v>
      </c>
      <c r="J70" s="7" t="s">
        <v>250</v>
      </c>
      <c r="K70" s="32">
        <v>1.535129530172544E-3</v>
      </c>
      <c r="L70" s="16">
        <v>287</v>
      </c>
      <c r="M70" s="17">
        <v>0.34741784037558698</v>
      </c>
      <c r="N70" s="18">
        <v>1091.45</v>
      </c>
      <c r="O70" s="19">
        <v>0.55771776400529505</v>
      </c>
      <c r="P70" s="5">
        <v>253</v>
      </c>
      <c r="Q70" s="6">
        <v>0.28426395939086302</v>
      </c>
      <c r="R70" s="5">
        <v>965.9</v>
      </c>
      <c r="S70" s="6">
        <v>0.49383851542238599</v>
      </c>
      <c r="T70" s="16">
        <v>205</v>
      </c>
      <c r="U70" s="17">
        <v>7.8947368421052599E-2</v>
      </c>
      <c r="V70" s="18">
        <v>771.8</v>
      </c>
      <c r="W70" s="19">
        <v>0.17640334264385901</v>
      </c>
      <c r="X70" s="5">
        <v>52</v>
      </c>
      <c r="Y70" s="6">
        <v>1.73684210526316</v>
      </c>
      <c r="Z70" s="5">
        <v>201.6</v>
      </c>
      <c r="AA70" s="6">
        <v>1.7206477732793499</v>
      </c>
      <c r="AB70" s="16">
        <v>179</v>
      </c>
      <c r="AC70" s="17">
        <v>-0.45092024539877301</v>
      </c>
      <c r="AD70" s="18">
        <v>1164.8</v>
      </c>
      <c r="AE70" s="19">
        <v>-0.37324461544860499</v>
      </c>
      <c r="AF70" s="16">
        <v>87</v>
      </c>
      <c r="AG70" s="17">
        <v>-0.34090909090909099</v>
      </c>
      <c r="AH70" s="18">
        <v>613.20000000000005</v>
      </c>
      <c r="AI70" s="19">
        <v>-0.36605084412832001</v>
      </c>
      <c r="AJ70" s="16">
        <v>202</v>
      </c>
      <c r="AK70" s="17">
        <v>-0.27598566308243699</v>
      </c>
      <c r="AL70" s="18">
        <v>1304.7</v>
      </c>
      <c r="AM70" s="19">
        <v>-0.23128622070976301</v>
      </c>
      <c r="AN70" s="39">
        <v>433.25</v>
      </c>
      <c r="AO70" s="48">
        <v>1.5704476727379166E-3</v>
      </c>
      <c r="AP70" s="29">
        <v>193</v>
      </c>
      <c r="AQ70" s="39">
        <v>213</v>
      </c>
      <c r="AR70" s="39">
        <f>Table1[[#This Row],[Poids Enseigne]]-Table1[[#This Row],[Position WB CROP 11 Full]]</f>
        <v>20</v>
      </c>
      <c r="AT70" s="5"/>
    </row>
    <row r="71" spans="1:46" ht="56.25">
      <c r="A71" s="7">
        <v>33010107006</v>
      </c>
      <c r="B71" s="7" t="s">
        <v>252</v>
      </c>
      <c r="C71" s="8">
        <v>10</v>
      </c>
      <c r="D71" s="7" t="s">
        <v>10</v>
      </c>
      <c r="E71" s="7">
        <v>10300</v>
      </c>
      <c r="F71" s="7" t="s">
        <v>251</v>
      </c>
      <c r="G71" s="7" t="s">
        <v>14</v>
      </c>
      <c r="H71" s="7" t="s">
        <v>234</v>
      </c>
      <c r="I71" s="7" t="s">
        <v>253</v>
      </c>
      <c r="J71" s="7" t="s">
        <v>254</v>
      </c>
      <c r="K71" s="32">
        <v>5.7880590035871808E-3</v>
      </c>
      <c r="L71" s="16">
        <v>755</v>
      </c>
      <c r="M71" s="17">
        <v>0.26043405676126902</v>
      </c>
      <c r="N71" s="18">
        <v>2865</v>
      </c>
      <c r="O71" s="19">
        <v>0.41889836928709501</v>
      </c>
      <c r="P71" s="5">
        <v>1237</v>
      </c>
      <c r="Q71" s="6">
        <v>0.34896401308614999</v>
      </c>
      <c r="R71" s="5">
        <v>4750.8500000000004</v>
      </c>
      <c r="S71" s="6">
        <v>0.55038792576804596</v>
      </c>
      <c r="T71" s="16">
        <v>527</v>
      </c>
      <c r="U71" s="17">
        <v>8.8842975206611594E-2</v>
      </c>
      <c r="V71" s="18">
        <v>1962.5</v>
      </c>
      <c r="W71" s="19">
        <v>0.16714538956161101</v>
      </c>
      <c r="X71" s="5">
        <v>428</v>
      </c>
      <c r="Y71" s="6">
        <v>2.2923076923076899</v>
      </c>
      <c r="Z71" s="5">
        <v>1634.75</v>
      </c>
      <c r="AA71" s="6">
        <v>2.22435897435897</v>
      </c>
      <c r="AB71" s="16">
        <v>490</v>
      </c>
      <c r="AC71" s="17">
        <v>-0.37340153452685398</v>
      </c>
      <c r="AD71" s="18">
        <v>3053.9</v>
      </c>
      <c r="AE71" s="19">
        <v>-0.31655626174917201</v>
      </c>
      <c r="AF71" s="16">
        <v>471</v>
      </c>
      <c r="AG71" s="17">
        <v>0.75746268656716398</v>
      </c>
      <c r="AH71" s="18">
        <v>3166.95</v>
      </c>
      <c r="AI71" s="19">
        <v>0.86878193855994701</v>
      </c>
      <c r="AJ71" s="16">
        <v>398</v>
      </c>
      <c r="AK71" s="17">
        <v>-0.40597014925373098</v>
      </c>
      <c r="AL71" s="18">
        <v>2530.9</v>
      </c>
      <c r="AM71" s="19">
        <v>-0.366455843243918</v>
      </c>
      <c r="AN71" s="39">
        <v>1416.25</v>
      </c>
      <c r="AO71" s="48">
        <v>5.1336330444664152E-3</v>
      </c>
      <c r="AP71" s="29">
        <v>69</v>
      </c>
      <c r="AQ71" s="39">
        <v>56</v>
      </c>
      <c r="AR71" s="39">
        <f>Table1[[#This Row],[Poids Enseigne]]-Table1[[#This Row],[Position WB CROP 11 Full]]</f>
        <v>-13</v>
      </c>
      <c r="AT71" s="5"/>
    </row>
    <row r="72" spans="1:46" ht="67.5">
      <c r="A72" s="7">
        <v>33010107007</v>
      </c>
      <c r="B72" s="7" t="s">
        <v>256</v>
      </c>
      <c r="C72" s="8">
        <v>51</v>
      </c>
      <c r="D72" s="7" t="s">
        <v>10</v>
      </c>
      <c r="E72" s="7">
        <v>10000</v>
      </c>
      <c r="F72" s="7" t="s">
        <v>255</v>
      </c>
      <c r="G72" s="7" t="s">
        <v>14</v>
      </c>
      <c r="H72" s="7" t="s">
        <v>234</v>
      </c>
      <c r="I72" s="7" t="s">
        <v>258</v>
      </c>
      <c r="J72" s="7" t="s">
        <v>259</v>
      </c>
      <c r="K72" s="32">
        <v>5.0456508548704111E-3</v>
      </c>
      <c r="L72" s="16">
        <v>518</v>
      </c>
      <c r="M72" s="17">
        <v>-0.230312035661218</v>
      </c>
      <c r="N72" s="18">
        <v>1994.3</v>
      </c>
      <c r="O72" s="19">
        <v>5.0216604870839503E-2</v>
      </c>
      <c r="P72" s="5">
        <v>1095</v>
      </c>
      <c r="Q72" s="6">
        <v>1.5114678899082601</v>
      </c>
      <c r="R72" s="5">
        <v>4207.5</v>
      </c>
      <c r="S72" s="6">
        <v>1.84703032914513</v>
      </c>
      <c r="T72" s="16">
        <v>540</v>
      </c>
      <c r="U72" s="17">
        <v>-0.23404255319148901</v>
      </c>
      <c r="V72" s="18">
        <v>2077.3000000000002</v>
      </c>
      <c r="W72" s="19">
        <v>4.4395218094739203E-2</v>
      </c>
      <c r="X72" s="5">
        <v>307</v>
      </c>
      <c r="Y72" s="6">
        <v>1.1027397260273999</v>
      </c>
      <c r="Z72" s="5">
        <v>1191.1500000000001</v>
      </c>
      <c r="AA72" s="6">
        <v>1.28891237509608</v>
      </c>
      <c r="AB72" s="16">
        <v>562</v>
      </c>
      <c r="AC72" s="17">
        <v>-6.1769616026711202E-2</v>
      </c>
      <c r="AD72" s="18">
        <v>3608.7</v>
      </c>
      <c r="AE72" s="19">
        <v>0.170131368136065</v>
      </c>
      <c r="AF72" s="16">
        <v>359</v>
      </c>
      <c r="AG72" s="17">
        <v>1.99166666666667</v>
      </c>
      <c r="AH72" s="18">
        <v>2373.8000000000002</v>
      </c>
      <c r="AI72" s="19">
        <v>2.3672354851979498</v>
      </c>
      <c r="AJ72" s="16">
        <v>539</v>
      </c>
      <c r="AK72" s="17">
        <v>0.13235294117647101</v>
      </c>
      <c r="AL72" s="18">
        <v>3474.9</v>
      </c>
      <c r="AM72" s="19">
        <v>0.41668710559926703</v>
      </c>
      <c r="AN72" s="39">
        <v>1345</v>
      </c>
      <c r="AO72" s="48">
        <v>4.8753655391402138E-3</v>
      </c>
      <c r="AP72" s="29">
        <v>75</v>
      </c>
      <c r="AQ72" s="39">
        <v>76</v>
      </c>
      <c r="AR72" s="39">
        <f>Table1[[#This Row],[Poids Enseigne]]-Table1[[#This Row],[Position WB CROP 11 Full]]</f>
        <v>1</v>
      </c>
      <c r="AT72" s="5"/>
    </row>
    <row r="73" spans="1:46" ht="33.75">
      <c r="A73" s="7">
        <v>33010107008</v>
      </c>
      <c r="B73" s="7" t="s">
        <v>261</v>
      </c>
      <c r="C73" s="8">
        <v>51</v>
      </c>
      <c r="D73" s="7" t="s">
        <v>10</v>
      </c>
      <c r="E73" s="7">
        <v>6555</v>
      </c>
      <c r="F73" s="7" t="s">
        <v>260</v>
      </c>
      <c r="G73" s="7" t="s">
        <v>14</v>
      </c>
      <c r="H73" s="7" t="s">
        <v>234</v>
      </c>
      <c r="I73" s="7" t="s">
        <v>261</v>
      </c>
      <c r="J73" s="7" t="s">
        <v>262</v>
      </c>
      <c r="K73" s="32">
        <v>2.1339300600814416E-3</v>
      </c>
      <c r="L73" s="16">
        <v>320</v>
      </c>
      <c r="M73" s="17">
        <v>0.44796380090497701</v>
      </c>
      <c r="N73" s="18">
        <v>1213</v>
      </c>
      <c r="O73" s="19">
        <v>0.70463472333904897</v>
      </c>
      <c r="P73" s="5">
        <v>475</v>
      </c>
      <c r="Q73" s="6">
        <v>0.79924242424242398</v>
      </c>
      <c r="R73" s="5">
        <v>1793.65</v>
      </c>
      <c r="S73" s="6">
        <v>1.1521615986409699</v>
      </c>
      <c r="T73" s="16">
        <v>231</v>
      </c>
      <c r="U73" s="17">
        <v>-5.3278688524590202E-2</v>
      </c>
      <c r="V73" s="18">
        <v>873.3</v>
      </c>
      <c r="W73" s="19">
        <v>0.1131301173012</v>
      </c>
      <c r="X73" s="5">
        <v>144</v>
      </c>
      <c r="Y73" s="6">
        <v>6.5789473684210504</v>
      </c>
      <c r="Z73" s="5">
        <v>557.65</v>
      </c>
      <c r="AA73" s="6">
        <v>6.52564102564103</v>
      </c>
      <c r="AB73" s="16">
        <v>189</v>
      </c>
      <c r="AC73" s="17">
        <v>-0.40937499999999999</v>
      </c>
      <c r="AD73" s="18">
        <v>1234</v>
      </c>
      <c r="AE73" s="19">
        <v>-0.33175745784941002</v>
      </c>
      <c r="AF73" s="16">
        <v>94</v>
      </c>
      <c r="AG73" s="17">
        <v>-0.22314049586776899</v>
      </c>
      <c r="AH73" s="18">
        <v>625.4</v>
      </c>
      <c r="AI73" s="19">
        <v>-0.270338696316692</v>
      </c>
      <c r="AJ73" s="16">
        <v>179</v>
      </c>
      <c r="AK73" s="17">
        <v>-0.399328859060403</v>
      </c>
      <c r="AL73" s="18">
        <v>1154.75</v>
      </c>
      <c r="AM73" s="19">
        <v>-0.35202781485486101</v>
      </c>
      <c r="AN73" s="39">
        <v>523.5</v>
      </c>
      <c r="AO73" s="48">
        <v>1.897586512817771E-3</v>
      </c>
      <c r="AP73" s="29">
        <v>176</v>
      </c>
      <c r="AQ73" s="39">
        <v>186</v>
      </c>
      <c r="AR73" s="39">
        <f>Table1[[#This Row],[Poids Enseigne]]-Table1[[#This Row],[Position WB CROP 11 Full]]</f>
        <v>10</v>
      </c>
      <c r="AT73" s="5"/>
    </row>
    <row r="74" spans="1:46" ht="22.5">
      <c r="A74" s="7">
        <v>33010107009</v>
      </c>
      <c r="B74" s="7" t="s">
        <v>264</v>
      </c>
      <c r="C74" s="8">
        <v>51</v>
      </c>
      <c r="D74" s="7" t="s">
        <v>10</v>
      </c>
      <c r="E74" s="7">
        <v>9800</v>
      </c>
      <c r="F74" s="7" t="s">
        <v>263</v>
      </c>
      <c r="G74" s="7" t="s">
        <v>14</v>
      </c>
      <c r="H74" s="7" t="s">
        <v>234</v>
      </c>
      <c r="I74" s="7" t="s">
        <v>265</v>
      </c>
      <c r="J74" s="7" t="s">
        <v>35</v>
      </c>
      <c r="K74" s="32">
        <v>2.8658095564911444E-3</v>
      </c>
      <c r="L74" s="16">
        <v>377</v>
      </c>
      <c r="M74" s="17">
        <v>0.58403361344537796</v>
      </c>
      <c r="N74" s="18">
        <v>1396.15</v>
      </c>
      <c r="O74" s="19">
        <v>0.761577881198375</v>
      </c>
      <c r="P74" s="5">
        <v>511</v>
      </c>
      <c r="Q74" s="6">
        <v>0.89962825278810399</v>
      </c>
      <c r="R74" s="5">
        <v>1904.55</v>
      </c>
      <c r="S74" s="6">
        <v>1.16631419250583</v>
      </c>
      <c r="T74" s="16">
        <v>399</v>
      </c>
      <c r="U74" s="17">
        <v>0.67647058823529405</v>
      </c>
      <c r="V74" s="18">
        <v>1486.7</v>
      </c>
      <c r="W74" s="19">
        <v>0.89374012336888298</v>
      </c>
      <c r="X74" s="5">
        <v>162</v>
      </c>
      <c r="Y74" s="6">
        <v>1.3142857142857101</v>
      </c>
      <c r="Z74" s="5">
        <v>623.1</v>
      </c>
      <c r="AA74" s="6">
        <v>1.2824175824175801</v>
      </c>
      <c r="AB74" s="16">
        <v>558</v>
      </c>
      <c r="AC74" s="17">
        <v>0</v>
      </c>
      <c r="AD74" s="18">
        <v>3425.35</v>
      </c>
      <c r="AE74" s="19">
        <v>2.6470585767433299E-2</v>
      </c>
      <c r="AF74" s="16">
        <v>421</v>
      </c>
      <c r="AG74" s="17">
        <v>1.3131868131868101</v>
      </c>
      <c r="AH74" s="18">
        <v>2818.25</v>
      </c>
      <c r="AI74" s="19">
        <v>1.2296987246431801</v>
      </c>
      <c r="AJ74" s="16">
        <v>606</v>
      </c>
      <c r="AK74" s="17">
        <v>0.61599999999999999</v>
      </c>
      <c r="AL74" s="18">
        <v>3747.5</v>
      </c>
      <c r="AM74" s="19">
        <v>0.65581202170339903</v>
      </c>
      <c r="AN74" s="39">
        <v>1154.75</v>
      </c>
      <c r="AO74" s="48">
        <v>4.185745989830604E-3</v>
      </c>
      <c r="AP74" s="29">
        <v>97</v>
      </c>
      <c r="AQ74" s="39">
        <v>156</v>
      </c>
      <c r="AR74" s="39">
        <f>Table1[[#This Row],[Poids Enseigne]]-Table1[[#This Row],[Position WB CROP 11 Full]]</f>
        <v>59</v>
      </c>
      <c r="AT74" s="5"/>
    </row>
    <row r="75" spans="1:46" ht="33.75">
      <c r="A75" s="7">
        <v>33010107010</v>
      </c>
      <c r="B75" s="7" t="s">
        <v>267</v>
      </c>
      <c r="C75" s="8">
        <v>51</v>
      </c>
      <c r="D75" s="7" t="s">
        <v>10</v>
      </c>
      <c r="E75" s="7">
        <v>9500</v>
      </c>
      <c r="F75" s="7" t="s">
        <v>266</v>
      </c>
      <c r="G75" s="7" t="s">
        <v>14</v>
      </c>
      <c r="H75" s="7" t="s">
        <v>234</v>
      </c>
      <c r="I75" s="7" t="s">
        <v>268</v>
      </c>
      <c r="J75" s="7" t="s">
        <v>269</v>
      </c>
      <c r="K75" s="32">
        <v>4.4161427068317664E-3</v>
      </c>
      <c r="L75" s="16">
        <v>659</v>
      </c>
      <c r="M75" s="17">
        <v>0.52193995381062397</v>
      </c>
      <c r="N75" s="18">
        <v>2474.15</v>
      </c>
      <c r="O75" s="19">
        <v>0.75242796427813596</v>
      </c>
      <c r="P75" s="5">
        <v>903</v>
      </c>
      <c r="Q75" s="6">
        <v>1.98019801980198</v>
      </c>
      <c r="R75" s="5">
        <v>3392.7</v>
      </c>
      <c r="S75" s="6">
        <v>2.27807173205901</v>
      </c>
      <c r="T75" s="16">
        <v>610</v>
      </c>
      <c r="U75" s="17">
        <v>0.63538873994638101</v>
      </c>
      <c r="V75" s="18">
        <v>2285.6</v>
      </c>
      <c r="W75" s="19">
        <v>0.87240466616743495</v>
      </c>
      <c r="X75" s="5">
        <v>178</v>
      </c>
      <c r="Y75" s="6">
        <v>0.61818181818181805</v>
      </c>
      <c r="Z75" s="5">
        <v>686.15</v>
      </c>
      <c r="AA75" s="6">
        <v>0.59941724941724905</v>
      </c>
      <c r="AB75" s="16">
        <v>458</v>
      </c>
      <c r="AC75" s="17">
        <v>-1.9271948608137E-2</v>
      </c>
      <c r="AD75" s="18">
        <v>2960.6</v>
      </c>
      <c r="AE75" s="19">
        <v>0.101493843822861</v>
      </c>
      <c r="AF75" s="16">
        <v>321</v>
      </c>
      <c r="AG75" s="17">
        <v>1.1986301369862999</v>
      </c>
      <c r="AH75" s="18">
        <v>2198.65</v>
      </c>
      <c r="AI75" s="19">
        <v>1.2359910505440901</v>
      </c>
      <c r="AJ75" s="16">
        <v>483</v>
      </c>
      <c r="AK75" s="17">
        <v>0.32692307692307698</v>
      </c>
      <c r="AL75" s="18">
        <v>3072.75</v>
      </c>
      <c r="AM75" s="19">
        <v>0.46954733494344703</v>
      </c>
      <c r="AN75" s="39">
        <v>1218.5</v>
      </c>
      <c r="AO75" s="48">
        <v>4.4168274419645734E-3</v>
      </c>
      <c r="AP75" s="29">
        <v>86</v>
      </c>
      <c r="AQ75" s="39">
        <v>99</v>
      </c>
      <c r="AR75" s="39">
        <f>Table1[[#This Row],[Poids Enseigne]]-Table1[[#This Row],[Position WB CROP 11 Full]]</f>
        <v>13</v>
      </c>
      <c r="AT75" s="5"/>
    </row>
    <row r="76" spans="1:46" ht="45">
      <c r="A76" s="7">
        <v>33010107011</v>
      </c>
      <c r="B76" s="7" t="s">
        <v>271</v>
      </c>
      <c r="C76" s="8">
        <v>57</v>
      </c>
      <c r="D76" s="7" t="s">
        <v>10</v>
      </c>
      <c r="E76" s="7">
        <v>9624</v>
      </c>
      <c r="F76" s="7" t="s">
        <v>270</v>
      </c>
      <c r="G76" s="7" t="s">
        <v>14</v>
      </c>
      <c r="H76" s="7" t="s">
        <v>234</v>
      </c>
      <c r="I76" s="7" t="s">
        <v>271</v>
      </c>
      <c r="J76" s="7" t="s">
        <v>272</v>
      </c>
      <c r="K76" s="32">
        <v>3.5603054177653359E-3</v>
      </c>
      <c r="L76" s="16">
        <v>382</v>
      </c>
      <c r="M76" s="17">
        <v>0.40959409594095902</v>
      </c>
      <c r="N76" s="18">
        <v>1430.1</v>
      </c>
      <c r="O76" s="19">
        <v>0.66391771001361699</v>
      </c>
      <c r="P76" s="5">
        <v>376</v>
      </c>
      <c r="Q76" s="6">
        <v>-0.12761020881670501</v>
      </c>
      <c r="R76" s="5">
        <v>1404.7</v>
      </c>
      <c r="S76" s="6">
        <v>2.4387750198157501E-2</v>
      </c>
      <c r="T76" s="16">
        <v>301</v>
      </c>
      <c r="U76" s="17">
        <v>0.162162162162162</v>
      </c>
      <c r="V76" s="18">
        <v>1126.3</v>
      </c>
      <c r="W76" s="19">
        <v>0.356102563880281</v>
      </c>
      <c r="X76" s="5">
        <v>310</v>
      </c>
      <c r="Y76" s="6">
        <v>9.68965517241379</v>
      </c>
      <c r="Z76" s="5">
        <v>1182.4000000000001</v>
      </c>
      <c r="AA76" s="6">
        <v>9.4544650751547294</v>
      </c>
      <c r="AB76" s="16">
        <v>165</v>
      </c>
      <c r="AC76" s="17">
        <v>-0.56578947368421095</v>
      </c>
      <c r="AD76" s="18">
        <v>1030.9100000000001</v>
      </c>
      <c r="AE76" s="19">
        <v>-0.49226703451215997</v>
      </c>
      <c r="AF76" s="16">
        <v>163</v>
      </c>
      <c r="AG76" s="17">
        <v>1.4696969696969699</v>
      </c>
      <c r="AH76" s="18">
        <v>1092.5</v>
      </c>
      <c r="AI76" s="19">
        <v>1.4025774102744499</v>
      </c>
      <c r="AJ76" s="16">
        <v>159</v>
      </c>
      <c r="AK76" s="17">
        <v>-0.30263157894736797</v>
      </c>
      <c r="AL76" s="18">
        <v>995.6</v>
      </c>
      <c r="AM76" s="19">
        <v>-0.20404876632355601</v>
      </c>
      <c r="AN76" s="39">
        <v>585.75</v>
      </c>
      <c r="AO76" s="48">
        <v>2.1232307543132939E-3</v>
      </c>
      <c r="AP76" s="29">
        <v>168</v>
      </c>
      <c r="AQ76" s="39">
        <v>136</v>
      </c>
      <c r="AR76" s="39">
        <f>Table1[[#This Row],[Poids Enseigne]]-Table1[[#This Row],[Position WB CROP 11 Full]]</f>
        <v>-32</v>
      </c>
      <c r="AT76" s="5"/>
    </row>
    <row r="77" spans="1:46" ht="22.5">
      <c r="A77" s="7">
        <v>33010107012</v>
      </c>
      <c r="B77" s="7" t="s">
        <v>274</v>
      </c>
      <c r="C77" s="8">
        <v>89</v>
      </c>
      <c r="D77" s="7" t="s">
        <v>10</v>
      </c>
      <c r="E77" s="7">
        <v>5347</v>
      </c>
      <c r="F77" s="7" t="s">
        <v>273</v>
      </c>
      <c r="G77" s="7" t="s">
        <v>14</v>
      </c>
      <c r="H77" s="7" t="s">
        <v>234</v>
      </c>
      <c r="I77" s="7" t="s">
        <v>275</v>
      </c>
      <c r="J77" s="7" t="s">
        <v>35</v>
      </c>
      <c r="K77" s="32">
        <v>2.649622555889472E-3</v>
      </c>
      <c r="L77" s="16">
        <v>458</v>
      </c>
      <c r="M77" s="17">
        <v>0.65942028985507295</v>
      </c>
      <c r="N77" s="18">
        <v>1743.4</v>
      </c>
      <c r="O77" s="19">
        <v>0.86258773414289802</v>
      </c>
      <c r="P77" s="5">
        <v>562</v>
      </c>
      <c r="Q77" s="6">
        <v>5.0467289719626197E-2</v>
      </c>
      <c r="R77" s="5">
        <v>2202.25</v>
      </c>
      <c r="S77" s="6">
        <v>0.19244642248475599</v>
      </c>
      <c r="T77" s="16">
        <v>412</v>
      </c>
      <c r="U77" s="17">
        <v>0.48736462093862798</v>
      </c>
      <c r="V77" s="18">
        <v>1569.93</v>
      </c>
      <c r="W77" s="19">
        <v>0.64483582339752299</v>
      </c>
      <c r="X77" s="5">
        <v>299</v>
      </c>
      <c r="Y77" s="6">
        <v>3.671875</v>
      </c>
      <c r="Z77" s="5">
        <v>1163.1500000000001</v>
      </c>
      <c r="AA77" s="6">
        <v>3.6600560897435899</v>
      </c>
      <c r="AB77" s="16">
        <v>259</v>
      </c>
      <c r="AC77" s="17">
        <v>-0.29810298102980998</v>
      </c>
      <c r="AD77" s="18">
        <v>1672</v>
      </c>
      <c r="AE77" s="19">
        <v>-0.17825465219923001</v>
      </c>
      <c r="AF77" s="16">
        <v>174</v>
      </c>
      <c r="AG77" s="17">
        <v>0.45</v>
      </c>
      <c r="AH77" s="18">
        <v>1196.5999999999999</v>
      </c>
      <c r="AI77" s="19">
        <v>0.50421118793211805</v>
      </c>
      <c r="AJ77" s="16">
        <v>189</v>
      </c>
      <c r="AK77" s="17">
        <v>-0.40378548895899102</v>
      </c>
      <c r="AL77" s="18">
        <v>1229.1500000000001</v>
      </c>
      <c r="AM77" s="19">
        <v>-0.31178264616115098</v>
      </c>
      <c r="AN77" s="39">
        <v>743.75</v>
      </c>
      <c r="AO77" s="48">
        <v>2.6959502748963079E-3</v>
      </c>
      <c r="AP77" s="29">
        <v>146</v>
      </c>
      <c r="AQ77" s="39">
        <v>164</v>
      </c>
      <c r="AR77" s="39">
        <f>Table1[[#This Row],[Poids Enseigne]]-Table1[[#This Row],[Position WB CROP 11 Full]]</f>
        <v>18</v>
      </c>
      <c r="AT77" s="5"/>
    </row>
    <row r="78" spans="1:46" ht="22.5">
      <c r="A78" s="7">
        <v>33010107013</v>
      </c>
      <c r="B78" s="7" t="s">
        <v>276</v>
      </c>
      <c r="C78" s="8">
        <v>89</v>
      </c>
      <c r="D78" s="7" t="s">
        <v>10</v>
      </c>
      <c r="E78" s="7">
        <v>4370</v>
      </c>
      <c r="F78" s="7" t="s">
        <v>273</v>
      </c>
      <c r="G78" s="7" t="s">
        <v>14</v>
      </c>
      <c r="H78" s="7" t="s">
        <v>234</v>
      </c>
      <c r="I78" s="7" t="s">
        <v>275</v>
      </c>
      <c r="J78" s="7" t="s">
        <v>35</v>
      </c>
      <c r="K78" s="32">
        <v>2.3642316272229785E-3</v>
      </c>
      <c r="L78" s="16">
        <v>250</v>
      </c>
      <c r="M78" s="17">
        <v>0.33689839572192498</v>
      </c>
      <c r="N78" s="18">
        <v>951.7</v>
      </c>
      <c r="O78" s="19">
        <v>0.56126910819822995</v>
      </c>
      <c r="P78" s="5">
        <v>424</v>
      </c>
      <c r="Q78" s="6">
        <v>0.46712802768166101</v>
      </c>
      <c r="R78" s="5">
        <v>1606.95</v>
      </c>
      <c r="S78" s="6">
        <v>0.69364961757318899</v>
      </c>
      <c r="T78" s="16">
        <v>227</v>
      </c>
      <c r="U78" s="17">
        <v>0.21390374331550799</v>
      </c>
      <c r="V78" s="18">
        <v>865.15</v>
      </c>
      <c r="W78" s="19">
        <v>0.398198043282322</v>
      </c>
      <c r="X78" s="5">
        <v>111</v>
      </c>
      <c r="Y78" s="6">
        <v>3.2692307692307701</v>
      </c>
      <c r="Z78" s="5">
        <v>428.7</v>
      </c>
      <c r="AA78" s="6">
        <v>3.2278106508875699</v>
      </c>
      <c r="AB78" s="16">
        <v>233</v>
      </c>
      <c r="AC78" s="17">
        <v>-0.391644908616188</v>
      </c>
      <c r="AD78" s="18">
        <v>1466.95</v>
      </c>
      <c r="AE78" s="19">
        <v>-0.41366730148904002</v>
      </c>
      <c r="AF78" s="16">
        <v>168</v>
      </c>
      <c r="AG78" s="17">
        <v>-6.6666666666666693E-2</v>
      </c>
      <c r="AH78" s="18">
        <v>1114.8</v>
      </c>
      <c r="AI78" s="19">
        <v>-0.106952599915085</v>
      </c>
      <c r="AJ78" s="16">
        <v>285</v>
      </c>
      <c r="AK78" s="17">
        <v>-5.6291390728476803E-2</v>
      </c>
      <c r="AL78" s="18">
        <v>1821.55</v>
      </c>
      <c r="AM78" s="19">
        <v>-6.0515819648951502E-2</v>
      </c>
      <c r="AN78" s="39">
        <v>596</v>
      </c>
      <c r="AO78" s="48">
        <v>2.1603850270093439E-3</v>
      </c>
      <c r="AP78" s="29">
        <v>167</v>
      </c>
      <c r="AQ78" s="39">
        <v>175</v>
      </c>
      <c r="AR78" s="39">
        <f>Table1[[#This Row],[Poids Enseigne]]-Table1[[#This Row],[Position WB CROP 11 Full]]</f>
        <v>8</v>
      </c>
      <c r="AT78" s="5"/>
    </row>
    <row r="79" spans="1:46" ht="22.5">
      <c r="A79" s="7">
        <v>33010108001</v>
      </c>
      <c r="B79" s="7" t="s">
        <v>278</v>
      </c>
      <c r="C79" s="8">
        <v>6</v>
      </c>
      <c r="D79" s="7" t="s">
        <v>10</v>
      </c>
      <c r="E79" s="7">
        <v>22000</v>
      </c>
      <c r="F79" s="7" t="s">
        <v>277</v>
      </c>
      <c r="G79" s="7" t="s">
        <v>14</v>
      </c>
      <c r="H79" s="7" t="s">
        <v>280</v>
      </c>
      <c r="I79" s="7" t="s">
        <v>278</v>
      </c>
      <c r="J79" s="7" t="s">
        <v>35</v>
      </c>
      <c r="K79" s="32">
        <v>1.6193283378280993E-2</v>
      </c>
      <c r="L79" s="16">
        <v>2019</v>
      </c>
      <c r="M79" s="17">
        <v>0.72416737830913702</v>
      </c>
      <c r="N79" s="18">
        <v>7776.95</v>
      </c>
      <c r="O79" s="19">
        <v>1.03852274434055</v>
      </c>
      <c r="P79" s="5">
        <v>2943</v>
      </c>
      <c r="Q79" s="6">
        <v>0.98315363881401596</v>
      </c>
      <c r="R79" s="5">
        <v>11326.66</v>
      </c>
      <c r="S79" s="6">
        <v>1.40615920470089</v>
      </c>
      <c r="T79" s="16">
        <v>1598</v>
      </c>
      <c r="U79" s="17">
        <v>0.227342549923195</v>
      </c>
      <c r="V79" s="18">
        <v>6153.7</v>
      </c>
      <c r="W79" s="19">
        <v>0.45253528152185901</v>
      </c>
      <c r="X79" s="5">
        <v>720</v>
      </c>
      <c r="Y79" s="6">
        <v>0.45454545454545497</v>
      </c>
      <c r="Z79" s="5">
        <v>2787.2</v>
      </c>
      <c r="AA79" s="6">
        <v>0.44377104377104398</v>
      </c>
      <c r="AB79" s="16">
        <v>1487</v>
      </c>
      <c r="AC79" s="17">
        <v>-0.130917592051432</v>
      </c>
      <c r="AD79" s="18">
        <v>9812.1</v>
      </c>
      <c r="AE79" s="19">
        <v>-4.1192986106977102E-2</v>
      </c>
      <c r="AF79" s="16">
        <v>276</v>
      </c>
      <c r="AG79" s="17">
        <v>-0.50714285714285701</v>
      </c>
      <c r="AH79" s="18">
        <v>1871.56</v>
      </c>
      <c r="AI79" s="19">
        <v>-0.44177528559071799</v>
      </c>
      <c r="AJ79" s="16">
        <v>1253</v>
      </c>
      <c r="AK79" s="17">
        <v>-5.29100529100529E-2</v>
      </c>
      <c r="AL79" s="18">
        <v>8157.7</v>
      </c>
      <c r="AM79" s="19">
        <v>-5.5469553916184201E-3</v>
      </c>
      <c r="AN79" s="39">
        <v>3328</v>
      </c>
      <c r="AO79" s="48">
        <v>1.2063358003166269E-2</v>
      </c>
      <c r="AP79" s="29">
        <v>8</v>
      </c>
      <c r="AQ79" s="39">
        <v>1</v>
      </c>
      <c r="AR79" s="39">
        <f>Table1[[#This Row],[Poids Enseigne]]-Table1[[#This Row],[Position WB CROP 11 Full]]</f>
        <v>-7</v>
      </c>
      <c r="AT79" s="5"/>
    </row>
    <row r="80" spans="1:46" ht="22.5">
      <c r="A80" s="7">
        <v>33010108002</v>
      </c>
      <c r="B80" s="7" t="s">
        <v>282</v>
      </c>
      <c r="C80" s="8">
        <v>6</v>
      </c>
      <c r="D80" s="7" t="s">
        <v>10</v>
      </c>
      <c r="E80" s="7">
        <v>15900</v>
      </c>
      <c r="F80" s="7" t="s">
        <v>281</v>
      </c>
      <c r="G80" s="7" t="s">
        <v>14</v>
      </c>
      <c r="H80" s="7" t="s">
        <v>280</v>
      </c>
      <c r="I80" s="7" t="s">
        <v>283</v>
      </c>
      <c r="J80" s="7" t="s">
        <v>35</v>
      </c>
      <c r="K80" s="32">
        <v>1.2847701603589045E-2</v>
      </c>
      <c r="L80" s="16">
        <v>2741</v>
      </c>
      <c r="M80" s="17">
        <v>0.59825072886297403</v>
      </c>
      <c r="N80" s="18">
        <v>10501.8</v>
      </c>
      <c r="O80" s="19">
        <v>0.79999498144574699</v>
      </c>
      <c r="P80" s="5">
        <v>4451</v>
      </c>
      <c r="Q80" s="6">
        <v>0.98616688978134803</v>
      </c>
      <c r="R80" s="5">
        <v>17068.47</v>
      </c>
      <c r="S80" s="6">
        <v>1.1377204641997001</v>
      </c>
      <c r="T80" s="16">
        <v>2789</v>
      </c>
      <c r="U80" s="17">
        <v>0.82765399737876799</v>
      </c>
      <c r="V80" s="18">
        <v>10706.3</v>
      </c>
      <c r="W80" s="19">
        <v>1.03483832202879</v>
      </c>
      <c r="X80" s="5">
        <v>1382</v>
      </c>
      <c r="Y80" s="6">
        <v>1.7695390781563101</v>
      </c>
      <c r="Z80" s="5">
        <v>5310.55</v>
      </c>
      <c r="AA80" s="6">
        <v>1.72881660757412</v>
      </c>
      <c r="AB80" s="16">
        <v>1652</v>
      </c>
      <c r="AC80" s="17">
        <v>3.2500000000000001E-2</v>
      </c>
      <c r="AD80" s="18">
        <v>10829.4</v>
      </c>
      <c r="AE80" s="19">
        <v>0.121007892239646</v>
      </c>
      <c r="AF80" s="16">
        <v>740</v>
      </c>
      <c r="AG80" s="17">
        <v>0.51020408163265296</v>
      </c>
      <c r="AH80" s="18">
        <v>4519.78</v>
      </c>
      <c r="AI80" s="19">
        <v>0.47958111412643201</v>
      </c>
      <c r="AJ80" s="16">
        <v>1447</v>
      </c>
      <c r="AK80" s="17">
        <v>0.15667466027178301</v>
      </c>
      <c r="AL80" s="18">
        <v>9470.6</v>
      </c>
      <c r="AM80" s="19">
        <v>0.22798803950593099</v>
      </c>
      <c r="AN80" s="39">
        <v>4760.25</v>
      </c>
      <c r="AO80" s="48">
        <v>1.7254987961109445E-2</v>
      </c>
      <c r="AP80" s="29">
        <v>2</v>
      </c>
      <c r="AQ80" s="39">
        <v>2</v>
      </c>
      <c r="AR80" s="39">
        <f>Table1[[#This Row],[Poids Enseigne]]-Table1[[#This Row],[Position WB CROP 11 Full]]</f>
        <v>0</v>
      </c>
      <c r="AT80" s="5"/>
    </row>
    <row r="81" spans="1:46" ht="22.5">
      <c r="A81" s="7">
        <v>33010108003</v>
      </c>
      <c r="B81" s="7" t="s">
        <v>284</v>
      </c>
      <c r="C81" s="8">
        <v>6</v>
      </c>
      <c r="D81" s="7" t="s">
        <v>10</v>
      </c>
      <c r="E81" s="7">
        <v>8520</v>
      </c>
      <c r="F81" s="7" t="s">
        <v>281</v>
      </c>
      <c r="G81" s="7" t="s">
        <v>14</v>
      </c>
      <c r="H81" s="7" t="s">
        <v>280</v>
      </c>
      <c r="I81" s="7" t="s">
        <v>283</v>
      </c>
      <c r="J81" s="7" t="s">
        <v>285</v>
      </c>
      <c r="K81" s="32">
        <v>1.0251378127902564E-2</v>
      </c>
      <c r="L81" s="16">
        <v>1487</v>
      </c>
      <c r="M81" s="17">
        <v>1.0397805212619999</v>
      </c>
      <c r="N81" s="18">
        <v>5729.75</v>
      </c>
      <c r="O81" s="19">
        <v>1.34368762164801</v>
      </c>
      <c r="P81" s="5">
        <v>2647</v>
      </c>
      <c r="Q81" s="6">
        <v>0.97832585949177897</v>
      </c>
      <c r="R81" s="5">
        <v>10172.950000000001</v>
      </c>
      <c r="S81" s="6">
        <v>1.28894158352966</v>
      </c>
      <c r="T81" s="16">
        <v>1492</v>
      </c>
      <c r="U81" s="17">
        <v>0.71100917431192701</v>
      </c>
      <c r="V81" s="18">
        <v>5750.3</v>
      </c>
      <c r="W81" s="19">
        <v>0.97954176308827101</v>
      </c>
      <c r="X81" s="5">
        <v>849</v>
      </c>
      <c r="Y81" s="6">
        <v>1.3983050847457601</v>
      </c>
      <c r="Z81" s="5">
        <v>3289.85</v>
      </c>
      <c r="AA81" s="6">
        <v>1.36686667242223</v>
      </c>
      <c r="AB81" s="16">
        <v>749</v>
      </c>
      <c r="AC81" s="17">
        <v>-0.33716814159292002</v>
      </c>
      <c r="AD81" s="18">
        <v>4864.12</v>
      </c>
      <c r="AE81" s="19">
        <v>-0.25160865551088502</v>
      </c>
      <c r="AF81" s="16">
        <v>472</v>
      </c>
      <c r="AG81" s="17">
        <v>0.12918660287081299</v>
      </c>
      <c r="AH81" s="18">
        <v>2876.02</v>
      </c>
      <c r="AI81" s="19">
        <v>0.139103536503737</v>
      </c>
      <c r="AJ81" s="16">
        <v>757</v>
      </c>
      <c r="AK81" s="17">
        <v>-0.26930501930501899</v>
      </c>
      <c r="AL81" s="18">
        <v>4865.2299999999996</v>
      </c>
      <c r="AM81" s="19">
        <v>-0.207264367377093</v>
      </c>
      <c r="AN81" s="39">
        <v>2607.75</v>
      </c>
      <c r="AO81" s="48">
        <v>9.4525906949389539E-3</v>
      </c>
      <c r="AP81" s="29">
        <v>20</v>
      </c>
      <c r="AQ81" s="39">
        <v>8</v>
      </c>
      <c r="AR81" s="39">
        <f>Table1[[#This Row],[Poids Enseigne]]-Table1[[#This Row],[Position WB CROP 11 Full]]</f>
        <v>-12</v>
      </c>
      <c r="AT81" s="5"/>
    </row>
    <row r="82" spans="1:46" ht="56.25">
      <c r="A82" s="7">
        <v>33010108004</v>
      </c>
      <c r="B82" s="7" t="s">
        <v>287</v>
      </c>
      <c r="C82" s="8">
        <v>83</v>
      </c>
      <c r="D82" s="7" t="s">
        <v>10</v>
      </c>
      <c r="E82" s="7">
        <v>4850</v>
      </c>
      <c r="F82" s="7" t="s">
        <v>286</v>
      </c>
      <c r="G82" s="7" t="s">
        <v>14</v>
      </c>
      <c r="H82" s="7" t="s">
        <v>280</v>
      </c>
      <c r="I82" s="7" t="s">
        <v>287</v>
      </c>
      <c r="J82" s="7" t="s">
        <v>288</v>
      </c>
      <c r="K82" s="32">
        <v>3.0325431710214522E-3</v>
      </c>
      <c r="L82" s="16">
        <v>360</v>
      </c>
      <c r="M82" s="17">
        <v>0.45161290322580599</v>
      </c>
      <c r="N82" s="18">
        <v>1384.85</v>
      </c>
      <c r="O82" s="19">
        <v>0.72200818098438402</v>
      </c>
      <c r="P82" s="5">
        <v>401</v>
      </c>
      <c r="Q82" s="6">
        <v>-0.146808510638298</v>
      </c>
      <c r="R82" s="5">
        <v>1543.9</v>
      </c>
      <c r="S82" s="6">
        <v>-6.4660468989982201E-3</v>
      </c>
      <c r="T82" s="16">
        <v>302</v>
      </c>
      <c r="U82" s="17">
        <v>0.13533834586466201</v>
      </c>
      <c r="V82" s="18">
        <v>1161.3</v>
      </c>
      <c r="W82" s="19">
        <v>0.31376833285479699</v>
      </c>
      <c r="X82" s="5">
        <v>167</v>
      </c>
      <c r="Y82" s="6">
        <v>1.2266666666666699</v>
      </c>
      <c r="Z82" s="5">
        <v>648.70000000000005</v>
      </c>
      <c r="AA82" s="6">
        <v>1.2177777777777801</v>
      </c>
      <c r="AB82" s="16">
        <v>377</v>
      </c>
      <c r="AC82" s="17">
        <v>-7.3710073710073695E-2</v>
      </c>
      <c r="AD82" s="18">
        <v>2364.5</v>
      </c>
      <c r="AE82" s="19">
        <v>1.61219532848404E-3</v>
      </c>
      <c r="AF82" s="16">
        <v>172</v>
      </c>
      <c r="AG82" s="17">
        <v>0.91111111111111098</v>
      </c>
      <c r="AH82" s="18">
        <v>1026.27</v>
      </c>
      <c r="AI82" s="19">
        <v>0.82659072706238301</v>
      </c>
      <c r="AJ82" s="16">
        <v>424</v>
      </c>
      <c r="AK82" s="17">
        <v>0.30461538461538501</v>
      </c>
      <c r="AL82" s="18">
        <v>2713.6</v>
      </c>
      <c r="AM82" s="19">
        <v>0.37572153644004302</v>
      </c>
      <c r="AN82" s="39">
        <v>794</v>
      </c>
      <c r="AO82" s="48">
        <v>2.8780968312842603E-3</v>
      </c>
      <c r="AP82" s="29">
        <v>143</v>
      </c>
      <c r="AQ82" s="39">
        <v>148</v>
      </c>
      <c r="AR82" s="39">
        <f>Table1[[#This Row],[Poids Enseigne]]-Table1[[#This Row],[Position WB CROP 11 Full]]</f>
        <v>5</v>
      </c>
      <c r="AT82" s="5"/>
    </row>
    <row r="83" spans="1:46" ht="45">
      <c r="A83" s="7">
        <v>33010108005</v>
      </c>
      <c r="B83" s="7" t="s">
        <v>290</v>
      </c>
      <c r="C83" s="8">
        <v>83</v>
      </c>
      <c r="D83" s="7" t="s">
        <v>10</v>
      </c>
      <c r="E83" s="7">
        <v>10570</v>
      </c>
      <c r="F83" s="7" t="s">
        <v>289</v>
      </c>
      <c r="G83" s="7" t="s">
        <v>14</v>
      </c>
      <c r="H83" s="7" t="s">
        <v>280</v>
      </c>
      <c r="I83" s="7" t="s">
        <v>291</v>
      </c>
      <c r="J83" s="7" t="s">
        <v>292</v>
      </c>
      <c r="K83" s="32">
        <v>8.2046814775045968E-3</v>
      </c>
      <c r="L83" s="16">
        <v>814</v>
      </c>
      <c r="M83" s="17">
        <v>2.5188916876574301E-2</v>
      </c>
      <c r="N83" s="18">
        <v>3160.75</v>
      </c>
      <c r="O83" s="19">
        <v>0.18462359140543599</v>
      </c>
      <c r="P83" s="5">
        <v>1553</v>
      </c>
      <c r="Q83" s="6">
        <v>8.2984658298465797E-2</v>
      </c>
      <c r="R83" s="5">
        <v>6017.7</v>
      </c>
      <c r="S83" s="6">
        <v>0.20156462775197601</v>
      </c>
      <c r="T83" s="16">
        <v>609</v>
      </c>
      <c r="U83" s="17">
        <v>-0.18255033557047001</v>
      </c>
      <c r="V83" s="18">
        <v>2361.9</v>
      </c>
      <c r="W83" s="19">
        <v>-0.10291200937568799</v>
      </c>
      <c r="X83" s="5">
        <v>392</v>
      </c>
      <c r="Y83" s="6">
        <v>0.87559808612440204</v>
      </c>
      <c r="Z83" s="5">
        <v>1526.95</v>
      </c>
      <c r="AA83" s="6">
        <v>0.87332842596000504</v>
      </c>
      <c r="AB83" s="16">
        <v>665</v>
      </c>
      <c r="AC83" s="17">
        <v>-0.226744186046512</v>
      </c>
      <c r="AD83" s="18">
        <v>4293.8999999999996</v>
      </c>
      <c r="AE83" s="19">
        <v>-0.12068129577980299</v>
      </c>
      <c r="AF83" s="16">
        <v>461</v>
      </c>
      <c r="AG83" s="17">
        <v>0.70740740740740704</v>
      </c>
      <c r="AH83" s="18">
        <v>2830.2</v>
      </c>
      <c r="AI83" s="19">
        <v>0.78227963653888599</v>
      </c>
      <c r="AJ83" s="16">
        <v>600</v>
      </c>
      <c r="AK83" s="17">
        <v>-0.31740614334471001</v>
      </c>
      <c r="AL83" s="18">
        <v>3873.5</v>
      </c>
      <c r="AM83" s="19">
        <v>-0.22911879133150201</v>
      </c>
      <c r="AN83" s="39">
        <v>1705</v>
      </c>
      <c r="AO83" s="48">
        <v>6.1802960923673343E-3</v>
      </c>
      <c r="AP83" s="29">
        <v>49</v>
      </c>
      <c r="AQ83" s="39">
        <v>17</v>
      </c>
      <c r="AR83" s="39">
        <f>Table1[[#This Row],[Poids Enseigne]]-Table1[[#This Row],[Position WB CROP 11 Full]]</f>
        <v>-32</v>
      </c>
      <c r="AT83" s="5"/>
    </row>
    <row r="84" spans="1:46" ht="45">
      <c r="A84" s="7">
        <v>33010108006</v>
      </c>
      <c r="B84" s="7" t="s">
        <v>294</v>
      </c>
      <c r="C84" s="8">
        <v>83</v>
      </c>
      <c r="D84" s="7" t="s">
        <v>10</v>
      </c>
      <c r="E84" s="7">
        <v>10800</v>
      </c>
      <c r="F84" s="7" t="s">
        <v>293</v>
      </c>
      <c r="G84" s="7" t="s">
        <v>14</v>
      </c>
      <c r="H84" s="7" t="s">
        <v>280</v>
      </c>
      <c r="I84" s="7" t="s">
        <v>294</v>
      </c>
      <c r="J84" s="7" t="s">
        <v>295</v>
      </c>
      <c r="K84" s="32">
        <v>7.4777931377802967E-3</v>
      </c>
      <c r="L84" s="16">
        <v>832</v>
      </c>
      <c r="M84" s="17">
        <v>-1.88679245283019E-2</v>
      </c>
      <c r="N84" s="18">
        <v>3198.4</v>
      </c>
      <c r="O84" s="19">
        <v>0.14114652401288499</v>
      </c>
      <c r="P84" s="5">
        <v>1517</v>
      </c>
      <c r="Q84" s="6">
        <v>0.47281553398058301</v>
      </c>
      <c r="R84" s="5">
        <v>5846.8</v>
      </c>
      <c r="S84" s="6">
        <v>0.69692399874213795</v>
      </c>
      <c r="T84" s="16">
        <v>776</v>
      </c>
      <c r="U84" s="17">
        <v>-4.4334975369458102E-2</v>
      </c>
      <c r="V84" s="18">
        <v>2993.25</v>
      </c>
      <c r="W84" s="19">
        <v>0.119362881795953</v>
      </c>
      <c r="X84" s="5">
        <v>281</v>
      </c>
      <c r="Y84" s="6">
        <v>9.3385214007782102E-2</v>
      </c>
      <c r="Z84" s="5">
        <v>1091.75</v>
      </c>
      <c r="AA84" s="6">
        <v>8.92447371046593E-2</v>
      </c>
      <c r="AB84" s="16">
        <v>778</v>
      </c>
      <c r="AC84" s="17">
        <v>-2.8714107365792801E-2</v>
      </c>
      <c r="AD84" s="18">
        <v>5044.8</v>
      </c>
      <c r="AE84" s="19">
        <v>0.16923008604599901</v>
      </c>
      <c r="AF84" s="16">
        <v>342</v>
      </c>
      <c r="AG84" s="17">
        <v>0.66019417475728204</v>
      </c>
      <c r="AH84" s="18">
        <v>2188.09</v>
      </c>
      <c r="AI84" s="19">
        <v>0.80426805636868903</v>
      </c>
      <c r="AJ84" s="16">
        <v>745</v>
      </c>
      <c r="AK84" s="17">
        <v>0.29565217391304299</v>
      </c>
      <c r="AL84" s="18">
        <v>4824.8599999999997</v>
      </c>
      <c r="AM84" s="19">
        <v>0.38067174591194097</v>
      </c>
      <c r="AN84" s="39">
        <v>1784</v>
      </c>
      <c r="AO84" s="48">
        <v>6.4666558526588411E-3</v>
      </c>
      <c r="AP84" s="29">
        <v>46</v>
      </c>
      <c r="AQ84" s="39">
        <v>26</v>
      </c>
      <c r="AR84" s="39">
        <f>Table1[[#This Row],[Poids Enseigne]]-Table1[[#This Row],[Position WB CROP 11 Full]]</f>
        <v>-20</v>
      </c>
      <c r="AT84" s="5"/>
    </row>
    <row r="85" spans="1:46" ht="45">
      <c r="A85" s="7">
        <v>33010108007</v>
      </c>
      <c r="B85" s="7" t="s">
        <v>297</v>
      </c>
      <c r="C85" s="8">
        <v>83</v>
      </c>
      <c r="D85" s="7" t="s">
        <v>10</v>
      </c>
      <c r="E85" s="7">
        <v>8500</v>
      </c>
      <c r="F85" s="7" t="s">
        <v>296</v>
      </c>
      <c r="G85" s="7" t="s">
        <v>14</v>
      </c>
      <c r="H85" s="7" t="s">
        <v>280</v>
      </c>
      <c r="I85" s="7" t="s">
        <v>298</v>
      </c>
      <c r="J85" s="7" t="s">
        <v>35</v>
      </c>
      <c r="K85" s="32">
        <v>6.8313469567196829E-3</v>
      </c>
      <c r="L85" s="16">
        <v>1730</v>
      </c>
      <c r="M85" s="17">
        <v>0.29104477611940299</v>
      </c>
      <c r="N85" s="18">
        <v>6618.29</v>
      </c>
      <c r="O85" s="19">
        <v>0.42141740333152899</v>
      </c>
      <c r="P85" s="5">
        <v>2597</v>
      </c>
      <c r="Q85" s="6">
        <v>0.73596256684492001</v>
      </c>
      <c r="R85" s="5">
        <v>9890.84</v>
      </c>
      <c r="S85" s="6">
        <v>0.88216866483101397</v>
      </c>
      <c r="T85" s="16">
        <v>1641</v>
      </c>
      <c r="U85" s="17">
        <v>0.56733524355300902</v>
      </c>
      <c r="V85" s="18">
        <v>6272.97</v>
      </c>
      <c r="W85" s="19">
        <v>0.70393090563803895</v>
      </c>
      <c r="X85" s="5">
        <v>795</v>
      </c>
      <c r="Y85" s="6">
        <v>2.1800000000000002</v>
      </c>
      <c r="Z85" s="5">
        <v>3053.56</v>
      </c>
      <c r="AA85" s="6">
        <v>2.1318564102564102</v>
      </c>
      <c r="AB85" s="16">
        <v>773</v>
      </c>
      <c r="AC85" s="17">
        <v>-0.23992133726647</v>
      </c>
      <c r="AD85" s="18">
        <v>4855.92</v>
      </c>
      <c r="AE85" s="19">
        <v>-0.173216851698199</v>
      </c>
      <c r="AF85" s="16">
        <v>409</v>
      </c>
      <c r="AG85" s="17">
        <v>0.17191977077363901</v>
      </c>
      <c r="AH85" s="18">
        <v>2514.85</v>
      </c>
      <c r="AI85" s="19">
        <v>0.205128450874309</v>
      </c>
      <c r="AJ85" s="16">
        <v>808</v>
      </c>
      <c r="AK85" s="17">
        <v>9.7826086956521702E-2</v>
      </c>
      <c r="AL85" s="18">
        <v>5060.6899999999996</v>
      </c>
      <c r="AM85" s="19">
        <v>0.12826244943102599</v>
      </c>
      <c r="AN85" s="39">
        <v>2685.75</v>
      </c>
      <c r="AO85" s="48">
        <v>9.7353256481381625E-3</v>
      </c>
      <c r="AP85" s="29">
        <v>17</v>
      </c>
      <c r="AQ85" s="39">
        <v>37</v>
      </c>
      <c r="AR85" s="39">
        <f>Table1[[#This Row],[Poids Enseigne]]-Table1[[#This Row],[Position WB CROP 11 Full]]</f>
        <v>20</v>
      </c>
      <c r="AT85" s="5"/>
    </row>
    <row r="86" spans="1:46" ht="22.5">
      <c r="A86" s="7">
        <v>33010108008</v>
      </c>
      <c r="B86" s="7" t="s">
        <v>300</v>
      </c>
      <c r="C86" s="8">
        <v>83</v>
      </c>
      <c r="D86" s="7" t="s">
        <v>10</v>
      </c>
      <c r="E86" s="7">
        <v>8500</v>
      </c>
      <c r="F86" s="7" t="s">
        <v>299</v>
      </c>
      <c r="G86" s="7" t="s">
        <v>14</v>
      </c>
      <c r="H86" s="7" t="s">
        <v>280</v>
      </c>
      <c r="I86" s="7" t="s">
        <v>301</v>
      </c>
      <c r="J86" s="7" t="s">
        <v>302</v>
      </c>
      <c r="K86" s="32">
        <v>4.611365626437232E-3</v>
      </c>
      <c r="L86" s="16">
        <v>1047</v>
      </c>
      <c r="M86" s="17">
        <v>0.11501597444089499</v>
      </c>
      <c r="N86" s="18">
        <v>4020.55</v>
      </c>
      <c r="O86" s="19">
        <v>0.28486612072439799</v>
      </c>
      <c r="P86" s="5">
        <v>1787</v>
      </c>
      <c r="Q86" s="6">
        <v>0.40487421383647798</v>
      </c>
      <c r="R86" s="5">
        <v>6858.96</v>
      </c>
      <c r="S86" s="6">
        <v>0.59244529701425597</v>
      </c>
      <c r="T86" s="16">
        <v>1032</v>
      </c>
      <c r="U86" s="17">
        <v>0.21126760563380301</v>
      </c>
      <c r="V86" s="18">
        <v>3960.7</v>
      </c>
      <c r="W86" s="19">
        <v>0.41957337459977601</v>
      </c>
      <c r="X86" s="5">
        <v>512</v>
      </c>
      <c r="Y86" s="6">
        <v>1.27555555555556</v>
      </c>
      <c r="Z86" s="5">
        <v>1985.5</v>
      </c>
      <c r="AA86" s="6">
        <v>1.26267806267806</v>
      </c>
      <c r="AB86" s="16">
        <v>912</v>
      </c>
      <c r="AC86" s="17">
        <v>0.134328358208955</v>
      </c>
      <c r="AD86" s="18">
        <v>5886.3</v>
      </c>
      <c r="AE86" s="19">
        <v>0.223605018977799</v>
      </c>
      <c r="AF86" s="16">
        <v>497</v>
      </c>
      <c r="AG86" s="17">
        <v>0.61363636363636398</v>
      </c>
      <c r="AH86" s="18">
        <v>3060.01</v>
      </c>
      <c r="AI86" s="19">
        <v>0.63965636344268395</v>
      </c>
      <c r="AJ86" s="16">
        <v>961</v>
      </c>
      <c r="AK86" s="17">
        <v>0.67713787085514798</v>
      </c>
      <c r="AL86" s="18">
        <v>6224.8</v>
      </c>
      <c r="AM86" s="19">
        <v>0.74506634969449803</v>
      </c>
      <c r="AN86" s="39">
        <v>2279.5</v>
      </c>
      <c r="AO86" s="48">
        <v>8.2627477668922814E-3</v>
      </c>
      <c r="AP86" s="29">
        <v>29</v>
      </c>
      <c r="AQ86" s="39">
        <v>91</v>
      </c>
      <c r="AR86" s="39">
        <f>Table1[[#This Row],[Poids Enseigne]]-Table1[[#This Row],[Position WB CROP 11 Full]]</f>
        <v>62</v>
      </c>
      <c r="AT86" s="5"/>
    </row>
    <row r="87" spans="1:46" ht="45">
      <c r="A87" s="7">
        <v>33010108009</v>
      </c>
      <c r="B87" s="7" t="s">
        <v>304</v>
      </c>
      <c r="C87" s="8">
        <v>83</v>
      </c>
      <c r="D87" s="7" t="s">
        <v>10</v>
      </c>
      <c r="E87" s="7">
        <v>6177</v>
      </c>
      <c r="F87" s="7" t="s">
        <v>303</v>
      </c>
      <c r="G87" s="7" t="s">
        <v>14</v>
      </c>
      <c r="H87" s="7" t="s">
        <v>280</v>
      </c>
      <c r="I87" s="7" t="s">
        <v>305</v>
      </c>
      <c r="J87" s="7" t="s">
        <v>35</v>
      </c>
      <c r="K87" s="32">
        <v>4.6278453303156908E-3</v>
      </c>
      <c r="L87" s="16">
        <v>677</v>
      </c>
      <c r="M87" s="17">
        <v>1.9578313253012E-2</v>
      </c>
      <c r="N87" s="18">
        <v>2609.9499999999998</v>
      </c>
      <c r="O87" s="19">
        <v>0.189932395499708</v>
      </c>
      <c r="P87" s="5">
        <v>662</v>
      </c>
      <c r="Q87" s="6">
        <v>-0.184729064039409</v>
      </c>
      <c r="R87" s="5">
        <v>2553.06</v>
      </c>
      <c r="S87" s="6">
        <v>-7.9723718862599893E-2</v>
      </c>
      <c r="T87" s="16">
        <v>495</v>
      </c>
      <c r="U87" s="17">
        <v>0.117381489841986</v>
      </c>
      <c r="V87" s="18">
        <v>1909.6</v>
      </c>
      <c r="W87" s="19">
        <v>0.26289188353221599</v>
      </c>
      <c r="X87" s="5">
        <v>152</v>
      </c>
      <c r="Y87" s="6">
        <v>0.14285714285714299</v>
      </c>
      <c r="Z87" s="5">
        <v>590.85</v>
      </c>
      <c r="AA87" s="6">
        <v>0.139097744360902</v>
      </c>
      <c r="AB87" s="16">
        <v>427</v>
      </c>
      <c r="AC87" s="17">
        <v>-3.82882882882883E-2</v>
      </c>
      <c r="AD87" s="18">
        <v>2714.7</v>
      </c>
      <c r="AE87" s="19">
        <v>5.6500290540498703E-2</v>
      </c>
      <c r="AF87" s="16">
        <v>332</v>
      </c>
      <c r="AG87" s="17">
        <v>1.74380165289256</v>
      </c>
      <c r="AH87" s="18">
        <v>1996.56</v>
      </c>
      <c r="AI87" s="19">
        <v>1.7973995404360299</v>
      </c>
      <c r="AJ87" s="16">
        <v>400</v>
      </c>
      <c r="AK87" s="17">
        <v>5.5408970976253302E-2</v>
      </c>
      <c r="AL87" s="18">
        <v>2634.5</v>
      </c>
      <c r="AM87" s="19">
        <v>7.0433596101858301E-2</v>
      </c>
      <c r="AN87" s="39">
        <v>1076</v>
      </c>
      <c r="AO87" s="48">
        <v>3.900292431312171E-3</v>
      </c>
      <c r="AP87" s="29">
        <v>103</v>
      </c>
      <c r="AQ87" s="39">
        <v>90</v>
      </c>
      <c r="AR87" s="39">
        <f>Table1[[#This Row],[Poids Enseigne]]-Table1[[#This Row],[Position WB CROP 11 Full]]</f>
        <v>-13</v>
      </c>
      <c r="AT87" s="5"/>
    </row>
    <row r="88" spans="1:46" ht="45">
      <c r="A88" s="7">
        <v>33010108010</v>
      </c>
      <c r="B88" s="7" t="s">
        <v>308</v>
      </c>
      <c r="C88" s="8">
        <v>98</v>
      </c>
      <c r="D88" s="7" t="s">
        <v>306</v>
      </c>
      <c r="E88" s="7"/>
      <c r="F88" s="7" t="s">
        <v>307</v>
      </c>
      <c r="G88" s="7" t="s">
        <v>14</v>
      </c>
      <c r="H88" s="7" t="s">
        <v>280</v>
      </c>
      <c r="I88" s="7" t="s">
        <v>308</v>
      </c>
      <c r="J88" s="7" t="s">
        <v>309</v>
      </c>
      <c r="K88" s="32">
        <v>1.1632696646992572E-2</v>
      </c>
      <c r="L88" s="16">
        <v>2826</v>
      </c>
      <c r="M88" s="17">
        <v>0.60113314447592103</v>
      </c>
      <c r="N88" s="18">
        <v>11073.86</v>
      </c>
      <c r="O88" s="19">
        <v>0.78983809082212997</v>
      </c>
      <c r="P88" s="5">
        <v>3893</v>
      </c>
      <c r="Q88" s="6">
        <v>4.0630847367014201E-2</v>
      </c>
      <c r="R88" s="5">
        <v>15240.7</v>
      </c>
      <c r="S88" s="6">
        <v>0.19051660532689199</v>
      </c>
      <c r="T88" s="16">
        <v>2145</v>
      </c>
      <c r="U88" s="17">
        <v>0.10056439199589499</v>
      </c>
      <c r="V88" s="18">
        <v>8391.48</v>
      </c>
      <c r="W88" s="19">
        <v>0.24023745752473999</v>
      </c>
      <c r="X88" s="5">
        <v>1251</v>
      </c>
      <c r="Y88" s="6">
        <v>1.502</v>
      </c>
      <c r="Z88" s="5">
        <v>4874.3999999999996</v>
      </c>
      <c r="AA88" s="6">
        <v>1.4996923076923101</v>
      </c>
      <c r="AB88" s="16">
        <v>1281</v>
      </c>
      <c r="AC88" s="17">
        <v>-0.21794871794871801</v>
      </c>
      <c r="AD88" s="18">
        <v>8264.0499999999993</v>
      </c>
      <c r="AE88" s="19">
        <v>-0.15554514912263101</v>
      </c>
      <c r="AF88" s="16">
        <v>496</v>
      </c>
      <c r="AG88" s="17">
        <v>0.37396121883656502</v>
      </c>
      <c r="AH88" s="18">
        <v>2935.3</v>
      </c>
      <c r="AI88" s="19">
        <v>0.34742592210057599</v>
      </c>
      <c r="AJ88" s="16">
        <v>1380</v>
      </c>
      <c r="AK88" s="17">
        <v>0.39534883720930197</v>
      </c>
      <c r="AL88" s="18">
        <v>9059.2999999999993</v>
      </c>
      <c r="AM88" s="19">
        <v>0.44211066943811</v>
      </c>
      <c r="AN88" s="39">
        <v>4107.25</v>
      </c>
      <c r="AO88" s="48">
        <v>1.4887988929839139E-2</v>
      </c>
      <c r="AP88" s="29">
        <v>5</v>
      </c>
      <c r="AQ88" s="39">
        <v>3</v>
      </c>
      <c r="AR88" s="39">
        <f>Table1[[#This Row],[Poids Enseigne]]-Table1[[#This Row],[Position WB CROP 11 Full]]</f>
        <v>-2</v>
      </c>
      <c r="AT88" s="5"/>
    </row>
    <row r="89" spans="1:46" ht="33.75">
      <c r="A89" s="7">
        <v>33010109001</v>
      </c>
      <c r="B89" s="7" t="s">
        <v>311</v>
      </c>
      <c r="C89" s="8">
        <v>4</v>
      </c>
      <c r="D89" s="7" t="s">
        <v>10</v>
      </c>
      <c r="E89" s="7">
        <v>6900</v>
      </c>
      <c r="F89" s="7" t="s">
        <v>310</v>
      </c>
      <c r="G89" s="7" t="s">
        <v>14</v>
      </c>
      <c r="H89" s="7" t="s">
        <v>312</v>
      </c>
      <c r="I89" s="7" t="s">
        <v>313</v>
      </c>
      <c r="J89" s="7" t="s">
        <v>314</v>
      </c>
      <c r="K89" s="32">
        <v>3.504565652744819E-3</v>
      </c>
      <c r="L89" s="16">
        <v>258</v>
      </c>
      <c r="M89" s="17">
        <v>-0.17571884984025599</v>
      </c>
      <c r="N89" s="18">
        <v>864.36149999999998</v>
      </c>
      <c r="O89" s="19">
        <v>-4.3388216638614897E-2</v>
      </c>
      <c r="P89" s="5">
        <v>394</v>
      </c>
      <c r="Q89" s="6">
        <v>-0.158119658119658</v>
      </c>
      <c r="R89" s="5">
        <v>1524.7394999999999</v>
      </c>
      <c r="S89" s="6">
        <v>-3.5261551742890598E-2</v>
      </c>
      <c r="T89" s="16">
        <v>256</v>
      </c>
      <c r="U89" s="17">
        <v>-0.10801393728222999</v>
      </c>
      <c r="V89" s="18">
        <v>928.73770000000002</v>
      </c>
      <c r="W89" s="19">
        <v>2.0210073856534601E-3</v>
      </c>
      <c r="X89" s="5">
        <v>84</v>
      </c>
      <c r="Y89" s="6">
        <v>0.64705882352941202</v>
      </c>
      <c r="Z89" s="5">
        <v>327.6936</v>
      </c>
      <c r="AA89" s="6">
        <v>0.64605218544443499</v>
      </c>
      <c r="AB89" s="16">
        <v>230</v>
      </c>
      <c r="AC89" s="17">
        <v>0.75572519083969503</v>
      </c>
      <c r="AD89" s="18">
        <v>1488.8798999999999</v>
      </c>
      <c r="AE89" s="19">
        <v>1.1907177290739099</v>
      </c>
      <c r="AF89" s="16">
        <v>94</v>
      </c>
      <c r="AG89" s="17">
        <v>1.9375</v>
      </c>
      <c r="AH89" s="18">
        <v>479.0874</v>
      </c>
      <c r="AI89" s="19">
        <v>1.7023953294882499</v>
      </c>
      <c r="AJ89" s="16">
        <v>202</v>
      </c>
      <c r="AK89" s="17">
        <v>1.1041666666666701</v>
      </c>
      <c r="AL89" s="18">
        <v>1335.8204000000001</v>
      </c>
      <c r="AM89" s="19">
        <v>1.7344936842307801</v>
      </c>
      <c r="AN89" s="39">
        <v>511</v>
      </c>
      <c r="AO89" s="48">
        <v>1.8522764241640515E-3</v>
      </c>
      <c r="AP89" s="29">
        <v>179</v>
      </c>
      <c r="AQ89" s="39">
        <v>137</v>
      </c>
      <c r="AR89" s="39">
        <f>Table1[[#This Row],[Poids Enseigne]]-Table1[[#This Row],[Position WB CROP 11 Full]]</f>
        <v>-42</v>
      </c>
      <c r="AT89" s="5"/>
    </row>
    <row r="90" spans="1:46" ht="22.5">
      <c r="A90" s="7">
        <v>33010109002</v>
      </c>
      <c r="B90" s="7" t="s">
        <v>316</v>
      </c>
      <c r="C90" s="8">
        <v>9</v>
      </c>
      <c r="D90" s="7" t="s">
        <v>10</v>
      </c>
      <c r="E90" s="7">
        <v>5200</v>
      </c>
      <c r="F90" s="7" t="s">
        <v>315</v>
      </c>
      <c r="G90" s="7" t="s">
        <v>14</v>
      </c>
      <c r="H90" s="7" t="s">
        <v>312</v>
      </c>
      <c r="I90" s="7" t="s">
        <v>316</v>
      </c>
      <c r="J90" s="7" t="s">
        <v>317</v>
      </c>
      <c r="K90" s="32">
        <v>1.8175513019739258E-3</v>
      </c>
      <c r="L90" s="16">
        <v>46</v>
      </c>
      <c r="M90" s="17">
        <v>-0.6</v>
      </c>
      <c r="N90" s="18">
        <v>185.7225</v>
      </c>
      <c r="O90" s="19">
        <v>-0.59724743186889695</v>
      </c>
      <c r="P90" s="5">
        <v>147</v>
      </c>
      <c r="Q90" s="6">
        <v>-0.57636887608069198</v>
      </c>
      <c r="R90" s="5">
        <v>533.40800000000002</v>
      </c>
      <c r="S90" s="6">
        <v>-0.53443972791229399</v>
      </c>
      <c r="T90" s="16">
        <v>73</v>
      </c>
      <c r="U90" s="17">
        <v>-0.58045977011494299</v>
      </c>
      <c r="V90" s="18">
        <v>264.7749</v>
      </c>
      <c r="W90" s="19">
        <v>-0.54962718250809295</v>
      </c>
      <c r="X90" s="5">
        <v>4</v>
      </c>
      <c r="Y90" s="6">
        <v>1</v>
      </c>
      <c r="Z90" s="5">
        <v>15.7828</v>
      </c>
      <c r="AA90" s="6">
        <v>1</v>
      </c>
      <c r="AB90" s="16">
        <v>100</v>
      </c>
      <c r="AC90" s="17">
        <v>1.32558139534884</v>
      </c>
      <c r="AD90" s="18">
        <v>522.11990000000003</v>
      </c>
      <c r="AE90" s="19">
        <v>1.4281247137028701</v>
      </c>
      <c r="AF90" s="16">
        <v>46</v>
      </c>
      <c r="AG90" s="17">
        <v>2.06666666666667</v>
      </c>
      <c r="AH90" s="18">
        <v>296.65600000000001</v>
      </c>
      <c r="AI90" s="19">
        <v>2.2150757069176099</v>
      </c>
      <c r="AJ90" s="16">
        <v>86</v>
      </c>
      <c r="AK90" s="17">
        <v>1</v>
      </c>
      <c r="AL90" s="18">
        <v>455.48570000000001</v>
      </c>
      <c r="AM90" s="19">
        <v>1</v>
      </c>
      <c r="AN90" s="39">
        <v>183.5</v>
      </c>
      <c r="AO90" s="48">
        <v>6.6515210143660165E-4</v>
      </c>
      <c r="AP90" s="29">
        <v>218</v>
      </c>
      <c r="AQ90" s="39">
        <v>200</v>
      </c>
      <c r="AR90" s="39">
        <f>Table1[[#This Row],[Poids Enseigne]]-Table1[[#This Row],[Position WB CROP 11 Full]]</f>
        <v>-18</v>
      </c>
      <c r="AT90" s="5"/>
    </row>
    <row r="91" spans="1:46" ht="33.75">
      <c r="A91" s="7">
        <v>33010109003</v>
      </c>
      <c r="B91" s="7" t="s">
        <v>319</v>
      </c>
      <c r="C91" s="8">
        <v>11</v>
      </c>
      <c r="D91" s="7" t="s">
        <v>10</v>
      </c>
      <c r="E91" s="7">
        <v>10842</v>
      </c>
      <c r="F91" s="7" t="s">
        <v>318</v>
      </c>
      <c r="G91" s="7" t="s">
        <v>14</v>
      </c>
      <c r="H91" s="7" t="s">
        <v>312</v>
      </c>
      <c r="I91" s="7" t="s">
        <v>319</v>
      </c>
      <c r="J91" s="7" t="s">
        <v>320</v>
      </c>
      <c r="K91" s="32">
        <v>4.2470115063192237E-3</v>
      </c>
      <c r="L91" s="16">
        <v>274</v>
      </c>
      <c r="M91" s="17">
        <v>4.1825095057034203E-2</v>
      </c>
      <c r="N91" s="18">
        <v>1022</v>
      </c>
      <c r="O91" s="19">
        <v>0.20750258455176501</v>
      </c>
      <c r="P91" s="5">
        <v>382</v>
      </c>
      <c r="Q91" s="6">
        <v>-0.40958268933539399</v>
      </c>
      <c r="R91" s="5">
        <v>1424.0939000000001</v>
      </c>
      <c r="S91" s="6">
        <v>-0.31976674314328102</v>
      </c>
      <c r="T91" s="16">
        <v>242</v>
      </c>
      <c r="U91" s="17">
        <v>4.1493775933610002E-3</v>
      </c>
      <c r="V91" s="18">
        <v>920.01400000000001</v>
      </c>
      <c r="W91" s="19">
        <v>0.13148546530647801</v>
      </c>
      <c r="X91" s="5">
        <v>80</v>
      </c>
      <c r="Y91" s="6">
        <v>1</v>
      </c>
      <c r="Z91" s="5">
        <v>310.47620000000001</v>
      </c>
      <c r="AA91" s="6">
        <v>1</v>
      </c>
      <c r="AB91" s="16">
        <v>321</v>
      </c>
      <c r="AC91" s="17">
        <v>4.9019607843137303E-2</v>
      </c>
      <c r="AD91" s="18">
        <v>1803.7158999999999</v>
      </c>
      <c r="AE91" s="19">
        <v>4.9064092092091199E-2</v>
      </c>
      <c r="AF91" s="16">
        <v>213</v>
      </c>
      <c r="AG91" s="17">
        <v>2.4918032786885198</v>
      </c>
      <c r="AH91" s="18">
        <v>1355.1914999999999</v>
      </c>
      <c r="AI91" s="19">
        <v>3.28479895434061</v>
      </c>
      <c r="AJ91" s="16">
        <v>269</v>
      </c>
      <c r="AK91" s="17">
        <v>1.0074626865671601</v>
      </c>
      <c r="AL91" s="18">
        <v>1610.7014999999999</v>
      </c>
      <c r="AM91" s="19">
        <v>1.06270359526328</v>
      </c>
      <c r="AN91" s="39">
        <v>646</v>
      </c>
      <c r="AO91" s="48">
        <v>2.3416253816242218E-3</v>
      </c>
      <c r="AP91" s="29">
        <v>161</v>
      </c>
      <c r="AQ91" s="39">
        <v>105</v>
      </c>
      <c r="AR91" s="39">
        <f>Table1[[#This Row],[Poids Enseigne]]-Table1[[#This Row],[Position WB CROP 11 Full]]</f>
        <v>-56</v>
      </c>
      <c r="AT91" s="5"/>
    </row>
    <row r="92" spans="1:46" ht="33.75">
      <c r="A92" s="7">
        <v>33010109004</v>
      </c>
      <c r="B92" s="7" t="s">
        <v>322</v>
      </c>
      <c r="C92" s="8">
        <v>20</v>
      </c>
      <c r="D92" s="7" t="s">
        <v>10</v>
      </c>
      <c r="E92" s="7">
        <v>2800</v>
      </c>
      <c r="F92" s="7" t="s">
        <v>321</v>
      </c>
      <c r="G92" s="7" t="s">
        <v>14</v>
      </c>
      <c r="H92" s="7" t="s">
        <v>312</v>
      </c>
      <c r="I92" s="7" t="s">
        <v>323</v>
      </c>
      <c r="J92" s="7" t="s">
        <v>324</v>
      </c>
      <c r="K92" s="32">
        <v>4.0819847731025805E-3</v>
      </c>
      <c r="L92" s="16">
        <v>0</v>
      </c>
      <c r="M92" s="17">
        <v>-1</v>
      </c>
      <c r="N92" s="18">
        <v>0</v>
      </c>
      <c r="O92" s="19">
        <v>-1</v>
      </c>
      <c r="P92" s="5">
        <v>37</v>
      </c>
      <c r="Q92" s="6">
        <v>-0.95677570093457898</v>
      </c>
      <c r="R92" s="5">
        <v>95.636200000000002</v>
      </c>
      <c r="S92" s="6">
        <v>-0.95783044448936105</v>
      </c>
      <c r="T92" s="16">
        <v>4</v>
      </c>
      <c r="U92" s="17">
        <v>-0.98876404494381998</v>
      </c>
      <c r="V92" s="18">
        <v>10.3391</v>
      </c>
      <c r="W92" s="19">
        <v>-0.98976089712648296</v>
      </c>
      <c r="X92" s="5" t="e">
        <v>#N/A</v>
      </c>
      <c r="Y92" s="6" t="e">
        <v>#N/A</v>
      </c>
      <c r="Z92" s="5" t="e">
        <v>#N/A</v>
      </c>
      <c r="AA92" s="6" t="e">
        <v>#N/A</v>
      </c>
      <c r="AB92" s="16">
        <v>15</v>
      </c>
      <c r="AC92" s="17">
        <v>-0.86956521739130399</v>
      </c>
      <c r="AD92" s="18">
        <v>77.542500000000004</v>
      </c>
      <c r="AE92" s="19">
        <v>-0.87332827795394996</v>
      </c>
      <c r="AF92" s="16">
        <v>0</v>
      </c>
      <c r="AG92" s="17">
        <v>-1</v>
      </c>
      <c r="AH92" s="18">
        <v>0</v>
      </c>
      <c r="AI92" s="19">
        <v>-1</v>
      </c>
      <c r="AJ92" s="16">
        <v>5</v>
      </c>
      <c r="AK92" s="17">
        <v>-0.81481481481481499</v>
      </c>
      <c r="AL92" s="18">
        <v>25.8475</v>
      </c>
      <c r="AM92" s="19">
        <v>-0.81481481481481499</v>
      </c>
      <c r="AN92" s="39"/>
      <c r="AO92" s="48">
        <v>0</v>
      </c>
      <c r="AP92" s="25"/>
      <c r="AQ92" s="39">
        <v>111</v>
      </c>
      <c r="AR92" s="39">
        <f>Table1[[#This Row],[Poids Enseigne]]-Table1[[#This Row],[Position WB CROP 11 Full]]</f>
        <v>111</v>
      </c>
      <c r="AT92" s="5"/>
    </row>
    <row r="93" spans="1:46" ht="22.5">
      <c r="A93" s="7">
        <v>33010109008</v>
      </c>
      <c r="B93" s="7" t="s">
        <v>326</v>
      </c>
      <c r="C93" s="8">
        <v>63</v>
      </c>
      <c r="D93" s="7" t="s">
        <v>10</v>
      </c>
      <c r="E93" s="7">
        <v>7500</v>
      </c>
      <c r="F93" s="7" t="s">
        <v>325</v>
      </c>
      <c r="G93" s="7" t="s">
        <v>14</v>
      </c>
      <c r="H93" s="7" t="s">
        <v>312</v>
      </c>
      <c r="I93" s="7" t="s">
        <v>326</v>
      </c>
      <c r="J93" s="7" t="s">
        <v>35</v>
      </c>
      <c r="K93" s="32">
        <v>2.4279632430779631E-3</v>
      </c>
      <c r="L93" s="16">
        <v>252</v>
      </c>
      <c r="M93" s="17">
        <v>0.55555555555555602</v>
      </c>
      <c r="N93" s="18">
        <v>947.9</v>
      </c>
      <c r="O93" s="19">
        <v>0.71254160758858798</v>
      </c>
      <c r="P93" s="5">
        <v>457</v>
      </c>
      <c r="Q93" s="6">
        <v>0.68634686346863505</v>
      </c>
      <c r="R93" s="5">
        <v>1703.75</v>
      </c>
      <c r="S93" s="6">
        <v>0.87942886101150597</v>
      </c>
      <c r="T93" s="16">
        <v>206</v>
      </c>
      <c r="U93" s="17">
        <v>1.3409090909090899</v>
      </c>
      <c r="V93" s="18">
        <v>771.3</v>
      </c>
      <c r="W93" s="19">
        <v>1.5558184384754601</v>
      </c>
      <c r="X93" s="5">
        <v>97</v>
      </c>
      <c r="Y93" s="6">
        <v>1.69444444444444</v>
      </c>
      <c r="Z93" s="5">
        <v>374</v>
      </c>
      <c r="AA93" s="6">
        <v>1.6638176638176601</v>
      </c>
      <c r="AB93" s="16">
        <v>271</v>
      </c>
      <c r="AC93" s="17">
        <v>0.48087431693989102</v>
      </c>
      <c r="AD93" s="18">
        <v>1704.35</v>
      </c>
      <c r="AE93" s="19">
        <v>0.52619989166564196</v>
      </c>
      <c r="AF93" s="16">
        <v>168</v>
      </c>
      <c r="AG93" s="17">
        <v>1.8</v>
      </c>
      <c r="AH93" s="18">
        <v>1030.2</v>
      </c>
      <c r="AI93" s="19">
        <v>2.1163994242737898</v>
      </c>
      <c r="AJ93" s="16">
        <v>307</v>
      </c>
      <c r="AK93" s="17">
        <v>1.1619718309859199</v>
      </c>
      <c r="AL93" s="18">
        <v>1936.3</v>
      </c>
      <c r="AM93" s="19">
        <v>1.4224680123626801</v>
      </c>
      <c r="AN93" s="39">
        <v>626</v>
      </c>
      <c r="AO93" s="48">
        <v>2.2691292397782705E-3</v>
      </c>
      <c r="AP93" s="29">
        <v>166</v>
      </c>
      <c r="AQ93" s="39">
        <v>171</v>
      </c>
      <c r="AR93" s="39">
        <f>Table1[[#This Row],[Poids Enseigne]]-Table1[[#This Row],[Position WB CROP 11 Full]]</f>
        <v>5</v>
      </c>
      <c r="AT93" s="5"/>
    </row>
    <row r="94" spans="1:46" ht="45">
      <c r="A94" s="7">
        <v>33010109009</v>
      </c>
      <c r="B94" s="7" t="s">
        <v>328</v>
      </c>
      <c r="C94" s="8">
        <v>66</v>
      </c>
      <c r="D94" s="7" t="s">
        <v>10</v>
      </c>
      <c r="E94" s="7">
        <v>4200</v>
      </c>
      <c r="F94" s="7" t="s">
        <v>327</v>
      </c>
      <c r="G94" s="7" t="s">
        <v>14</v>
      </c>
      <c r="H94" s="7" t="s">
        <v>312</v>
      </c>
      <c r="I94" s="7" t="s">
        <v>329</v>
      </c>
      <c r="J94" s="7" t="s">
        <v>330</v>
      </c>
      <c r="K94" s="32">
        <v>2.8728041149009504E-3</v>
      </c>
      <c r="L94" s="16">
        <v>153</v>
      </c>
      <c r="M94" s="17">
        <v>-0.43542435424354198</v>
      </c>
      <c r="N94" s="18">
        <v>552.45079999999996</v>
      </c>
      <c r="O94" s="19">
        <v>-0.360552568822535</v>
      </c>
      <c r="P94" s="5">
        <v>189</v>
      </c>
      <c r="Q94" s="6">
        <v>-0.57432432432432401</v>
      </c>
      <c r="R94" s="5">
        <v>691.63699999999994</v>
      </c>
      <c r="S94" s="6">
        <v>-0.55455518312624696</v>
      </c>
      <c r="T94" s="16">
        <v>136</v>
      </c>
      <c r="U94" s="17">
        <v>-0.67228915662650601</v>
      </c>
      <c r="V94" s="18">
        <v>497.08440000000002</v>
      </c>
      <c r="W94" s="19">
        <v>-0.65313932716128498</v>
      </c>
      <c r="X94" s="5">
        <v>7</v>
      </c>
      <c r="Y94" s="6">
        <v>1</v>
      </c>
      <c r="Z94" s="5">
        <v>24.9087</v>
      </c>
      <c r="AA94" s="6">
        <v>1</v>
      </c>
      <c r="AB94" s="16">
        <v>115</v>
      </c>
      <c r="AC94" s="17">
        <v>-0.53815261044176699</v>
      </c>
      <c r="AD94" s="18">
        <v>823.84950000000003</v>
      </c>
      <c r="AE94" s="19">
        <v>-0.475036416443538</v>
      </c>
      <c r="AF94" s="16">
        <v>31</v>
      </c>
      <c r="AG94" s="17">
        <v>-3.125E-2</v>
      </c>
      <c r="AH94" s="18">
        <v>189.39359999999999</v>
      </c>
      <c r="AI94" s="19">
        <v>-2.3554073938117901E-2</v>
      </c>
      <c r="AJ94" s="16">
        <v>82</v>
      </c>
      <c r="AK94" s="17">
        <v>-0.52601156069364197</v>
      </c>
      <c r="AL94" s="18">
        <v>619.36940000000004</v>
      </c>
      <c r="AM94" s="19">
        <v>-0.492413235376431</v>
      </c>
      <c r="AN94" s="39">
        <v>235.25</v>
      </c>
      <c r="AO94" s="48">
        <v>8.5273586846300027E-4</v>
      </c>
      <c r="AP94" s="29">
        <v>216</v>
      </c>
      <c r="AQ94" s="39">
        <v>155</v>
      </c>
      <c r="AR94" s="39">
        <f>Table1[[#This Row],[Poids Enseigne]]-Table1[[#This Row],[Position WB CROP 11 Full]]</f>
        <v>-61</v>
      </c>
      <c r="AT94" s="5"/>
    </row>
    <row r="95" spans="1:46" ht="56.25">
      <c r="A95" s="7">
        <v>33010110001</v>
      </c>
      <c r="B95" s="7" t="s">
        <v>332</v>
      </c>
      <c r="C95" s="8">
        <v>59</v>
      </c>
      <c r="D95" s="7" t="s">
        <v>10</v>
      </c>
      <c r="E95" s="7">
        <v>10000</v>
      </c>
      <c r="F95" s="7" t="s">
        <v>331</v>
      </c>
      <c r="G95" s="7" t="s">
        <v>14</v>
      </c>
      <c r="H95" s="7" t="s">
        <v>334</v>
      </c>
      <c r="I95" s="7" t="s">
        <v>335</v>
      </c>
      <c r="J95" s="7" t="s">
        <v>35</v>
      </c>
      <c r="K95" s="32">
        <v>4.467674660607073E-3</v>
      </c>
      <c r="L95" s="16">
        <v>851</v>
      </c>
      <c r="M95" s="17">
        <v>1.15443037974684</v>
      </c>
      <c r="N95" s="18">
        <v>3211.7</v>
      </c>
      <c r="O95" s="19">
        <v>1.62310318734357</v>
      </c>
      <c r="P95" s="5">
        <v>1117</v>
      </c>
      <c r="Q95" s="6">
        <v>2.7233333333333301</v>
      </c>
      <c r="R95" s="5">
        <v>4207.75</v>
      </c>
      <c r="S95" s="6">
        <v>3.26097382403603</v>
      </c>
      <c r="T95" s="16">
        <v>594</v>
      </c>
      <c r="U95" s="17">
        <v>0.88571428571428601</v>
      </c>
      <c r="V95" s="18">
        <v>2245.4</v>
      </c>
      <c r="W95" s="19">
        <v>1.28204739918349</v>
      </c>
      <c r="X95" s="5">
        <v>217</v>
      </c>
      <c r="Y95" s="6">
        <v>2.875</v>
      </c>
      <c r="Z95" s="5">
        <v>839</v>
      </c>
      <c r="AA95" s="6">
        <v>2.8415750915750899</v>
      </c>
      <c r="AB95" s="16">
        <v>251</v>
      </c>
      <c r="AC95" s="17">
        <v>-0.60903426791277304</v>
      </c>
      <c r="AD95" s="18">
        <v>1640.95</v>
      </c>
      <c r="AE95" s="19">
        <v>-0.55988965848113403</v>
      </c>
      <c r="AF95" s="16">
        <v>260</v>
      </c>
      <c r="AG95" s="17">
        <v>0.14537444933920701</v>
      </c>
      <c r="AH95" s="18">
        <v>1713.3</v>
      </c>
      <c r="AI95" s="19">
        <v>6.5935843515914694E-2</v>
      </c>
      <c r="AJ95" s="16">
        <v>373</v>
      </c>
      <c r="AK95" s="17">
        <v>-0.122352941176471</v>
      </c>
      <c r="AL95" s="18">
        <v>2371.75</v>
      </c>
      <c r="AM95" s="19">
        <v>-9.2327244243133197E-2</v>
      </c>
      <c r="AN95" s="39">
        <v>1136.75</v>
      </c>
      <c r="AO95" s="48">
        <v>4.1204994621692479E-3</v>
      </c>
      <c r="AP95" s="29">
        <v>100</v>
      </c>
      <c r="AQ95" s="39">
        <v>96</v>
      </c>
      <c r="AR95" s="39">
        <f>Table1[[#This Row],[Poids Enseigne]]-Table1[[#This Row],[Position WB CROP 11 Full]]</f>
        <v>-4</v>
      </c>
      <c r="AT95" s="5"/>
    </row>
    <row r="96" spans="1:46" ht="45">
      <c r="A96" s="7">
        <v>33010110002</v>
      </c>
      <c r="B96" s="7" t="s">
        <v>337</v>
      </c>
      <c r="C96" s="8">
        <v>59</v>
      </c>
      <c r="D96" s="7" t="s">
        <v>10</v>
      </c>
      <c r="E96" s="7">
        <v>4500</v>
      </c>
      <c r="F96" s="7" t="s">
        <v>336</v>
      </c>
      <c r="G96" s="7" t="s">
        <v>14</v>
      </c>
      <c r="H96" s="7" t="s">
        <v>334</v>
      </c>
      <c r="I96" s="7" t="s">
        <v>338</v>
      </c>
      <c r="J96" s="7" t="s">
        <v>339</v>
      </c>
      <c r="K96" s="32">
        <v>2.6052646347985249E-3</v>
      </c>
      <c r="L96" s="16">
        <v>104</v>
      </c>
      <c r="M96" s="17">
        <v>-0.24637681159420299</v>
      </c>
      <c r="N96" s="18">
        <v>390.45</v>
      </c>
      <c r="O96" s="19">
        <v>-9.7139844470805398E-2</v>
      </c>
      <c r="P96" s="5">
        <v>231</v>
      </c>
      <c r="Q96" s="6">
        <v>-4.3103448275862103E-3</v>
      </c>
      <c r="R96" s="5">
        <v>853.8</v>
      </c>
      <c r="S96" s="6">
        <v>0.18861254057229601</v>
      </c>
      <c r="T96" s="16">
        <v>94</v>
      </c>
      <c r="U96" s="17">
        <v>-0.38562091503267998</v>
      </c>
      <c r="V96" s="18">
        <v>348.35</v>
      </c>
      <c r="W96" s="19">
        <v>-0.284717240008525</v>
      </c>
      <c r="X96" s="5">
        <v>68</v>
      </c>
      <c r="Y96" s="6">
        <v>0.214285714285714</v>
      </c>
      <c r="Z96" s="5">
        <v>257.95</v>
      </c>
      <c r="AA96" s="6">
        <v>0.181089743589744</v>
      </c>
      <c r="AB96" s="16">
        <v>198</v>
      </c>
      <c r="AC96" s="17">
        <v>-0.232558139534884</v>
      </c>
      <c r="AD96" s="18">
        <v>1130.95</v>
      </c>
      <c r="AE96" s="19">
        <v>-0.18612684316956801</v>
      </c>
      <c r="AF96" s="16">
        <v>95</v>
      </c>
      <c r="AG96" s="17">
        <v>1.1111111111111101</v>
      </c>
      <c r="AH96" s="18">
        <v>687.9</v>
      </c>
      <c r="AI96" s="19">
        <v>1.10386273970089</v>
      </c>
      <c r="AJ96" s="16">
        <v>226</v>
      </c>
      <c r="AK96" s="17">
        <v>-0.162962962962963</v>
      </c>
      <c r="AL96" s="18">
        <v>1359.6</v>
      </c>
      <c r="AM96" s="19">
        <v>-3.5168245198407999E-2</v>
      </c>
      <c r="AN96" s="39">
        <v>383.75</v>
      </c>
      <c r="AO96" s="48">
        <v>1.3910197216691874E-3</v>
      </c>
      <c r="AP96" s="29">
        <v>201</v>
      </c>
      <c r="AQ96" s="39">
        <v>166</v>
      </c>
      <c r="AR96" s="39">
        <f>Table1[[#This Row],[Poids Enseigne]]-Table1[[#This Row],[Position WB CROP 11 Full]]</f>
        <v>-35</v>
      </c>
      <c r="AT96" s="5"/>
    </row>
    <row r="97" spans="1:46" ht="22.5">
      <c r="A97" s="7">
        <v>33010110003</v>
      </c>
      <c r="B97" s="7" t="s">
        <v>341</v>
      </c>
      <c r="C97" s="8">
        <v>59</v>
      </c>
      <c r="D97" s="7" t="s">
        <v>10</v>
      </c>
      <c r="E97" s="7">
        <v>9280</v>
      </c>
      <c r="F97" s="7" t="s">
        <v>340</v>
      </c>
      <c r="G97" s="7" t="s">
        <v>14</v>
      </c>
      <c r="H97" s="7" t="s">
        <v>334</v>
      </c>
      <c r="I97" s="7" t="s">
        <v>341</v>
      </c>
      <c r="J97" s="7" t="s">
        <v>342</v>
      </c>
      <c r="K97" s="32">
        <v>3.7541311593916786E-3</v>
      </c>
      <c r="L97" s="16">
        <v>336</v>
      </c>
      <c r="M97" s="17">
        <v>0.27756653992395403</v>
      </c>
      <c r="N97" s="18">
        <v>1262.6500000000001</v>
      </c>
      <c r="O97" s="19">
        <v>0.67691510837229096</v>
      </c>
      <c r="P97" s="5">
        <v>435</v>
      </c>
      <c r="Q97" s="6">
        <v>0.46464646464646497</v>
      </c>
      <c r="R97" s="5">
        <v>1633.6</v>
      </c>
      <c r="S97" s="6">
        <v>0.66808464753542895</v>
      </c>
      <c r="T97" s="16">
        <v>202</v>
      </c>
      <c r="U97" s="17">
        <v>-0.18548387096774199</v>
      </c>
      <c r="V97" s="18">
        <v>756.1</v>
      </c>
      <c r="W97" s="19">
        <v>-1.5925964730297199E-2</v>
      </c>
      <c r="X97" s="5">
        <v>121</v>
      </c>
      <c r="Y97" s="6">
        <v>12.4444444444444</v>
      </c>
      <c r="Z97" s="5">
        <v>463.3</v>
      </c>
      <c r="AA97" s="6">
        <v>12.1994301994302</v>
      </c>
      <c r="AB97" s="16">
        <v>191</v>
      </c>
      <c r="AC97" s="17">
        <v>-0.34812286689419802</v>
      </c>
      <c r="AD97" s="18">
        <v>1260.47</v>
      </c>
      <c r="AE97" s="19">
        <v>-0.13844320329314599</v>
      </c>
      <c r="AF97" s="16">
        <v>159</v>
      </c>
      <c r="AG97" s="17">
        <v>0.82758620689655205</v>
      </c>
      <c r="AH97" s="18">
        <v>1008.4</v>
      </c>
      <c r="AI97" s="19">
        <v>0.71034108448243705</v>
      </c>
      <c r="AJ97" s="16">
        <v>209</v>
      </c>
      <c r="AK97" s="17">
        <v>-0.24275362318840599</v>
      </c>
      <c r="AL97" s="18">
        <v>1325.95</v>
      </c>
      <c r="AM97" s="19">
        <v>-1.7511480581560299E-2</v>
      </c>
      <c r="AN97" s="39">
        <v>553</v>
      </c>
      <c r="AO97" s="48">
        <v>2.004518322040549E-3</v>
      </c>
      <c r="AP97" s="29">
        <v>172</v>
      </c>
      <c r="AQ97" s="39">
        <v>128</v>
      </c>
      <c r="AR97" s="39">
        <f>Table1[[#This Row],[Poids Enseigne]]-Table1[[#This Row],[Position WB CROP 11 Full]]</f>
        <v>-44</v>
      </c>
      <c r="AT97" s="5"/>
    </row>
    <row r="98" spans="1:46" ht="56.25">
      <c r="A98" s="7">
        <v>33010110004</v>
      </c>
      <c r="B98" s="7" t="s">
        <v>344</v>
      </c>
      <c r="C98" s="8">
        <v>59</v>
      </c>
      <c r="D98" s="7" t="s">
        <v>10</v>
      </c>
      <c r="E98" s="7">
        <v>11000</v>
      </c>
      <c r="F98" s="7" t="s">
        <v>343</v>
      </c>
      <c r="G98" s="7" t="s">
        <v>14</v>
      </c>
      <c r="H98" s="7" t="s">
        <v>334</v>
      </c>
      <c r="I98" s="7" t="s">
        <v>345</v>
      </c>
      <c r="J98" s="7" t="s">
        <v>35</v>
      </c>
      <c r="K98" s="32">
        <v>3.7778686774622137E-3</v>
      </c>
      <c r="L98" s="16">
        <v>754</v>
      </c>
      <c r="M98" s="17">
        <v>1.8345864661654101</v>
      </c>
      <c r="N98" s="18">
        <v>2587.6</v>
      </c>
      <c r="O98" s="19">
        <v>1.9625050088728599</v>
      </c>
      <c r="P98" s="5">
        <v>848</v>
      </c>
      <c r="Q98" s="6">
        <v>1.86486486486486</v>
      </c>
      <c r="R98" s="5">
        <v>2985.55</v>
      </c>
      <c r="S98" s="6">
        <v>2.0166211983429299</v>
      </c>
      <c r="T98" s="16">
        <v>686</v>
      </c>
      <c r="U98" s="17">
        <v>2.2056074766355098</v>
      </c>
      <c r="V98" s="18">
        <v>2314.1999999999998</v>
      </c>
      <c r="W98" s="19">
        <v>2.22693997071742</v>
      </c>
      <c r="X98" s="5">
        <v>173</v>
      </c>
      <c r="Y98" s="6">
        <v>1.18987341772152</v>
      </c>
      <c r="Z98" s="5">
        <v>666.3</v>
      </c>
      <c r="AA98" s="6">
        <v>1.16260954235638</v>
      </c>
      <c r="AB98" s="16">
        <v>260</v>
      </c>
      <c r="AC98" s="17">
        <v>-0.47154471544715398</v>
      </c>
      <c r="AD98" s="18">
        <v>1628.82</v>
      </c>
      <c r="AE98" s="19">
        <v>-0.43365681164661002</v>
      </c>
      <c r="AF98" s="16">
        <v>155</v>
      </c>
      <c r="AG98" s="17">
        <v>0.74157303370786498</v>
      </c>
      <c r="AH98" s="18">
        <v>954.4</v>
      </c>
      <c r="AI98" s="19">
        <v>0.64827383727958798</v>
      </c>
      <c r="AJ98" s="16">
        <v>311</v>
      </c>
      <c r="AK98" s="17">
        <v>-0.30580357142857101</v>
      </c>
      <c r="AL98" s="18">
        <v>1904.1</v>
      </c>
      <c r="AM98" s="19">
        <v>-0.273424532081736</v>
      </c>
      <c r="AN98" s="39">
        <v>978.25</v>
      </c>
      <c r="AO98" s="48">
        <v>3.5459675380400848E-3</v>
      </c>
      <c r="AP98" s="29">
        <v>113</v>
      </c>
      <c r="AQ98" s="39">
        <v>127</v>
      </c>
      <c r="AR98" s="39">
        <f>Table1[[#This Row],[Poids Enseigne]]-Table1[[#This Row],[Position WB CROP 11 Full]]</f>
        <v>14</v>
      </c>
      <c r="AT98" s="5"/>
    </row>
    <row r="99" spans="1:46" ht="33.75">
      <c r="A99" s="7">
        <v>33010110005</v>
      </c>
      <c r="B99" s="7" t="s">
        <v>347</v>
      </c>
      <c r="C99" s="8">
        <v>59</v>
      </c>
      <c r="D99" s="7" t="s">
        <v>10</v>
      </c>
      <c r="E99" s="7">
        <v>6000</v>
      </c>
      <c r="F99" s="7" t="s">
        <v>346</v>
      </c>
      <c r="G99" s="7" t="s">
        <v>14</v>
      </c>
      <c r="H99" s="7" t="s">
        <v>334</v>
      </c>
      <c r="I99" s="7" t="s">
        <v>347</v>
      </c>
      <c r="J99" s="7" t="s">
        <v>35</v>
      </c>
      <c r="K99" s="32">
        <v>1.6894289770597833E-3</v>
      </c>
      <c r="L99" s="16">
        <v>122</v>
      </c>
      <c r="M99" s="17">
        <v>8.2644628099173608E-3</v>
      </c>
      <c r="N99" s="18">
        <v>457.1</v>
      </c>
      <c r="O99" s="19">
        <v>0.17737695045718299</v>
      </c>
      <c r="P99" s="5">
        <v>137</v>
      </c>
      <c r="Q99" s="6">
        <v>-0.25543478260869601</v>
      </c>
      <c r="R99" s="5">
        <v>414.24</v>
      </c>
      <c r="S99" s="6">
        <v>-0.30392057193316502</v>
      </c>
      <c r="T99" s="16">
        <v>99</v>
      </c>
      <c r="U99" s="17">
        <v>-0.220472440944882</v>
      </c>
      <c r="V99" s="18">
        <v>370.9</v>
      </c>
      <c r="W99" s="19">
        <v>-0.102045757172255</v>
      </c>
      <c r="X99" s="5">
        <v>72</v>
      </c>
      <c r="Y99" s="6">
        <v>5.5454545454545503</v>
      </c>
      <c r="Z99" s="5">
        <v>276.26</v>
      </c>
      <c r="AA99" s="6">
        <v>5.4396270396270401</v>
      </c>
      <c r="AB99" s="16">
        <v>147</v>
      </c>
      <c r="AC99" s="17">
        <v>-0.303317535545024</v>
      </c>
      <c r="AD99" s="18">
        <v>843.64</v>
      </c>
      <c r="AE99" s="19">
        <v>-0.198374323957342</v>
      </c>
      <c r="AF99" s="16">
        <v>87</v>
      </c>
      <c r="AG99" s="17">
        <v>-0.40410958904109601</v>
      </c>
      <c r="AH99" s="18">
        <v>597.70000000000005</v>
      </c>
      <c r="AI99" s="19">
        <v>-0.33223099869284001</v>
      </c>
      <c r="AJ99" s="16">
        <v>181</v>
      </c>
      <c r="AK99" s="17">
        <v>-0.191964285714286</v>
      </c>
      <c r="AL99" s="18">
        <v>1091.8699999999999</v>
      </c>
      <c r="AM99" s="19">
        <v>3.1954709562784699E-2</v>
      </c>
      <c r="AN99" s="39">
        <v>315</v>
      </c>
      <c r="AO99" s="48">
        <v>1.1418142340737303E-3</v>
      </c>
      <c r="AP99" s="29">
        <v>207</v>
      </c>
      <c r="AQ99" s="39">
        <v>207</v>
      </c>
      <c r="AR99" s="39">
        <f>Table1[[#This Row],[Poids Enseigne]]-Table1[[#This Row],[Position WB CROP 11 Full]]</f>
        <v>0</v>
      </c>
      <c r="AT99" s="5"/>
    </row>
    <row r="100" spans="1:46" ht="22.5">
      <c r="A100" s="7">
        <v>33010110006</v>
      </c>
      <c r="B100" s="7" t="s">
        <v>349</v>
      </c>
      <c r="C100" s="8">
        <v>59</v>
      </c>
      <c r="D100" s="7" t="s">
        <v>10</v>
      </c>
      <c r="E100" s="7">
        <v>12000</v>
      </c>
      <c r="F100" s="7" t="s">
        <v>348</v>
      </c>
      <c r="G100" s="7" t="s">
        <v>14</v>
      </c>
      <c r="H100" s="7" t="s">
        <v>334</v>
      </c>
      <c r="I100" s="7" t="s">
        <v>349</v>
      </c>
      <c r="J100" s="7" t="s">
        <v>350</v>
      </c>
      <c r="K100" s="32">
        <v>4.0067843420514195E-3</v>
      </c>
      <c r="L100" s="16">
        <v>569</v>
      </c>
      <c r="M100" s="17">
        <v>0.19537815126050401</v>
      </c>
      <c r="N100" s="18">
        <v>2170.6999999999998</v>
      </c>
      <c r="O100" s="19">
        <v>0.38719619256279603</v>
      </c>
      <c r="P100" s="5">
        <v>703</v>
      </c>
      <c r="Q100" s="6">
        <v>0.92076502732240395</v>
      </c>
      <c r="R100" s="5">
        <v>2676.25</v>
      </c>
      <c r="S100" s="6">
        <v>1.2002542552567901</v>
      </c>
      <c r="T100" s="16">
        <v>538</v>
      </c>
      <c r="U100" s="17">
        <v>0.22831050228310501</v>
      </c>
      <c r="V100" s="18">
        <v>2054.8200000000002</v>
      </c>
      <c r="W100" s="19">
        <v>0.42510727732534098</v>
      </c>
      <c r="X100" s="5">
        <v>285</v>
      </c>
      <c r="Y100" s="6">
        <v>1.2093023255813999</v>
      </c>
      <c r="Z100" s="5">
        <v>1103.2</v>
      </c>
      <c r="AA100" s="6">
        <v>1.1928046114092601</v>
      </c>
      <c r="AB100" s="16">
        <v>513</v>
      </c>
      <c r="AC100" s="17">
        <v>-0.103146853146853</v>
      </c>
      <c r="AD100" s="18">
        <v>3356.72</v>
      </c>
      <c r="AE100" s="19">
        <v>-2.3036377977048099E-2</v>
      </c>
      <c r="AF100" s="16">
        <v>294</v>
      </c>
      <c r="AG100" s="17">
        <v>7.69230769230769E-2</v>
      </c>
      <c r="AH100" s="18">
        <v>2020.25</v>
      </c>
      <c r="AI100" s="19">
        <v>8.7050100351364304E-2</v>
      </c>
      <c r="AJ100" s="16">
        <v>558</v>
      </c>
      <c r="AK100" s="17">
        <v>5.4820415879017002E-2</v>
      </c>
      <c r="AL100" s="18">
        <v>3617.3</v>
      </c>
      <c r="AM100" s="19">
        <v>0.117029817930285</v>
      </c>
      <c r="AN100" s="39">
        <v>1206.25</v>
      </c>
      <c r="AO100" s="48">
        <v>4.3724235550839279E-3</v>
      </c>
      <c r="AP100" s="29">
        <v>89</v>
      </c>
      <c r="AQ100" s="39">
        <v>117</v>
      </c>
      <c r="AR100" s="39">
        <f>Table1[[#This Row],[Poids Enseigne]]-Table1[[#This Row],[Position WB CROP 11 Full]]</f>
        <v>28</v>
      </c>
      <c r="AT100" s="5"/>
    </row>
    <row r="101" spans="1:46" ht="33.75">
      <c r="A101" s="7">
        <v>33010110007</v>
      </c>
      <c r="B101" s="7" t="s">
        <v>352</v>
      </c>
      <c r="C101" s="8">
        <v>59</v>
      </c>
      <c r="D101" s="7" t="s">
        <v>10</v>
      </c>
      <c r="E101" s="7">
        <v>7000</v>
      </c>
      <c r="F101" s="7" t="s">
        <v>351</v>
      </c>
      <c r="G101" s="7" t="s">
        <v>14</v>
      </c>
      <c r="H101" s="7" t="s">
        <v>334</v>
      </c>
      <c r="I101" s="7" t="s">
        <v>352</v>
      </c>
      <c r="J101" s="7" t="s">
        <v>353</v>
      </c>
      <c r="K101" s="32">
        <v>2.7491614301536375E-3</v>
      </c>
      <c r="L101" s="16">
        <v>231</v>
      </c>
      <c r="M101" s="17">
        <v>-4.9382716049382699E-2</v>
      </c>
      <c r="N101" s="18">
        <v>887.05</v>
      </c>
      <c r="O101" s="19">
        <v>0.12568082719552501</v>
      </c>
      <c r="P101" s="5">
        <v>368</v>
      </c>
      <c r="Q101" s="6">
        <v>0.30496453900709197</v>
      </c>
      <c r="R101" s="5">
        <v>1408.2</v>
      </c>
      <c r="S101" s="6">
        <v>0.54950135259518396</v>
      </c>
      <c r="T101" s="16">
        <v>184</v>
      </c>
      <c r="U101" s="17">
        <v>-0.18942731277533001</v>
      </c>
      <c r="V101" s="18">
        <v>701.3</v>
      </c>
      <c r="W101" s="19">
        <v>-4.5199516949648799E-2</v>
      </c>
      <c r="X101" s="5">
        <v>86</v>
      </c>
      <c r="Y101" s="6">
        <v>0.48275862068965503</v>
      </c>
      <c r="Z101" s="5">
        <v>332.25</v>
      </c>
      <c r="AA101" s="6">
        <v>0.46883289124668398</v>
      </c>
      <c r="AB101" s="16">
        <v>180</v>
      </c>
      <c r="AC101" s="17">
        <v>-0.59276018099547501</v>
      </c>
      <c r="AD101" s="18">
        <v>1165.3</v>
      </c>
      <c r="AE101" s="19">
        <v>-0.55933706263834804</v>
      </c>
      <c r="AF101" s="16">
        <v>82</v>
      </c>
      <c r="AG101" s="17">
        <v>-0.55191256830601099</v>
      </c>
      <c r="AH101" s="18">
        <v>550.65</v>
      </c>
      <c r="AI101" s="19">
        <v>-0.55472445720292696</v>
      </c>
      <c r="AJ101" s="16">
        <v>309</v>
      </c>
      <c r="AK101" s="17">
        <v>-0.16935483870967699</v>
      </c>
      <c r="AL101" s="18">
        <v>1654</v>
      </c>
      <c r="AM101" s="19">
        <v>-0.24880926731381101</v>
      </c>
      <c r="AN101" s="39">
        <v>502.75</v>
      </c>
      <c r="AO101" s="48">
        <v>1.8223717656525966E-3</v>
      </c>
      <c r="AP101" s="29">
        <v>182</v>
      </c>
      <c r="AQ101" s="39">
        <v>160</v>
      </c>
      <c r="AR101" s="39">
        <f>Table1[[#This Row],[Poids Enseigne]]-Table1[[#This Row],[Position WB CROP 11 Full]]</f>
        <v>-22</v>
      </c>
      <c r="AT101" s="5"/>
    </row>
    <row r="102" spans="1:46" ht="33.75">
      <c r="A102" s="7">
        <v>33010110008</v>
      </c>
      <c r="B102" s="7" t="s">
        <v>355</v>
      </c>
      <c r="C102" s="8">
        <v>62</v>
      </c>
      <c r="D102" s="7" t="s">
        <v>10</v>
      </c>
      <c r="E102" s="7">
        <v>6850</v>
      </c>
      <c r="F102" s="7" t="s">
        <v>354</v>
      </c>
      <c r="G102" s="7" t="s">
        <v>14</v>
      </c>
      <c r="H102" s="7" t="s">
        <v>334</v>
      </c>
      <c r="I102" s="7" t="s">
        <v>356</v>
      </c>
      <c r="J102" s="7" t="s">
        <v>357</v>
      </c>
      <c r="K102" s="32">
        <v>1.7773795738287022E-3</v>
      </c>
      <c r="L102" s="16">
        <v>311</v>
      </c>
      <c r="M102" s="17">
        <v>1.1156462585033999</v>
      </c>
      <c r="N102" s="18">
        <v>1169.8</v>
      </c>
      <c r="O102" s="19">
        <v>1.4521538622785899</v>
      </c>
      <c r="P102" s="5">
        <v>321</v>
      </c>
      <c r="Q102" s="6">
        <v>0.47926267281106</v>
      </c>
      <c r="R102" s="5">
        <v>1210.95</v>
      </c>
      <c r="S102" s="6">
        <v>0.69375480802853295</v>
      </c>
      <c r="T102" s="16">
        <v>319</v>
      </c>
      <c r="U102" s="17">
        <v>0.61111111111111105</v>
      </c>
      <c r="V102" s="18">
        <v>1206.25</v>
      </c>
      <c r="W102" s="19">
        <v>0.80819967021436101</v>
      </c>
      <c r="X102" s="5">
        <v>79</v>
      </c>
      <c r="Y102" s="6">
        <v>12.1666666666667</v>
      </c>
      <c r="Z102" s="5">
        <v>305.35000000000002</v>
      </c>
      <c r="AA102" s="6">
        <v>12.0491452991453</v>
      </c>
      <c r="AB102" s="16">
        <v>199</v>
      </c>
      <c r="AC102" s="17">
        <v>-0.334448160535117</v>
      </c>
      <c r="AD102" s="18">
        <v>1301.55</v>
      </c>
      <c r="AE102" s="19">
        <v>-0.26177903567032901</v>
      </c>
      <c r="AF102" s="16">
        <v>130</v>
      </c>
      <c r="AG102" s="17">
        <v>0.56626506024096401</v>
      </c>
      <c r="AH102" s="18">
        <v>907.6</v>
      </c>
      <c r="AI102" s="19">
        <v>0.51279273272772696</v>
      </c>
      <c r="AJ102" s="16">
        <v>206</v>
      </c>
      <c r="AK102" s="17">
        <v>-4.6296296296296301E-2</v>
      </c>
      <c r="AL102" s="18">
        <v>1326.95</v>
      </c>
      <c r="AM102" s="19">
        <v>1.33643896292336E-2</v>
      </c>
      <c r="AN102" s="39">
        <v>525</v>
      </c>
      <c r="AO102" s="48">
        <v>1.9030237234562172E-3</v>
      </c>
      <c r="AP102" s="29">
        <v>175</v>
      </c>
      <c r="AQ102" s="39">
        <v>203</v>
      </c>
      <c r="AR102" s="39">
        <f>Table1[[#This Row],[Poids Enseigne]]-Table1[[#This Row],[Position WB CROP 11 Full]]</f>
        <v>28</v>
      </c>
      <c r="AT102" s="5"/>
    </row>
    <row r="103" spans="1:46" ht="22.5">
      <c r="A103" s="7">
        <v>33010110009</v>
      </c>
      <c r="B103" s="7" t="s">
        <v>359</v>
      </c>
      <c r="C103" s="8">
        <v>62</v>
      </c>
      <c r="D103" s="7" t="s">
        <v>10</v>
      </c>
      <c r="E103" s="7">
        <v>10400</v>
      </c>
      <c r="F103" s="7" t="s">
        <v>358</v>
      </c>
      <c r="G103" s="7" t="s">
        <v>14</v>
      </c>
      <c r="H103" s="7" t="s">
        <v>334</v>
      </c>
      <c r="I103" s="7" t="s">
        <v>359</v>
      </c>
      <c r="J103" s="7" t="s">
        <v>35</v>
      </c>
      <c r="K103" s="32">
        <v>4.8710860643374028E-3</v>
      </c>
      <c r="L103" s="16">
        <v>580</v>
      </c>
      <c r="M103" s="17">
        <v>0.23667377398720699</v>
      </c>
      <c r="N103" s="18">
        <v>2201.6</v>
      </c>
      <c r="O103" s="19">
        <v>0.452357993843443</v>
      </c>
      <c r="P103" s="5">
        <v>1025</v>
      </c>
      <c r="Q103" s="6">
        <v>1.1354166666666701</v>
      </c>
      <c r="R103" s="5">
        <v>3886.11</v>
      </c>
      <c r="S103" s="6">
        <v>1.45340075217395</v>
      </c>
      <c r="T103" s="16">
        <v>614</v>
      </c>
      <c r="U103" s="17">
        <v>0.36141906873614199</v>
      </c>
      <c r="V103" s="18">
        <v>2331.9499999999998</v>
      </c>
      <c r="W103" s="19">
        <v>0.51969929641366697</v>
      </c>
      <c r="X103" s="5">
        <v>254</v>
      </c>
      <c r="Y103" s="6">
        <v>1.4660194174757299</v>
      </c>
      <c r="Z103" s="5">
        <v>982.15</v>
      </c>
      <c r="AA103" s="6">
        <v>1.44498381877023</v>
      </c>
      <c r="AB103" s="16">
        <v>664</v>
      </c>
      <c r="AC103" s="17">
        <v>-9.1655266757865894E-2</v>
      </c>
      <c r="AD103" s="18">
        <v>3785.15</v>
      </c>
      <c r="AE103" s="19">
        <v>-0.14997922303679201</v>
      </c>
      <c r="AF103" s="16">
        <v>229</v>
      </c>
      <c r="AG103" s="17">
        <v>-0.41878172588832502</v>
      </c>
      <c r="AH103" s="18">
        <v>1611.15</v>
      </c>
      <c r="AI103" s="19">
        <v>-0.42724441695283999</v>
      </c>
      <c r="AJ103" s="16">
        <v>679</v>
      </c>
      <c r="AK103" s="17">
        <v>0.16867469879518099</v>
      </c>
      <c r="AL103" s="18">
        <v>3822.85</v>
      </c>
      <c r="AM103" s="19">
        <v>2.2233993809398899E-2</v>
      </c>
      <c r="AN103" s="39">
        <v>1404.25</v>
      </c>
      <c r="AO103" s="48">
        <v>5.0901353593588439E-3</v>
      </c>
      <c r="AP103" s="29">
        <v>71</v>
      </c>
      <c r="AQ103" s="39">
        <v>83</v>
      </c>
      <c r="AR103" s="39">
        <f>Table1[[#This Row],[Poids Enseigne]]-Table1[[#This Row],[Position WB CROP 11 Full]]</f>
        <v>12</v>
      </c>
      <c r="AT103" s="5"/>
    </row>
    <row r="104" spans="1:46" ht="22.5">
      <c r="A104" s="7">
        <v>33010110010</v>
      </c>
      <c r="B104" s="7" t="s">
        <v>361</v>
      </c>
      <c r="C104" s="8">
        <v>80</v>
      </c>
      <c r="D104" s="7" t="s">
        <v>10</v>
      </c>
      <c r="E104" s="7">
        <v>10000</v>
      </c>
      <c r="F104" s="7" t="s">
        <v>360</v>
      </c>
      <c r="G104" s="7" t="s">
        <v>14</v>
      </c>
      <c r="H104" s="7" t="s">
        <v>334</v>
      </c>
      <c r="I104" s="7" t="s">
        <v>361</v>
      </c>
      <c r="J104" s="7" t="s">
        <v>35</v>
      </c>
      <c r="K104" s="32">
        <v>4.0755411952051101E-3</v>
      </c>
      <c r="L104" s="16">
        <v>464</v>
      </c>
      <c r="M104" s="17">
        <v>0.14851485148514901</v>
      </c>
      <c r="N104" s="18">
        <v>1753.95</v>
      </c>
      <c r="O104" s="19">
        <v>0.36419849109434499</v>
      </c>
      <c r="P104" s="5">
        <v>605</v>
      </c>
      <c r="Q104" s="6">
        <v>0.68523676880222795</v>
      </c>
      <c r="R104" s="5">
        <v>2288.1</v>
      </c>
      <c r="S104" s="6">
        <v>0.84308671311772498</v>
      </c>
      <c r="T104" s="16">
        <v>341</v>
      </c>
      <c r="U104" s="17">
        <v>-0.17831325301204801</v>
      </c>
      <c r="V104" s="18">
        <v>1292.05</v>
      </c>
      <c r="W104" s="19">
        <v>0.16917021084064801</v>
      </c>
      <c r="X104" s="5">
        <v>248</v>
      </c>
      <c r="Y104" s="6">
        <v>2.3972602739725999</v>
      </c>
      <c r="Z104" s="5">
        <v>958.85</v>
      </c>
      <c r="AA104" s="6">
        <v>2.3679311556023901</v>
      </c>
      <c r="AB104" s="16">
        <v>727</v>
      </c>
      <c r="AC104" s="17">
        <v>0.305206463195691</v>
      </c>
      <c r="AD104" s="18">
        <v>4137.3500000000004</v>
      </c>
      <c r="AE104" s="19">
        <v>0.26170262077714601</v>
      </c>
      <c r="AF104" s="16">
        <v>148</v>
      </c>
      <c r="AG104" s="17">
        <v>0.26495726495726502</v>
      </c>
      <c r="AH104" s="18">
        <v>982.8</v>
      </c>
      <c r="AI104" s="19">
        <v>0.30472877890768102</v>
      </c>
      <c r="AJ104" s="16">
        <v>634</v>
      </c>
      <c r="AK104" s="17">
        <v>0.80626780626780603</v>
      </c>
      <c r="AL104" s="18">
        <v>3634.4</v>
      </c>
      <c r="AM104" s="19">
        <v>0.70912357098853995</v>
      </c>
      <c r="AN104" s="39">
        <v>1169</v>
      </c>
      <c r="AO104" s="48">
        <v>4.2373994908958441E-3</v>
      </c>
      <c r="AP104" s="29">
        <v>96</v>
      </c>
      <c r="AQ104" s="39">
        <v>112</v>
      </c>
      <c r="AR104" s="39">
        <f>Table1[[#This Row],[Poids Enseigne]]-Table1[[#This Row],[Position WB CROP 11 Full]]</f>
        <v>16</v>
      </c>
      <c r="AT104" s="5"/>
    </row>
    <row r="105" spans="1:46" ht="45">
      <c r="A105" s="7">
        <v>33010111001</v>
      </c>
      <c r="B105" s="7" t="s">
        <v>364</v>
      </c>
      <c r="C105" s="8">
        <v>30</v>
      </c>
      <c r="D105" s="7" t="s">
        <v>10</v>
      </c>
      <c r="E105" s="7">
        <v>7200</v>
      </c>
      <c r="F105" s="7" t="s">
        <v>363</v>
      </c>
      <c r="G105" s="7" t="s">
        <v>14</v>
      </c>
      <c r="H105" s="7" t="s">
        <v>365</v>
      </c>
      <c r="I105" s="7" t="s">
        <v>364</v>
      </c>
      <c r="J105" s="7" t="s">
        <v>366</v>
      </c>
      <c r="K105" s="32">
        <v>2.3924152029157018E-3</v>
      </c>
      <c r="L105" s="16">
        <v>630</v>
      </c>
      <c r="M105" s="17">
        <v>1.27436823104693</v>
      </c>
      <c r="N105" s="18">
        <v>2346.6999999999998</v>
      </c>
      <c r="O105" s="19">
        <v>1.4426090441172601</v>
      </c>
      <c r="P105" s="5">
        <v>1067</v>
      </c>
      <c r="Q105" s="6">
        <v>1.4305239179954401</v>
      </c>
      <c r="R105" s="5">
        <v>4137.42</v>
      </c>
      <c r="S105" s="6">
        <v>1.79305106511644</v>
      </c>
      <c r="T105" s="16">
        <v>584</v>
      </c>
      <c r="U105" s="17">
        <v>1.17100371747212</v>
      </c>
      <c r="V105" s="18">
        <v>2210.84</v>
      </c>
      <c r="W105" s="19">
        <v>1.36650642620964</v>
      </c>
      <c r="X105" s="5">
        <v>404</v>
      </c>
      <c r="Y105" s="6">
        <v>3.6436781609195399</v>
      </c>
      <c r="Z105" s="5">
        <v>1581.3</v>
      </c>
      <c r="AA105" s="6">
        <v>3.6604774535809002</v>
      </c>
      <c r="AB105" s="16">
        <v>435</v>
      </c>
      <c r="AC105" s="17">
        <v>-7.6433121019108305E-2</v>
      </c>
      <c r="AD105" s="18">
        <v>2535.9</v>
      </c>
      <c r="AE105" s="19">
        <v>-0.13281066701355601</v>
      </c>
      <c r="AF105" s="16">
        <v>244</v>
      </c>
      <c r="AG105" s="17">
        <v>0.36312849162011201</v>
      </c>
      <c r="AH105" s="18">
        <v>1424.06</v>
      </c>
      <c r="AI105" s="19">
        <v>0.32358654534301201</v>
      </c>
      <c r="AJ105" s="16">
        <v>545</v>
      </c>
      <c r="AK105" s="17">
        <v>0.224719101123595</v>
      </c>
      <c r="AL105" s="18">
        <v>3259.53</v>
      </c>
      <c r="AM105" s="19">
        <v>0.177739806050315</v>
      </c>
      <c r="AN105" s="39">
        <v>1283.25</v>
      </c>
      <c r="AO105" s="48">
        <v>4.65153370119084E-3</v>
      </c>
      <c r="AP105" s="29">
        <v>81</v>
      </c>
      <c r="AQ105" s="39">
        <v>173</v>
      </c>
      <c r="AR105" s="39">
        <f>Table1[[#This Row],[Poids Enseigne]]-Table1[[#This Row],[Position WB CROP 11 Full]]</f>
        <v>92</v>
      </c>
      <c r="AT105" s="5"/>
    </row>
    <row r="106" spans="1:46" ht="45">
      <c r="A106" s="7">
        <v>33010111002</v>
      </c>
      <c r="B106" s="7" t="s">
        <v>368</v>
      </c>
      <c r="C106" s="8">
        <v>30</v>
      </c>
      <c r="D106" s="7" t="s">
        <v>10</v>
      </c>
      <c r="E106" s="7">
        <v>11000</v>
      </c>
      <c r="F106" s="7" t="s">
        <v>367</v>
      </c>
      <c r="G106" s="7" t="s">
        <v>14</v>
      </c>
      <c r="H106" s="7" t="s">
        <v>365</v>
      </c>
      <c r="I106" s="7" t="s">
        <v>369</v>
      </c>
      <c r="J106" s="7" t="s">
        <v>370</v>
      </c>
      <c r="K106" s="32">
        <v>4.5230543007886547E-3</v>
      </c>
      <c r="L106" s="16">
        <v>808</v>
      </c>
      <c r="M106" s="17">
        <v>0.13642756680731399</v>
      </c>
      <c r="N106" s="18">
        <v>2841.01</v>
      </c>
      <c r="O106" s="19">
        <v>0.205656473819884</v>
      </c>
      <c r="P106" s="5">
        <v>1397</v>
      </c>
      <c r="Q106" s="6">
        <v>0.71832718327183298</v>
      </c>
      <c r="R106" s="5">
        <v>5006.5</v>
      </c>
      <c r="S106" s="6">
        <v>0.78822239193041499</v>
      </c>
      <c r="T106" s="16">
        <v>848</v>
      </c>
      <c r="U106" s="17">
        <v>0.52517985611510798</v>
      </c>
      <c r="V106" s="18">
        <v>2981.5</v>
      </c>
      <c r="W106" s="19">
        <v>0.55659676730118302</v>
      </c>
      <c r="X106" s="5">
        <v>420</v>
      </c>
      <c r="Y106" s="6">
        <v>2.3870967741935498</v>
      </c>
      <c r="Z106" s="5">
        <v>1615.95</v>
      </c>
      <c r="AA106" s="6">
        <v>2.3415012406947899</v>
      </c>
      <c r="AB106" s="16">
        <v>1216</v>
      </c>
      <c r="AC106" s="17">
        <v>0.59370904325032803</v>
      </c>
      <c r="AD106" s="18">
        <v>7376.47</v>
      </c>
      <c r="AE106" s="19">
        <v>0.72518513452920497</v>
      </c>
      <c r="AF106" s="16">
        <v>615</v>
      </c>
      <c r="AG106" s="17">
        <v>1.40234375</v>
      </c>
      <c r="AH106" s="18">
        <v>3670.85</v>
      </c>
      <c r="AI106" s="19">
        <v>1.3112690777212499</v>
      </c>
      <c r="AJ106" s="16">
        <v>1209</v>
      </c>
      <c r="AK106" s="17">
        <v>0.75726744186046502</v>
      </c>
      <c r="AL106" s="18">
        <v>7355.25</v>
      </c>
      <c r="AM106" s="19">
        <v>0.91849072938799203</v>
      </c>
      <c r="AN106" s="39">
        <v>2388.25</v>
      </c>
      <c r="AO106" s="48">
        <v>8.6569455381796407E-3</v>
      </c>
      <c r="AP106" s="29">
        <v>26</v>
      </c>
      <c r="AQ106" s="39">
        <v>93</v>
      </c>
      <c r="AR106" s="39">
        <f>Table1[[#This Row],[Poids Enseigne]]-Table1[[#This Row],[Position WB CROP 11 Full]]</f>
        <v>67</v>
      </c>
      <c r="AT106" s="5"/>
    </row>
    <row r="107" spans="1:46" ht="22.5">
      <c r="A107" s="7">
        <v>33010111003</v>
      </c>
      <c r="B107" s="7" t="s">
        <v>371</v>
      </c>
      <c r="C107" s="8">
        <v>30</v>
      </c>
      <c r="D107" s="7" t="s">
        <v>10</v>
      </c>
      <c r="E107" s="7">
        <v>7243</v>
      </c>
      <c r="F107" s="7" t="s">
        <v>367</v>
      </c>
      <c r="G107" s="7" t="s">
        <v>14</v>
      </c>
      <c r="H107" s="7" t="s">
        <v>365</v>
      </c>
      <c r="I107" s="7" t="s">
        <v>369</v>
      </c>
      <c r="J107" s="7" t="s">
        <v>372</v>
      </c>
      <c r="K107" s="32">
        <v>4.0567018539377766E-3</v>
      </c>
      <c r="L107" s="16">
        <v>299</v>
      </c>
      <c r="M107" s="17">
        <v>-0.31264367816091998</v>
      </c>
      <c r="N107" s="18">
        <v>1149.05</v>
      </c>
      <c r="O107" s="19">
        <v>-0.190475331637046</v>
      </c>
      <c r="P107" s="5">
        <v>337</v>
      </c>
      <c r="Q107" s="6">
        <v>3.0581039755351699E-2</v>
      </c>
      <c r="R107" s="5">
        <v>1290.78</v>
      </c>
      <c r="S107" s="6">
        <v>0.16590430385953001</v>
      </c>
      <c r="T107" s="16">
        <v>191</v>
      </c>
      <c r="U107" s="17">
        <v>-0.52130325814536305</v>
      </c>
      <c r="V107" s="18">
        <v>733.7</v>
      </c>
      <c r="W107" s="19">
        <v>-0.40090115505963297</v>
      </c>
      <c r="X107" s="5">
        <v>133</v>
      </c>
      <c r="Y107" s="6">
        <v>0.20909090909090899</v>
      </c>
      <c r="Z107" s="5">
        <v>515.75</v>
      </c>
      <c r="AA107" s="6">
        <v>0.202214452214452</v>
      </c>
      <c r="AB107" s="16">
        <v>411</v>
      </c>
      <c r="AC107" s="17">
        <v>-0.35981308411215002</v>
      </c>
      <c r="AD107" s="18">
        <v>2716.75</v>
      </c>
      <c r="AE107" s="19">
        <v>-9.8521189837218803E-2</v>
      </c>
      <c r="AF107" s="16">
        <v>299</v>
      </c>
      <c r="AG107" s="17">
        <v>1.62280701754386</v>
      </c>
      <c r="AH107" s="18">
        <v>1822.66</v>
      </c>
      <c r="AI107" s="19">
        <v>1.7108394312570601</v>
      </c>
      <c r="AJ107" s="16">
        <v>545</v>
      </c>
      <c r="AK107" s="17">
        <v>-0.130781499202552</v>
      </c>
      <c r="AL107" s="18">
        <v>3559.45</v>
      </c>
      <c r="AM107" s="19">
        <v>0.26413358132174197</v>
      </c>
      <c r="AN107" s="39">
        <v>867.5</v>
      </c>
      <c r="AO107" s="48">
        <v>3.1445201525681305E-3</v>
      </c>
      <c r="AP107" s="29">
        <v>126</v>
      </c>
      <c r="AQ107" s="39">
        <v>113</v>
      </c>
      <c r="AR107" s="39">
        <f>Table1[[#This Row],[Poids Enseigne]]-Table1[[#This Row],[Position WB CROP 11 Full]]</f>
        <v>-13</v>
      </c>
      <c r="AT107" s="5"/>
    </row>
    <row r="108" spans="1:46" ht="33.75">
      <c r="A108" s="7">
        <v>33010111004</v>
      </c>
      <c r="B108" s="7" t="s">
        <v>374</v>
      </c>
      <c r="C108" s="8">
        <v>30</v>
      </c>
      <c r="D108" s="7" t="s">
        <v>10</v>
      </c>
      <c r="E108" s="7">
        <v>5136</v>
      </c>
      <c r="F108" s="7" t="s">
        <v>373</v>
      </c>
      <c r="G108" s="7" t="s">
        <v>14</v>
      </c>
      <c r="H108" s="7" t="s">
        <v>365</v>
      </c>
      <c r="I108" s="7" t="s">
        <v>375</v>
      </c>
      <c r="J108" s="7" t="s">
        <v>376</v>
      </c>
      <c r="K108" s="32">
        <v>2.4616083642196021E-3</v>
      </c>
      <c r="L108" s="16">
        <v>407</v>
      </c>
      <c r="M108" s="17">
        <v>0.112021857923497</v>
      </c>
      <c r="N108" s="18">
        <v>1576.45</v>
      </c>
      <c r="O108" s="19">
        <v>0.20130978544147701</v>
      </c>
      <c r="P108" s="5">
        <v>564</v>
      </c>
      <c r="Q108" s="6">
        <v>0.13480885311871199</v>
      </c>
      <c r="R108" s="5">
        <v>2183.65</v>
      </c>
      <c r="S108" s="6">
        <v>0.22863449540237599</v>
      </c>
      <c r="T108" s="16">
        <v>351</v>
      </c>
      <c r="U108" s="17">
        <v>3.8461538461538498E-2</v>
      </c>
      <c r="V108" s="18">
        <v>1358.7</v>
      </c>
      <c r="W108" s="19">
        <v>0.124988666900436</v>
      </c>
      <c r="X108" s="5">
        <v>47</v>
      </c>
      <c r="Y108" s="6">
        <v>-0.37333333333333302</v>
      </c>
      <c r="Z108" s="5">
        <v>182.65</v>
      </c>
      <c r="AA108" s="6">
        <v>-0.37555555555555598</v>
      </c>
      <c r="AB108" s="16">
        <v>471</v>
      </c>
      <c r="AC108" s="17">
        <v>-0.13893967093235801</v>
      </c>
      <c r="AD108" s="18">
        <v>3010.25</v>
      </c>
      <c r="AE108" s="19">
        <v>-4.9217510986153103E-2</v>
      </c>
      <c r="AF108" s="16">
        <v>317</v>
      </c>
      <c r="AG108" s="17">
        <v>1.1418918918918901</v>
      </c>
      <c r="AH108" s="18">
        <v>1889.9</v>
      </c>
      <c r="AI108" s="19">
        <v>1.1109125432815801</v>
      </c>
      <c r="AJ108" s="16">
        <v>491</v>
      </c>
      <c r="AK108" s="17">
        <v>1.44628099173554E-2</v>
      </c>
      <c r="AL108" s="18">
        <v>3049.35</v>
      </c>
      <c r="AM108" s="19">
        <v>5.1764972237488403E-2</v>
      </c>
      <c r="AN108" s="39">
        <v>981.75</v>
      </c>
      <c r="AO108" s="48">
        <v>3.5586543628631263E-3</v>
      </c>
      <c r="AP108" s="29">
        <v>112</v>
      </c>
      <c r="AQ108" s="39">
        <v>169</v>
      </c>
      <c r="AR108" s="39">
        <f>Table1[[#This Row],[Poids Enseigne]]-Table1[[#This Row],[Position WB CROP 11 Full]]</f>
        <v>57</v>
      </c>
      <c r="AT108" s="5"/>
    </row>
    <row r="109" spans="1:46" ht="45">
      <c r="A109" s="7">
        <v>33010111005</v>
      </c>
      <c r="B109" s="7" t="s">
        <v>378</v>
      </c>
      <c r="C109" s="8">
        <v>34</v>
      </c>
      <c r="D109" s="7" t="s">
        <v>10</v>
      </c>
      <c r="E109" s="7">
        <v>10100</v>
      </c>
      <c r="F109" s="7" t="s">
        <v>377</v>
      </c>
      <c r="G109" s="7" t="s">
        <v>14</v>
      </c>
      <c r="H109" s="7" t="s">
        <v>365</v>
      </c>
      <c r="I109" s="7" t="s">
        <v>379</v>
      </c>
      <c r="J109" s="7" t="s">
        <v>380</v>
      </c>
      <c r="K109" s="32">
        <v>5.9872102225421494E-3</v>
      </c>
      <c r="L109" s="16">
        <v>519</v>
      </c>
      <c r="M109" s="17">
        <v>-0.47040816326530599</v>
      </c>
      <c r="N109" s="18">
        <v>1980.15</v>
      </c>
      <c r="O109" s="19">
        <v>-0.372877207637549</v>
      </c>
      <c r="P109" s="5">
        <v>782</v>
      </c>
      <c r="Q109" s="6">
        <v>-0.20040899795500999</v>
      </c>
      <c r="R109" s="5">
        <v>2979.05</v>
      </c>
      <c r="S109" s="6">
        <v>-7.4859762397913296E-2</v>
      </c>
      <c r="T109" s="16">
        <v>476</v>
      </c>
      <c r="U109" s="17">
        <v>-0.44196951934349399</v>
      </c>
      <c r="V109" s="18">
        <v>1814.8</v>
      </c>
      <c r="W109" s="19">
        <v>-0.36080518540981799</v>
      </c>
      <c r="X109" s="5">
        <v>223</v>
      </c>
      <c r="Y109" s="6">
        <v>0.40251572327044</v>
      </c>
      <c r="Z109" s="5">
        <v>864.7</v>
      </c>
      <c r="AA109" s="6">
        <v>0.39445250766005502</v>
      </c>
      <c r="AB109" s="16">
        <v>280</v>
      </c>
      <c r="AC109" s="17">
        <v>-0.57055214723926395</v>
      </c>
      <c r="AD109" s="18">
        <v>1779.4</v>
      </c>
      <c r="AE109" s="19">
        <v>-0.49521300570045601</v>
      </c>
      <c r="AF109" s="16">
        <v>202</v>
      </c>
      <c r="AG109" s="17">
        <v>0.34666666666666701</v>
      </c>
      <c r="AH109" s="18">
        <v>1181.1400000000001</v>
      </c>
      <c r="AI109" s="19">
        <v>0.31449557620611002</v>
      </c>
      <c r="AJ109" s="16">
        <v>285</v>
      </c>
      <c r="AK109" s="17">
        <v>-0.489247311827957</v>
      </c>
      <c r="AL109" s="18">
        <v>1819.7</v>
      </c>
      <c r="AM109" s="19">
        <v>-0.413705652528984</v>
      </c>
      <c r="AN109" s="39">
        <v>883.5</v>
      </c>
      <c r="AO109" s="48">
        <v>3.2025170660448916E-3</v>
      </c>
      <c r="AP109" s="29">
        <v>124</v>
      </c>
      <c r="AQ109" s="39">
        <v>52</v>
      </c>
      <c r="AR109" s="39">
        <f>Table1[[#This Row],[Poids Enseigne]]-Table1[[#This Row],[Position WB CROP 11 Full]]</f>
        <v>-72</v>
      </c>
      <c r="AT109" s="5"/>
    </row>
    <row r="110" spans="1:46" ht="22.5">
      <c r="A110" s="7">
        <v>33010111006</v>
      </c>
      <c r="B110" s="7" t="s">
        <v>382</v>
      </c>
      <c r="C110" s="8">
        <v>34</v>
      </c>
      <c r="D110" s="7" t="s">
        <v>10</v>
      </c>
      <c r="E110" s="7">
        <v>11800</v>
      </c>
      <c r="F110" s="7" t="s">
        <v>381</v>
      </c>
      <c r="G110" s="7" t="s">
        <v>14</v>
      </c>
      <c r="H110" s="7" t="s">
        <v>365</v>
      </c>
      <c r="I110" s="7" t="s">
        <v>382</v>
      </c>
      <c r="J110" s="7" t="s">
        <v>383</v>
      </c>
      <c r="K110" s="32">
        <v>7.0156653093427519E-3</v>
      </c>
      <c r="L110" s="16">
        <v>581</v>
      </c>
      <c r="M110" s="17">
        <v>-0.10477657935285099</v>
      </c>
      <c r="N110" s="18">
        <v>2253.1999999999998</v>
      </c>
      <c r="O110" s="19">
        <v>4.5476414442774997E-2</v>
      </c>
      <c r="P110" s="5">
        <v>1178</v>
      </c>
      <c r="Q110" s="6">
        <v>-0.12934220251293399</v>
      </c>
      <c r="R110" s="5">
        <v>4525.6000000000004</v>
      </c>
      <c r="S110" s="6">
        <v>2.41040317352769E-2</v>
      </c>
      <c r="T110" s="16">
        <v>528</v>
      </c>
      <c r="U110" s="17">
        <v>-0.19142419601837701</v>
      </c>
      <c r="V110" s="18">
        <v>2035.3</v>
      </c>
      <c r="W110" s="19">
        <v>-4.4972670067408002E-2</v>
      </c>
      <c r="X110" s="5">
        <v>293</v>
      </c>
      <c r="Y110" s="6">
        <v>0.54210526315789498</v>
      </c>
      <c r="Z110" s="5">
        <v>1138.2</v>
      </c>
      <c r="AA110" s="6">
        <v>0.53603238866396796</v>
      </c>
      <c r="AB110" s="16">
        <v>435</v>
      </c>
      <c r="AC110" s="17">
        <v>-0.39330543933054402</v>
      </c>
      <c r="AD110" s="18">
        <v>2790.42</v>
      </c>
      <c r="AE110" s="19">
        <v>-0.30711720411876903</v>
      </c>
      <c r="AF110" s="16">
        <v>251</v>
      </c>
      <c r="AG110" s="17">
        <v>0.41011235955056202</v>
      </c>
      <c r="AH110" s="18">
        <v>1509.71</v>
      </c>
      <c r="AI110" s="19">
        <v>0.39101471441865598</v>
      </c>
      <c r="AJ110" s="16">
        <v>392</v>
      </c>
      <c r="AK110" s="17">
        <v>-0.24031007751937999</v>
      </c>
      <c r="AL110" s="18">
        <v>2510.6999999999998</v>
      </c>
      <c r="AM110" s="19">
        <v>-0.21795093988548001</v>
      </c>
      <c r="AN110" s="39">
        <v>1184</v>
      </c>
      <c r="AO110" s="48">
        <v>4.2917715972803075E-3</v>
      </c>
      <c r="AP110" s="29">
        <v>93</v>
      </c>
      <c r="AQ110" s="39">
        <v>34</v>
      </c>
      <c r="AR110" s="39">
        <f>Table1[[#This Row],[Poids Enseigne]]-Table1[[#This Row],[Position WB CROP 11 Full]]</f>
        <v>-59</v>
      </c>
      <c r="AT110" s="5"/>
    </row>
    <row r="111" spans="1:46" ht="45">
      <c r="A111" s="7">
        <v>33010111007</v>
      </c>
      <c r="B111" s="7" t="s">
        <v>385</v>
      </c>
      <c r="C111" s="8">
        <v>34</v>
      </c>
      <c r="D111" s="7" t="s">
        <v>10</v>
      </c>
      <c r="E111" s="7">
        <v>8850</v>
      </c>
      <c r="F111" s="7" t="s">
        <v>384</v>
      </c>
      <c r="G111" s="7" t="s">
        <v>14</v>
      </c>
      <c r="H111" s="7" t="s">
        <v>365</v>
      </c>
      <c r="I111" s="7" t="s">
        <v>386</v>
      </c>
      <c r="J111" s="7" t="s">
        <v>387</v>
      </c>
      <c r="K111" s="32">
        <v>8.1624279495077119E-3</v>
      </c>
      <c r="L111" s="16">
        <v>1147</v>
      </c>
      <c r="M111" s="17">
        <v>0.28013392857142899</v>
      </c>
      <c r="N111" s="18">
        <v>4398.55</v>
      </c>
      <c r="O111" s="19">
        <v>0.47916686843773199</v>
      </c>
      <c r="P111" s="5">
        <v>2193</v>
      </c>
      <c r="Q111" s="6">
        <v>0.76003210272873201</v>
      </c>
      <c r="R111" s="5">
        <v>8408.9500000000007</v>
      </c>
      <c r="S111" s="6">
        <v>1.06774309945345</v>
      </c>
      <c r="T111" s="16">
        <v>1030</v>
      </c>
      <c r="U111" s="17">
        <v>0.65594855305466204</v>
      </c>
      <c r="V111" s="18">
        <v>3951.45</v>
      </c>
      <c r="W111" s="19">
        <v>0.92850544768808496</v>
      </c>
      <c r="X111" s="5">
        <v>604</v>
      </c>
      <c r="Y111" s="6">
        <v>1.359375</v>
      </c>
      <c r="Z111" s="5">
        <v>2336.8000000000002</v>
      </c>
      <c r="AA111" s="6">
        <v>1.34054487179487</v>
      </c>
      <c r="AB111" s="16">
        <v>951</v>
      </c>
      <c r="AC111" s="17">
        <v>0.200757575757576</v>
      </c>
      <c r="AD111" s="18">
        <v>5381.8</v>
      </c>
      <c r="AE111" s="19">
        <v>0.20473370041842401</v>
      </c>
      <c r="AF111" s="16">
        <v>227</v>
      </c>
      <c r="AG111" s="17">
        <v>0.118226600985222</v>
      </c>
      <c r="AH111" s="18">
        <v>1477.87</v>
      </c>
      <c r="AI111" s="19">
        <v>0.151428504647412</v>
      </c>
      <c r="AJ111" s="16">
        <v>1062</v>
      </c>
      <c r="AK111" s="17">
        <v>0.50212164073550203</v>
      </c>
      <c r="AL111" s="18">
        <v>6211.5</v>
      </c>
      <c r="AM111" s="19">
        <v>0.50862250075425097</v>
      </c>
      <c r="AN111" s="39">
        <v>2363.5</v>
      </c>
      <c r="AO111" s="48">
        <v>8.5672315626452757E-3</v>
      </c>
      <c r="AP111" s="29">
        <v>27</v>
      </c>
      <c r="AQ111" s="39">
        <v>18</v>
      </c>
      <c r="AR111" s="39">
        <f>Table1[[#This Row],[Poids Enseigne]]-Table1[[#This Row],[Position WB CROP 11 Full]]</f>
        <v>-9</v>
      </c>
      <c r="AT111" s="5"/>
    </row>
    <row r="112" spans="1:46" ht="45">
      <c r="A112" s="7">
        <v>33010111008</v>
      </c>
      <c r="B112" s="7" t="s">
        <v>389</v>
      </c>
      <c r="C112" s="8">
        <v>34</v>
      </c>
      <c r="D112" s="7" t="s">
        <v>10</v>
      </c>
      <c r="E112" s="7">
        <v>8600</v>
      </c>
      <c r="F112" s="7" t="s">
        <v>388</v>
      </c>
      <c r="G112" s="7" t="s">
        <v>14</v>
      </c>
      <c r="H112" s="7" t="s">
        <v>365</v>
      </c>
      <c r="I112" s="7" t="s">
        <v>390</v>
      </c>
      <c r="J112" s="7" t="s">
        <v>35</v>
      </c>
      <c r="K112" s="32">
        <v>5.6063981652060427E-3</v>
      </c>
      <c r="L112" s="16">
        <v>621</v>
      </c>
      <c r="M112" s="17">
        <v>0.49638554216867498</v>
      </c>
      <c r="N112" s="18">
        <v>2359.35</v>
      </c>
      <c r="O112" s="19">
        <v>0.70078840284842303</v>
      </c>
      <c r="P112" s="5">
        <v>1198</v>
      </c>
      <c r="Q112" s="6">
        <v>0.19919919919919901</v>
      </c>
      <c r="R112" s="5">
        <v>4547.55</v>
      </c>
      <c r="S112" s="6">
        <v>0.37494861195512802</v>
      </c>
      <c r="T112" s="16">
        <v>545</v>
      </c>
      <c r="U112" s="17">
        <v>0.32281553398058299</v>
      </c>
      <c r="V112" s="18">
        <v>2066.0500000000002</v>
      </c>
      <c r="W112" s="19">
        <v>0.473556400789368</v>
      </c>
      <c r="X112" s="5">
        <v>317</v>
      </c>
      <c r="Y112" s="6">
        <v>0.73224043715846998</v>
      </c>
      <c r="Z112" s="5">
        <v>1225.7</v>
      </c>
      <c r="AA112" s="6">
        <v>0.71364259150518705</v>
      </c>
      <c r="AB112" s="16">
        <v>619</v>
      </c>
      <c r="AC112" s="17">
        <v>-0.300564971751412</v>
      </c>
      <c r="AD112" s="18">
        <v>3968.35</v>
      </c>
      <c r="AE112" s="19">
        <v>-0.22434330805406799</v>
      </c>
      <c r="AF112" s="16">
        <v>334</v>
      </c>
      <c r="AG112" s="17">
        <v>1.2721088435374199</v>
      </c>
      <c r="AH112" s="18">
        <v>2019.61</v>
      </c>
      <c r="AI112" s="19">
        <v>1.3673777986168101</v>
      </c>
      <c r="AJ112" s="16">
        <v>514</v>
      </c>
      <c r="AK112" s="17">
        <v>9.1295116772823801E-2</v>
      </c>
      <c r="AL112" s="18">
        <v>3330.95</v>
      </c>
      <c r="AM112" s="19">
        <v>0.17865129341671099</v>
      </c>
      <c r="AN112" s="39">
        <v>1403.75</v>
      </c>
      <c r="AO112" s="48">
        <v>5.0883229558126956E-3</v>
      </c>
      <c r="AP112" s="29">
        <v>72</v>
      </c>
      <c r="AQ112" s="39">
        <v>60</v>
      </c>
      <c r="AR112" s="39">
        <f>Table1[[#This Row],[Poids Enseigne]]-Table1[[#This Row],[Position WB CROP 11 Full]]</f>
        <v>-12</v>
      </c>
      <c r="AT112" s="5"/>
    </row>
    <row r="113" spans="1:46" ht="22.5">
      <c r="A113" s="7">
        <v>33010111009</v>
      </c>
      <c r="B113" s="7" t="s">
        <v>392</v>
      </c>
      <c r="C113" s="8">
        <v>66</v>
      </c>
      <c r="D113" s="7" t="s">
        <v>10</v>
      </c>
      <c r="E113" s="7">
        <v>10200</v>
      </c>
      <c r="F113" s="7" t="s">
        <v>391</v>
      </c>
      <c r="G113" s="7" t="s">
        <v>14</v>
      </c>
      <c r="H113" s="7" t="s">
        <v>365</v>
      </c>
      <c r="I113" s="7" t="s">
        <v>393</v>
      </c>
      <c r="J113" s="7" t="s">
        <v>35</v>
      </c>
      <c r="K113" s="32">
        <v>4.2955870516677907E-3</v>
      </c>
      <c r="L113" s="16">
        <v>277</v>
      </c>
      <c r="M113" s="17">
        <v>0.135245901639344</v>
      </c>
      <c r="N113" s="18">
        <v>1065</v>
      </c>
      <c r="O113" s="19">
        <v>0.32119963438126198</v>
      </c>
      <c r="P113" s="5">
        <v>497</v>
      </c>
      <c r="Q113" s="6">
        <v>0.59807073954983903</v>
      </c>
      <c r="R113" s="5">
        <v>1912.95</v>
      </c>
      <c r="S113" s="6">
        <v>0.83814185425796595</v>
      </c>
      <c r="T113" s="16">
        <v>277</v>
      </c>
      <c r="U113" s="17">
        <v>-6.7340067340067297E-2</v>
      </c>
      <c r="V113" s="18">
        <v>1065.45</v>
      </c>
      <c r="W113" s="19">
        <v>6.5590764539995794E-2</v>
      </c>
      <c r="X113" s="5">
        <v>158</v>
      </c>
      <c r="Y113" s="6">
        <v>-9.71428571428571E-2</v>
      </c>
      <c r="Z113" s="5">
        <v>609.15</v>
      </c>
      <c r="AA113" s="6">
        <v>-0.107472527472528</v>
      </c>
      <c r="AB113" s="16">
        <v>405</v>
      </c>
      <c r="AC113" s="17">
        <v>-4.7058823529411799E-2</v>
      </c>
      <c r="AD113" s="18">
        <v>2343.9</v>
      </c>
      <c r="AE113" s="19">
        <v>-0.101540525087638</v>
      </c>
      <c r="AF113" s="16">
        <v>209</v>
      </c>
      <c r="AG113" s="17">
        <v>0.421768707482993</v>
      </c>
      <c r="AH113" s="18">
        <v>1195.46</v>
      </c>
      <c r="AI113" s="19">
        <v>0.29703045492519198</v>
      </c>
      <c r="AJ113" s="16">
        <v>393</v>
      </c>
      <c r="AK113" s="17">
        <v>-4.6116504854368898E-2</v>
      </c>
      <c r="AL113" s="18">
        <v>2258.4</v>
      </c>
      <c r="AM113" s="19">
        <v>-0.11749603959544901</v>
      </c>
      <c r="AN113" s="39">
        <v>805.75</v>
      </c>
      <c r="AO113" s="48">
        <v>2.9206883146187562E-3</v>
      </c>
      <c r="AP113" s="29">
        <v>141</v>
      </c>
      <c r="AQ113" s="39">
        <v>103</v>
      </c>
      <c r="AR113" s="39">
        <f>Table1[[#This Row],[Poids Enseigne]]-Table1[[#This Row],[Position WB CROP 11 Full]]</f>
        <v>-38</v>
      </c>
      <c r="AT113" s="5"/>
    </row>
    <row r="114" spans="1:46" ht="33.75">
      <c r="A114" s="7">
        <v>33010111010</v>
      </c>
      <c r="B114" s="7" t="s">
        <v>395</v>
      </c>
      <c r="C114" s="8">
        <v>66</v>
      </c>
      <c r="D114" s="7" t="s">
        <v>10</v>
      </c>
      <c r="E114" s="7">
        <v>10000</v>
      </c>
      <c r="F114" s="7" t="s">
        <v>394</v>
      </c>
      <c r="G114" s="7" t="s">
        <v>14</v>
      </c>
      <c r="H114" s="7" t="s">
        <v>365</v>
      </c>
      <c r="I114" s="7" t="s">
        <v>396</v>
      </c>
      <c r="J114" s="7" t="s">
        <v>397</v>
      </c>
      <c r="K114" s="32">
        <v>5.9911482395292185E-3</v>
      </c>
      <c r="L114" s="16">
        <v>720</v>
      </c>
      <c r="M114" s="17">
        <v>0.31386861313868603</v>
      </c>
      <c r="N114" s="18">
        <v>2777.6</v>
      </c>
      <c r="O114" s="19">
        <v>0.58908501805084101</v>
      </c>
      <c r="P114" s="5">
        <v>1245</v>
      </c>
      <c r="Q114" s="6">
        <v>1.8821603927986898E-2</v>
      </c>
      <c r="R114" s="5">
        <v>4793.25</v>
      </c>
      <c r="S114" s="6">
        <v>0.19727999566373899</v>
      </c>
      <c r="T114" s="16">
        <v>643</v>
      </c>
      <c r="U114" s="17">
        <v>0.236538461538462</v>
      </c>
      <c r="V114" s="18">
        <v>2483.15</v>
      </c>
      <c r="W114" s="19">
        <v>0.46647231422636698</v>
      </c>
      <c r="X114" s="5">
        <v>361</v>
      </c>
      <c r="Y114" s="6">
        <v>0.62612612612612595</v>
      </c>
      <c r="Z114" s="5">
        <v>1401.7</v>
      </c>
      <c r="AA114" s="6">
        <v>0.61896511896511897</v>
      </c>
      <c r="AB114" s="16">
        <v>419</v>
      </c>
      <c r="AC114" s="17">
        <v>-0.26491228070175399</v>
      </c>
      <c r="AD114" s="18">
        <v>2721.85</v>
      </c>
      <c r="AE114" s="19">
        <v>-0.140305296244949</v>
      </c>
      <c r="AF114" s="16">
        <v>167</v>
      </c>
      <c r="AG114" s="17">
        <v>0.14383561643835599</v>
      </c>
      <c r="AH114" s="18">
        <v>1070.54</v>
      </c>
      <c r="AI114" s="19">
        <v>0.178736195373317</v>
      </c>
      <c r="AJ114" s="16">
        <v>350</v>
      </c>
      <c r="AK114" s="17">
        <v>-0.111675126903553</v>
      </c>
      <c r="AL114" s="18">
        <v>2309.9499999999998</v>
      </c>
      <c r="AM114" s="19">
        <v>-8.1330130149076807E-3</v>
      </c>
      <c r="AN114" s="39">
        <v>1210.25</v>
      </c>
      <c r="AO114" s="48">
        <v>4.386922783453118E-3</v>
      </c>
      <c r="AP114" s="29">
        <v>88</v>
      </c>
      <c r="AQ114" s="39">
        <v>51</v>
      </c>
      <c r="AR114" s="39">
        <f>Table1[[#This Row],[Poids Enseigne]]-Table1[[#This Row],[Position WB CROP 11 Full]]</f>
        <v>-37</v>
      </c>
      <c r="AT114" s="5"/>
    </row>
    <row r="115" spans="1:46" ht="22.5">
      <c r="A115" s="7">
        <v>33010112001</v>
      </c>
      <c r="B115" s="7" t="s">
        <v>399</v>
      </c>
      <c r="C115" s="8">
        <v>14</v>
      </c>
      <c r="D115" s="7" t="s">
        <v>10</v>
      </c>
      <c r="E115" s="7">
        <v>3750</v>
      </c>
      <c r="F115" s="7" t="s">
        <v>398</v>
      </c>
      <c r="G115" s="7" t="s">
        <v>14</v>
      </c>
      <c r="H115" s="7" t="s">
        <v>401</v>
      </c>
      <c r="I115" s="7" t="s">
        <v>399</v>
      </c>
      <c r="J115" s="7" t="s">
        <v>402</v>
      </c>
      <c r="K115" s="32">
        <v>1.6812873877097591E-3</v>
      </c>
      <c r="L115" s="16">
        <v>157</v>
      </c>
      <c r="M115" s="17">
        <v>-0.169312169312169</v>
      </c>
      <c r="N115" s="18">
        <v>605.95000000000005</v>
      </c>
      <c r="O115" s="19">
        <v>-3.5345562637347103E-2</v>
      </c>
      <c r="P115" s="5">
        <v>186</v>
      </c>
      <c r="Q115" s="6">
        <v>-0.42592592592592599</v>
      </c>
      <c r="R115" s="5">
        <v>718.05</v>
      </c>
      <c r="S115" s="6">
        <v>-0.34727753235728098</v>
      </c>
      <c r="T115" s="16">
        <v>164</v>
      </c>
      <c r="U115" s="17">
        <v>-0.2</v>
      </c>
      <c r="V115" s="18">
        <v>630.15</v>
      </c>
      <c r="W115" s="19">
        <v>-0.100285698376188</v>
      </c>
      <c r="X115" s="5">
        <v>111</v>
      </c>
      <c r="Y115" s="6">
        <v>54.5</v>
      </c>
      <c r="Z115" s="5">
        <v>431.6</v>
      </c>
      <c r="AA115" s="6">
        <v>54.3333333333333</v>
      </c>
      <c r="AB115" s="16">
        <v>137</v>
      </c>
      <c r="AC115" s="17">
        <v>-0.42916666666666697</v>
      </c>
      <c r="AD115" s="18">
        <v>869.95</v>
      </c>
      <c r="AE115" s="19">
        <v>-0.41085496426900903</v>
      </c>
      <c r="AF115" s="16">
        <v>69</v>
      </c>
      <c r="AG115" s="17">
        <v>-0.21590909090909099</v>
      </c>
      <c r="AH115" s="18">
        <v>440.45</v>
      </c>
      <c r="AI115" s="19">
        <v>-0.32148689034722899</v>
      </c>
      <c r="AJ115" s="16">
        <v>108</v>
      </c>
      <c r="AK115" s="17">
        <v>-0.37931034482758602</v>
      </c>
      <c r="AL115" s="18">
        <v>690.05</v>
      </c>
      <c r="AM115" s="19">
        <v>-0.34324592125784598</v>
      </c>
      <c r="AN115" s="39">
        <v>311.5</v>
      </c>
      <c r="AO115" s="48">
        <v>1.1291274092506888E-3</v>
      </c>
      <c r="AP115" s="29">
        <v>208</v>
      </c>
      <c r="AQ115" s="39">
        <v>208</v>
      </c>
      <c r="AR115" s="39">
        <f>Table1[[#This Row],[Poids Enseigne]]-Table1[[#This Row],[Position WB CROP 11 Full]]</f>
        <v>0</v>
      </c>
      <c r="AT115" s="5"/>
    </row>
    <row r="116" spans="1:46" ht="22.5">
      <c r="A116" s="7">
        <v>33010112002</v>
      </c>
      <c r="B116" s="7" t="s">
        <v>404</v>
      </c>
      <c r="C116" s="8">
        <v>14</v>
      </c>
      <c r="D116" s="7" t="s">
        <v>10</v>
      </c>
      <c r="E116" s="7">
        <v>8030</v>
      </c>
      <c r="F116" s="7" t="s">
        <v>403</v>
      </c>
      <c r="G116" s="7" t="s">
        <v>14</v>
      </c>
      <c r="H116" s="7" t="s">
        <v>401</v>
      </c>
      <c r="I116" s="7" t="s">
        <v>404</v>
      </c>
      <c r="J116" s="7" t="s">
        <v>405</v>
      </c>
      <c r="K116" s="32">
        <v>4.2416870145307222E-3</v>
      </c>
      <c r="L116" s="16">
        <v>428</v>
      </c>
      <c r="M116" s="17">
        <v>-0.35639097744360898</v>
      </c>
      <c r="N116" s="18">
        <v>1617.2</v>
      </c>
      <c r="O116" s="19">
        <v>-0.25439425365358098</v>
      </c>
      <c r="P116" s="5">
        <v>822</v>
      </c>
      <c r="Q116" s="6">
        <v>-5.6257175660160703E-2</v>
      </c>
      <c r="R116" s="5">
        <v>3107.35</v>
      </c>
      <c r="S116" s="6">
        <v>7.8565945854798896E-2</v>
      </c>
      <c r="T116" s="16">
        <v>409</v>
      </c>
      <c r="U116" s="17">
        <v>-0.28371278458844101</v>
      </c>
      <c r="V116" s="18">
        <v>1538.65</v>
      </c>
      <c r="W116" s="19">
        <v>-0.17604055637999999</v>
      </c>
      <c r="X116" s="5">
        <v>202</v>
      </c>
      <c r="Y116" s="6">
        <v>1.04040404040404</v>
      </c>
      <c r="Z116" s="5">
        <v>782</v>
      </c>
      <c r="AA116" s="6">
        <v>1.02538202538203</v>
      </c>
      <c r="AB116" s="16">
        <v>267</v>
      </c>
      <c r="AC116" s="17">
        <v>-5.6537102473498198E-2</v>
      </c>
      <c r="AD116" s="18">
        <v>1635.4</v>
      </c>
      <c r="AE116" s="19">
        <v>4.1071724583628601E-2</v>
      </c>
      <c r="AF116" s="16">
        <v>237</v>
      </c>
      <c r="AG116" s="17">
        <v>1.8902439024390201</v>
      </c>
      <c r="AH116" s="18">
        <v>1547.95</v>
      </c>
      <c r="AI116" s="19">
        <v>1.70115343675293</v>
      </c>
      <c r="AJ116" s="16">
        <v>295</v>
      </c>
      <c r="AK116" s="17">
        <v>0.58602150537634401</v>
      </c>
      <c r="AL116" s="18">
        <v>1737.5</v>
      </c>
      <c r="AM116" s="19">
        <v>0.64576006741033298</v>
      </c>
      <c r="AN116" s="39">
        <v>864.75</v>
      </c>
      <c r="AO116" s="48">
        <v>3.1345519330643122E-3</v>
      </c>
      <c r="AP116" s="29">
        <v>127</v>
      </c>
      <c r="AQ116" s="39">
        <v>106</v>
      </c>
      <c r="AR116" s="39">
        <f>Table1[[#This Row],[Poids Enseigne]]-Table1[[#This Row],[Position WB CROP 11 Full]]</f>
        <v>-21</v>
      </c>
      <c r="AT116" s="5"/>
    </row>
    <row r="117" spans="1:46" ht="56.25">
      <c r="A117" s="7">
        <v>33010112003</v>
      </c>
      <c r="B117" s="7" t="s">
        <v>407</v>
      </c>
      <c r="C117" s="8">
        <v>14</v>
      </c>
      <c r="D117" s="7" t="s">
        <v>10</v>
      </c>
      <c r="E117" s="7">
        <v>10000</v>
      </c>
      <c r="F117" s="7" t="s">
        <v>406</v>
      </c>
      <c r="G117" s="7" t="s">
        <v>14</v>
      </c>
      <c r="H117" s="7" t="s">
        <v>401</v>
      </c>
      <c r="I117" s="7" t="s">
        <v>408</v>
      </c>
      <c r="J117" s="7" t="s">
        <v>409</v>
      </c>
      <c r="K117" s="32">
        <v>5.1273563911949302E-3</v>
      </c>
      <c r="L117" s="16">
        <v>373</v>
      </c>
      <c r="M117" s="17">
        <v>-5.5696202531645603E-2</v>
      </c>
      <c r="N117" s="18">
        <v>1402.15</v>
      </c>
      <c r="O117" s="19">
        <v>8.0724905392733803E-2</v>
      </c>
      <c r="P117" s="5">
        <v>766</v>
      </c>
      <c r="Q117" s="6">
        <v>0.22953451043338699</v>
      </c>
      <c r="R117" s="5">
        <v>2858.7</v>
      </c>
      <c r="S117" s="6">
        <v>0.36633810728786798</v>
      </c>
      <c r="T117" s="16">
        <v>339</v>
      </c>
      <c r="U117" s="17">
        <v>-7.3770491803278701E-2</v>
      </c>
      <c r="V117" s="18">
        <v>1279.03</v>
      </c>
      <c r="W117" s="19">
        <v>5.54823263671207E-2</v>
      </c>
      <c r="X117" s="5">
        <v>293</v>
      </c>
      <c r="Y117" s="6">
        <v>1.1703703703703701</v>
      </c>
      <c r="Z117" s="5">
        <v>1134.3499999999999</v>
      </c>
      <c r="AA117" s="6">
        <v>1.1545109211775899</v>
      </c>
      <c r="AB117" s="16">
        <v>391</v>
      </c>
      <c r="AC117" s="17">
        <v>-0.26779026217228502</v>
      </c>
      <c r="AD117" s="18">
        <v>2474.4499999999998</v>
      </c>
      <c r="AE117" s="19">
        <v>-0.24118498725996099</v>
      </c>
      <c r="AF117" s="16">
        <v>239</v>
      </c>
      <c r="AG117" s="17">
        <v>1.00840336134454</v>
      </c>
      <c r="AH117" s="18">
        <v>1543.7</v>
      </c>
      <c r="AI117" s="19">
        <v>0.74488527184356301</v>
      </c>
      <c r="AJ117" s="16">
        <v>420</v>
      </c>
      <c r="AK117" s="17">
        <v>-5.1918735891647902E-2</v>
      </c>
      <c r="AL117" s="18">
        <v>2625.65</v>
      </c>
      <c r="AM117" s="19">
        <v>-3.2370275832975401E-2</v>
      </c>
      <c r="AN117" s="39">
        <v>967.75</v>
      </c>
      <c r="AO117" s="48">
        <v>3.5079070635709608E-3</v>
      </c>
      <c r="AP117" s="29">
        <v>114</v>
      </c>
      <c r="AQ117" s="39">
        <v>72</v>
      </c>
      <c r="AR117" s="39">
        <f>Table1[[#This Row],[Poids Enseigne]]-Table1[[#This Row],[Position WB CROP 11 Full]]</f>
        <v>-42</v>
      </c>
      <c r="AT117" s="5"/>
    </row>
    <row r="118" spans="1:46" ht="45">
      <c r="A118" s="7">
        <v>33010112004</v>
      </c>
      <c r="B118" s="7" t="s">
        <v>411</v>
      </c>
      <c r="C118" s="8">
        <v>14</v>
      </c>
      <c r="D118" s="7" t="s">
        <v>10</v>
      </c>
      <c r="E118" s="7">
        <v>12000</v>
      </c>
      <c r="F118" s="7" t="s">
        <v>410</v>
      </c>
      <c r="G118" s="7" t="s">
        <v>14</v>
      </c>
      <c r="H118" s="7" t="s">
        <v>401</v>
      </c>
      <c r="I118" s="7" t="s">
        <v>411</v>
      </c>
      <c r="J118" s="7" t="s">
        <v>412</v>
      </c>
      <c r="K118" s="32">
        <v>4.0992847430856502E-3</v>
      </c>
      <c r="L118" s="16">
        <v>338</v>
      </c>
      <c r="M118" s="17">
        <v>-0.14430379746835401</v>
      </c>
      <c r="N118" s="18">
        <v>1284.6500000000001</v>
      </c>
      <c r="O118" s="19">
        <v>-1.05488821509148E-2</v>
      </c>
      <c r="P118" s="5">
        <v>491</v>
      </c>
      <c r="Q118" s="6">
        <v>-0.13859649122807</v>
      </c>
      <c r="R118" s="5">
        <v>1866.9</v>
      </c>
      <c r="S118" s="6">
        <v>-1.8508751564581899E-2</v>
      </c>
      <c r="T118" s="16">
        <v>327</v>
      </c>
      <c r="U118" s="17">
        <v>0.20664206642066399</v>
      </c>
      <c r="V118" s="18">
        <v>1244.45</v>
      </c>
      <c r="W118" s="19">
        <v>0.39978167252791402</v>
      </c>
      <c r="X118" s="5">
        <v>114</v>
      </c>
      <c r="Y118" s="6">
        <v>0.39024390243902402</v>
      </c>
      <c r="Z118" s="5">
        <v>440.6</v>
      </c>
      <c r="AA118" s="6">
        <v>0.37773608505315798</v>
      </c>
      <c r="AB118" s="16">
        <v>404</v>
      </c>
      <c r="AC118" s="17">
        <v>-0.40324963072378101</v>
      </c>
      <c r="AD118" s="18">
        <v>2565.0500000000002</v>
      </c>
      <c r="AE118" s="19">
        <v>-0.228481373843057</v>
      </c>
      <c r="AF118" s="16">
        <v>262</v>
      </c>
      <c r="AG118" s="17">
        <v>1.40366972477064</v>
      </c>
      <c r="AH118" s="18">
        <v>1789.35</v>
      </c>
      <c r="AI118" s="19">
        <v>1.4960592576059799</v>
      </c>
      <c r="AJ118" s="16">
        <v>409</v>
      </c>
      <c r="AK118" s="17">
        <v>-0.28371278458844101</v>
      </c>
      <c r="AL118" s="18">
        <v>2630</v>
      </c>
      <c r="AM118" s="19">
        <v>-7.39748990157304E-2</v>
      </c>
      <c r="AN118" s="39">
        <v>855</v>
      </c>
      <c r="AO118" s="48">
        <v>3.0992100639144109E-3</v>
      </c>
      <c r="AP118" s="29">
        <v>130</v>
      </c>
      <c r="AQ118" s="39">
        <v>110</v>
      </c>
      <c r="AR118" s="39">
        <f>Table1[[#This Row],[Poids Enseigne]]-Table1[[#This Row],[Position WB CROP 11 Full]]</f>
        <v>-20</v>
      </c>
      <c r="AT118" s="5"/>
    </row>
    <row r="119" spans="1:46" ht="45">
      <c r="A119" s="7">
        <v>33010112005</v>
      </c>
      <c r="B119" s="7" t="s">
        <v>414</v>
      </c>
      <c r="C119" s="8">
        <v>27</v>
      </c>
      <c r="D119" s="7" t="s">
        <v>10</v>
      </c>
      <c r="E119" s="7">
        <v>8842</v>
      </c>
      <c r="F119" s="7" t="s">
        <v>413</v>
      </c>
      <c r="G119" s="7" t="s">
        <v>14</v>
      </c>
      <c r="H119" s="7" t="s">
        <v>401</v>
      </c>
      <c r="I119" s="7" t="s">
        <v>415</v>
      </c>
      <c r="J119" s="7" t="s">
        <v>416</v>
      </c>
      <c r="K119" s="32">
        <v>5.3508589501621582E-3</v>
      </c>
      <c r="L119" s="16">
        <v>732</v>
      </c>
      <c r="M119" s="17">
        <v>-1.21457489878543E-2</v>
      </c>
      <c r="N119" s="18">
        <v>2787.8</v>
      </c>
      <c r="O119" s="19">
        <v>8.4779793943202605E-2</v>
      </c>
      <c r="P119" s="5">
        <v>1212</v>
      </c>
      <c r="Q119" s="6">
        <v>3.9451114922813002E-2</v>
      </c>
      <c r="R119" s="5">
        <v>4609.55</v>
      </c>
      <c r="S119" s="6">
        <v>0.14133763964180801</v>
      </c>
      <c r="T119" s="16">
        <v>675</v>
      </c>
      <c r="U119" s="17">
        <v>2.1180030257186101E-2</v>
      </c>
      <c r="V119" s="18">
        <v>2566.8000000000002</v>
      </c>
      <c r="W119" s="19">
        <v>0.11731892211893601</v>
      </c>
      <c r="X119" s="5">
        <v>429</v>
      </c>
      <c r="Y119" s="6">
        <v>2.2999999999999998</v>
      </c>
      <c r="Z119" s="5">
        <v>1647.65</v>
      </c>
      <c r="AA119" s="6">
        <v>2.2498027613412201</v>
      </c>
      <c r="AB119" s="16">
        <v>895</v>
      </c>
      <c r="AC119" s="17">
        <v>0.40723270440251602</v>
      </c>
      <c r="AD119" s="18">
        <v>5173</v>
      </c>
      <c r="AE119" s="19">
        <v>0.47725609603735297</v>
      </c>
      <c r="AF119" s="16">
        <v>662</v>
      </c>
      <c r="AG119" s="17">
        <v>4.6581196581196602</v>
      </c>
      <c r="AH119" s="18">
        <v>3982.2</v>
      </c>
      <c r="AI119" s="19">
        <v>4.2288663042621897</v>
      </c>
      <c r="AJ119" s="16">
        <v>921</v>
      </c>
      <c r="AK119" s="17">
        <v>0.64171122994652396</v>
      </c>
      <c r="AL119" s="18">
        <v>5330.5</v>
      </c>
      <c r="AM119" s="19">
        <v>0.71452983381620805</v>
      </c>
      <c r="AN119" s="39">
        <v>2001</v>
      </c>
      <c r="AO119" s="48">
        <v>7.2532389916874114E-3</v>
      </c>
      <c r="AP119" s="29">
        <v>37</v>
      </c>
      <c r="AQ119" s="39">
        <v>65</v>
      </c>
      <c r="AR119" s="39">
        <f>Table1[[#This Row],[Poids Enseigne]]-Table1[[#This Row],[Position WB CROP 11 Full]]</f>
        <v>28</v>
      </c>
      <c r="AT119" s="5"/>
    </row>
    <row r="120" spans="1:46" ht="33.75">
      <c r="A120" s="7">
        <v>33010112006</v>
      </c>
      <c r="B120" s="7" t="s">
        <v>418</v>
      </c>
      <c r="C120" s="8">
        <v>27</v>
      </c>
      <c r="D120" s="7" t="s">
        <v>10</v>
      </c>
      <c r="E120" s="7">
        <v>3000</v>
      </c>
      <c r="F120" s="7" t="s">
        <v>417</v>
      </c>
      <c r="G120" s="7" t="s">
        <v>14</v>
      </c>
      <c r="H120" s="7" t="s">
        <v>401</v>
      </c>
      <c r="I120" s="7" t="s">
        <v>418</v>
      </c>
      <c r="J120" s="7" t="s">
        <v>419</v>
      </c>
      <c r="K120" s="32">
        <v>1.1136717316833739E-3</v>
      </c>
      <c r="L120" s="16">
        <v>87</v>
      </c>
      <c r="M120" s="17">
        <v>-0.47904191616766501</v>
      </c>
      <c r="N120" s="18">
        <v>334.85</v>
      </c>
      <c r="O120" s="19">
        <v>-0.38948380614228301</v>
      </c>
      <c r="P120" s="5">
        <v>70</v>
      </c>
      <c r="Q120" s="6">
        <v>-0.68325791855203599</v>
      </c>
      <c r="R120" s="5">
        <v>270.5</v>
      </c>
      <c r="S120" s="6">
        <v>-0.64043355870151497</v>
      </c>
      <c r="T120" s="16">
        <v>67</v>
      </c>
      <c r="U120" s="17">
        <v>-0.41739130434782601</v>
      </c>
      <c r="V120" s="18">
        <v>258.64999999999998</v>
      </c>
      <c r="W120" s="19">
        <v>-0.316516440336232</v>
      </c>
      <c r="X120" s="5">
        <v>45</v>
      </c>
      <c r="Y120" s="6">
        <v>0.18421052631578899</v>
      </c>
      <c r="Z120" s="5">
        <v>174.85</v>
      </c>
      <c r="AA120" s="6">
        <v>0.179824561403509</v>
      </c>
      <c r="AB120" s="16">
        <v>195</v>
      </c>
      <c r="AC120" s="17">
        <v>-5.1020408163265302E-3</v>
      </c>
      <c r="AD120" s="18">
        <v>1280.3</v>
      </c>
      <c r="AE120" s="19">
        <v>0.11407170103860199</v>
      </c>
      <c r="AF120" s="16">
        <v>61</v>
      </c>
      <c r="AG120" s="17">
        <v>-0.197368421052632</v>
      </c>
      <c r="AH120" s="18">
        <v>426.6</v>
      </c>
      <c r="AI120" s="19">
        <v>-0.215592534706261</v>
      </c>
      <c r="AJ120" s="16">
        <v>196</v>
      </c>
      <c r="AK120" s="17">
        <v>2.6178010471204199E-2</v>
      </c>
      <c r="AL120" s="18">
        <v>1281.8</v>
      </c>
      <c r="AM120" s="19">
        <v>0.18300620538346299</v>
      </c>
      <c r="AN120" s="39">
        <v>293.25</v>
      </c>
      <c r="AO120" s="48">
        <v>1.0629746798162586E-3</v>
      </c>
      <c r="AP120" s="29">
        <v>212</v>
      </c>
      <c r="AQ120" s="39">
        <v>221</v>
      </c>
      <c r="AR120" s="39">
        <f>Table1[[#This Row],[Poids Enseigne]]-Table1[[#This Row],[Position WB CROP 11 Full]]</f>
        <v>9</v>
      </c>
      <c r="AT120" s="5"/>
    </row>
    <row r="121" spans="1:46" ht="56.25">
      <c r="A121" s="7">
        <v>33010112007</v>
      </c>
      <c r="B121" s="7" t="s">
        <v>421</v>
      </c>
      <c r="C121" s="8">
        <v>50</v>
      </c>
      <c r="D121" s="7" t="s">
        <v>10</v>
      </c>
      <c r="E121" s="7">
        <v>6200</v>
      </c>
      <c r="F121" s="7" t="s">
        <v>420</v>
      </c>
      <c r="G121" s="7" t="s">
        <v>14</v>
      </c>
      <c r="H121" s="7" t="s">
        <v>401</v>
      </c>
      <c r="I121" s="7" t="s">
        <v>422</v>
      </c>
      <c r="J121" s="7" t="s">
        <v>35</v>
      </c>
      <c r="K121" s="32">
        <v>2.3972260057584789E-3</v>
      </c>
      <c r="L121" s="16">
        <v>203</v>
      </c>
      <c r="M121" s="17">
        <v>-3.7914691943128E-2</v>
      </c>
      <c r="N121" s="18">
        <v>758.75</v>
      </c>
      <c r="O121" s="19">
        <v>9.37741008708389E-2</v>
      </c>
      <c r="P121" s="5">
        <v>357</v>
      </c>
      <c r="Q121" s="6">
        <v>-0.203125</v>
      </c>
      <c r="R121" s="5">
        <v>1315.05</v>
      </c>
      <c r="S121" s="6">
        <v>-9.9200305232762298E-2</v>
      </c>
      <c r="T121" s="16">
        <v>202</v>
      </c>
      <c r="U121" s="17">
        <v>0.154285714285714</v>
      </c>
      <c r="V121" s="18">
        <v>751.55</v>
      </c>
      <c r="W121" s="19">
        <v>0.29990575229267202</v>
      </c>
      <c r="X121" s="5">
        <v>184</v>
      </c>
      <c r="Y121" s="6">
        <v>3.7179487179487198</v>
      </c>
      <c r="Z121" s="5">
        <v>703.85</v>
      </c>
      <c r="AA121" s="6">
        <v>3.6275476660092001</v>
      </c>
      <c r="AB121" s="16">
        <v>189</v>
      </c>
      <c r="AC121" s="17">
        <v>-0.32258064516128998</v>
      </c>
      <c r="AD121" s="18">
        <v>1174.55</v>
      </c>
      <c r="AE121" s="19">
        <v>-0.24588453144200201</v>
      </c>
      <c r="AF121" s="16">
        <v>142</v>
      </c>
      <c r="AG121" s="17">
        <v>0.59550561797752799</v>
      </c>
      <c r="AH121" s="18">
        <v>918.95</v>
      </c>
      <c r="AI121" s="19">
        <v>0.56443649982975796</v>
      </c>
      <c r="AJ121" s="16">
        <v>224</v>
      </c>
      <c r="AK121" s="17">
        <v>-0.14828897338402999</v>
      </c>
      <c r="AL121" s="18">
        <v>1390.3</v>
      </c>
      <c r="AM121" s="19">
        <v>-7.3157493028015094E-2</v>
      </c>
      <c r="AN121" s="39">
        <v>514</v>
      </c>
      <c r="AO121" s="48">
        <v>1.8631508454409441E-3</v>
      </c>
      <c r="AP121" s="29">
        <v>178</v>
      </c>
      <c r="AQ121" s="39">
        <v>172</v>
      </c>
      <c r="AR121" s="39">
        <f>Table1[[#This Row],[Poids Enseigne]]-Table1[[#This Row],[Position WB CROP 11 Full]]</f>
        <v>-6</v>
      </c>
      <c r="AT121" s="5"/>
    </row>
    <row r="122" spans="1:46" ht="33.75">
      <c r="A122" s="7">
        <v>33010112008</v>
      </c>
      <c r="B122" s="7" t="s">
        <v>424</v>
      </c>
      <c r="C122" s="8">
        <v>76</v>
      </c>
      <c r="D122" s="7" t="s">
        <v>10</v>
      </c>
      <c r="E122" s="7">
        <v>14300</v>
      </c>
      <c r="F122" s="7" t="s">
        <v>423</v>
      </c>
      <c r="G122" s="7" t="s">
        <v>14</v>
      </c>
      <c r="H122" s="7" t="s">
        <v>401</v>
      </c>
      <c r="I122" s="7" t="s">
        <v>424</v>
      </c>
      <c r="J122" s="7" t="s">
        <v>425</v>
      </c>
      <c r="K122" s="32">
        <v>4.8489520094507858E-3</v>
      </c>
      <c r="L122" s="16">
        <v>643</v>
      </c>
      <c r="M122" s="17">
        <v>-7.7160493827160498E-3</v>
      </c>
      <c r="N122" s="18">
        <v>2418.11</v>
      </c>
      <c r="O122" s="19">
        <v>0.12012274282141901</v>
      </c>
      <c r="P122" s="5">
        <v>873</v>
      </c>
      <c r="Q122" s="6">
        <v>0.46476510067114102</v>
      </c>
      <c r="R122" s="5">
        <v>3242.05</v>
      </c>
      <c r="S122" s="6">
        <v>0.59120549086018204</v>
      </c>
      <c r="T122" s="16">
        <v>550</v>
      </c>
      <c r="U122" s="17">
        <v>-2.8268551236749099E-2</v>
      </c>
      <c r="V122" s="18">
        <v>1956.39</v>
      </c>
      <c r="W122" s="19">
        <v>2.6351515754345599E-2</v>
      </c>
      <c r="X122" s="5">
        <v>298</v>
      </c>
      <c r="Y122" s="6">
        <v>6.45</v>
      </c>
      <c r="Z122" s="5">
        <v>1153.4000000000001</v>
      </c>
      <c r="AA122" s="6">
        <v>6.3935897435897404</v>
      </c>
      <c r="AB122" s="16">
        <v>204</v>
      </c>
      <c r="AC122" s="17">
        <v>-0.74371859296482401</v>
      </c>
      <c r="AD122" s="18">
        <v>1288.8</v>
      </c>
      <c r="AE122" s="19">
        <v>-0.72342571332259697</v>
      </c>
      <c r="AF122" s="16">
        <v>204</v>
      </c>
      <c r="AG122" s="17">
        <v>-1.4492753623188401E-2</v>
      </c>
      <c r="AH122" s="18">
        <v>1354.2</v>
      </c>
      <c r="AI122" s="19">
        <v>-6.9073610691011103E-2</v>
      </c>
      <c r="AJ122" s="16">
        <v>317</v>
      </c>
      <c r="AK122" s="17">
        <v>-0.45626072041166399</v>
      </c>
      <c r="AL122" s="18">
        <v>2000.65</v>
      </c>
      <c r="AM122" s="19">
        <v>-0.44598594923003199</v>
      </c>
      <c r="AN122" s="39">
        <v>953.5</v>
      </c>
      <c r="AO122" s="48">
        <v>3.4562535625057202E-3</v>
      </c>
      <c r="AP122" s="29">
        <v>115</v>
      </c>
      <c r="AQ122" s="39">
        <v>84</v>
      </c>
      <c r="AR122" s="39">
        <f>Table1[[#This Row],[Poids Enseigne]]-Table1[[#This Row],[Position WB CROP 11 Full]]</f>
        <v>-31</v>
      </c>
      <c r="AT122" s="5"/>
    </row>
    <row r="123" spans="1:46" ht="33.75">
      <c r="A123" s="7">
        <v>33010112009</v>
      </c>
      <c r="B123" s="7" t="s">
        <v>427</v>
      </c>
      <c r="C123" s="8">
        <v>76</v>
      </c>
      <c r="D123" s="7" t="s">
        <v>10</v>
      </c>
      <c r="E123" s="7">
        <v>4000</v>
      </c>
      <c r="F123" s="7" t="s">
        <v>426</v>
      </c>
      <c r="G123" s="7" t="s">
        <v>14</v>
      </c>
      <c r="H123" s="7" t="s">
        <v>401</v>
      </c>
      <c r="I123" s="7" t="s">
        <v>428</v>
      </c>
      <c r="J123" s="7" t="s">
        <v>429</v>
      </c>
      <c r="K123" s="32">
        <v>1.597708413790682E-3</v>
      </c>
      <c r="L123" s="16">
        <v>243</v>
      </c>
      <c r="M123" s="17">
        <v>1.6736401673640201E-2</v>
      </c>
      <c r="N123" s="18">
        <v>920.47</v>
      </c>
      <c r="O123" s="19">
        <v>0.172258903822606</v>
      </c>
      <c r="P123" s="5">
        <v>352</v>
      </c>
      <c r="Q123" s="6">
        <v>0.38039215686274502</v>
      </c>
      <c r="R123" s="5">
        <v>1335.55</v>
      </c>
      <c r="S123" s="6">
        <v>0.60853804841957904</v>
      </c>
      <c r="T123" s="16">
        <v>177</v>
      </c>
      <c r="U123" s="17">
        <v>-0.25941422594142299</v>
      </c>
      <c r="V123" s="18">
        <v>669.95</v>
      </c>
      <c r="W123" s="19">
        <v>-0.155540502606865</v>
      </c>
      <c r="X123" s="5">
        <v>92</v>
      </c>
      <c r="Y123" s="6">
        <v>1.3589743589743599</v>
      </c>
      <c r="Z123" s="5">
        <v>357.05</v>
      </c>
      <c r="AA123" s="6">
        <v>1.34746877054569</v>
      </c>
      <c r="AB123" s="16">
        <v>165</v>
      </c>
      <c r="AC123" s="17">
        <v>-0.462540716612378</v>
      </c>
      <c r="AD123" s="18">
        <v>1050.6500000000001</v>
      </c>
      <c r="AE123" s="19">
        <v>-0.41903994090038399</v>
      </c>
      <c r="AF123" s="16">
        <v>127</v>
      </c>
      <c r="AG123" s="17">
        <v>8.54700854700855E-2</v>
      </c>
      <c r="AH123" s="18">
        <v>815.75</v>
      </c>
      <c r="AI123" s="19">
        <v>3.0755234328603401E-2</v>
      </c>
      <c r="AJ123" s="16">
        <v>151</v>
      </c>
      <c r="AK123" s="17">
        <v>-0.46830985915493001</v>
      </c>
      <c r="AL123" s="18">
        <v>947.8</v>
      </c>
      <c r="AM123" s="19">
        <v>-0.44204036853828199</v>
      </c>
      <c r="AN123" s="39">
        <v>437.5</v>
      </c>
      <c r="AO123" s="48">
        <v>1.5858531028801811E-3</v>
      </c>
      <c r="AP123" s="29">
        <v>192</v>
      </c>
      <c r="AQ123" s="39">
        <v>211</v>
      </c>
      <c r="AR123" s="39">
        <f>Table1[[#This Row],[Poids Enseigne]]-Table1[[#This Row],[Position WB CROP 11 Full]]</f>
        <v>19</v>
      </c>
      <c r="AT123" s="5"/>
    </row>
    <row r="124" spans="1:46" ht="56.25">
      <c r="A124" s="7">
        <v>33010112010</v>
      </c>
      <c r="B124" s="7" t="s">
        <v>431</v>
      </c>
      <c r="C124" s="8">
        <v>76</v>
      </c>
      <c r="D124" s="7" t="s">
        <v>10</v>
      </c>
      <c r="E124" s="7">
        <v>5000</v>
      </c>
      <c r="F124" s="7" t="s">
        <v>430</v>
      </c>
      <c r="G124" s="7" t="s">
        <v>14</v>
      </c>
      <c r="H124" s="7" t="s">
        <v>401</v>
      </c>
      <c r="I124" s="7" t="s">
        <v>432</v>
      </c>
      <c r="J124" s="7" t="s">
        <v>433</v>
      </c>
      <c r="K124" s="32">
        <v>2.3311537003182902E-3</v>
      </c>
      <c r="L124" s="16">
        <v>185</v>
      </c>
      <c r="M124" s="17">
        <v>0.12121212121212099</v>
      </c>
      <c r="N124" s="18">
        <v>714.8</v>
      </c>
      <c r="O124" s="19">
        <v>0.35993514623773798</v>
      </c>
      <c r="P124" s="5">
        <v>405</v>
      </c>
      <c r="Q124" s="6">
        <v>0.27760252365930599</v>
      </c>
      <c r="R124" s="5">
        <v>1561.3</v>
      </c>
      <c r="S124" s="6">
        <v>0.49453164912229702</v>
      </c>
      <c r="T124" s="16">
        <v>160</v>
      </c>
      <c r="U124" s="17">
        <v>-0.15343915343915299</v>
      </c>
      <c r="V124" s="18">
        <v>617.15</v>
      </c>
      <c r="W124" s="19">
        <v>-1.05529264001443E-2</v>
      </c>
      <c r="X124" s="5">
        <v>118</v>
      </c>
      <c r="Y124" s="6">
        <v>5.2105263157894699</v>
      </c>
      <c r="Z124" s="5">
        <v>458.85</v>
      </c>
      <c r="AA124" s="6">
        <v>5.1923076923076898</v>
      </c>
      <c r="AB124" s="16">
        <v>102</v>
      </c>
      <c r="AC124" s="17">
        <v>-0.61068702290076304</v>
      </c>
      <c r="AD124" s="18">
        <v>683.6</v>
      </c>
      <c r="AE124" s="19">
        <v>-0.53118529880490695</v>
      </c>
      <c r="AF124" s="16">
        <v>100</v>
      </c>
      <c r="AG124" s="17">
        <v>8.6956521739130405E-2</v>
      </c>
      <c r="AH124" s="18">
        <v>646.45000000000005</v>
      </c>
      <c r="AI124" s="19">
        <v>-4.4320920124772602E-2</v>
      </c>
      <c r="AJ124" s="16">
        <v>133</v>
      </c>
      <c r="AK124" s="17">
        <v>-0.3</v>
      </c>
      <c r="AL124" s="18">
        <v>869.35</v>
      </c>
      <c r="AM124" s="19">
        <v>-0.18770928037125001</v>
      </c>
      <c r="AN124" s="39">
        <v>384.5</v>
      </c>
      <c r="AO124" s="48">
        <v>1.3937383269884106E-3</v>
      </c>
      <c r="AP124" s="29">
        <v>200</v>
      </c>
      <c r="AQ124" s="39">
        <v>176</v>
      </c>
      <c r="AR124" s="39">
        <f>Table1[[#This Row],[Poids Enseigne]]-Table1[[#This Row],[Position WB CROP 11 Full]]</f>
        <v>-24</v>
      </c>
      <c r="AT124" s="5"/>
    </row>
    <row r="125" spans="1:46" ht="45">
      <c r="A125" s="7">
        <v>33010112011</v>
      </c>
      <c r="B125" s="7" t="s">
        <v>435</v>
      </c>
      <c r="C125" s="8">
        <v>76</v>
      </c>
      <c r="D125" s="7" t="s">
        <v>10</v>
      </c>
      <c r="E125" s="7">
        <v>12123</v>
      </c>
      <c r="F125" s="7" t="s">
        <v>434</v>
      </c>
      <c r="G125" s="7" t="s">
        <v>14</v>
      </c>
      <c r="H125" s="7" t="s">
        <v>401</v>
      </c>
      <c r="I125" s="7" t="s">
        <v>436</v>
      </c>
      <c r="J125" s="7" t="s">
        <v>35</v>
      </c>
      <c r="K125" s="32">
        <v>7.2646490611921249E-3</v>
      </c>
      <c r="L125" s="16">
        <v>837</v>
      </c>
      <c r="M125" s="17">
        <v>-0.229990800367985</v>
      </c>
      <c r="N125" s="18">
        <v>3226.55</v>
      </c>
      <c r="O125" s="19">
        <v>-0.104340482250144</v>
      </c>
      <c r="P125" s="5">
        <v>1374</v>
      </c>
      <c r="Q125" s="6">
        <v>0.40347293156281899</v>
      </c>
      <c r="R125" s="5">
        <v>5294.9</v>
      </c>
      <c r="S125" s="6">
        <v>0.60465995992001897</v>
      </c>
      <c r="T125" s="16">
        <v>819</v>
      </c>
      <c r="U125" s="17">
        <v>-0.22881355932203401</v>
      </c>
      <c r="V125" s="18">
        <v>3150.85</v>
      </c>
      <c r="W125" s="19">
        <v>-0.103513549155674</v>
      </c>
      <c r="X125" s="5">
        <v>599</v>
      </c>
      <c r="Y125" s="6">
        <v>2.2912087912087902</v>
      </c>
      <c r="Z125" s="5">
        <v>2326.1</v>
      </c>
      <c r="AA125" s="6">
        <v>2.27712031558185</v>
      </c>
      <c r="AB125" s="16">
        <v>817</v>
      </c>
      <c r="AC125" s="17">
        <v>-8.4951456310679609E-3</v>
      </c>
      <c r="AD125" s="18">
        <v>5390.55</v>
      </c>
      <c r="AE125" s="19">
        <v>0.14311114029034</v>
      </c>
      <c r="AF125" s="16">
        <v>451</v>
      </c>
      <c r="AG125" s="17">
        <v>1.14761904761905</v>
      </c>
      <c r="AH125" s="18">
        <v>3139.1</v>
      </c>
      <c r="AI125" s="19">
        <v>1.3620015048909</v>
      </c>
      <c r="AJ125" s="16">
        <v>725</v>
      </c>
      <c r="AK125" s="17">
        <v>0.100151745068285</v>
      </c>
      <c r="AL125" s="18">
        <v>4792</v>
      </c>
      <c r="AM125" s="19">
        <v>0.26054284151609403</v>
      </c>
      <c r="AN125" s="39">
        <v>1903.75</v>
      </c>
      <c r="AO125" s="48">
        <v>6.9007265019614735E-3</v>
      </c>
      <c r="AP125" s="29">
        <v>43</v>
      </c>
      <c r="AQ125" s="39">
        <v>30</v>
      </c>
      <c r="AR125" s="39">
        <f>Table1[[#This Row],[Poids Enseigne]]-Table1[[#This Row],[Position WB CROP 11 Full]]</f>
        <v>-13</v>
      </c>
      <c r="AT125" s="5"/>
    </row>
    <row r="126" spans="1:46" ht="45">
      <c r="A126" s="7">
        <v>33010112012</v>
      </c>
      <c r="B126" s="7" t="s">
        <v>438</v>
      </c>
      <c r="C126" s="8">
        <v>76</v>
      </c>
      <c r="D126" s="7" t="s">
        <v>10</v>
      </c>
      <c r="E126" s="7">
        <v>10000</v>
      </c>
      <c r="F126" s="7" t="s">
        <v>437</v>
      </c>
      <c r="G126" s="7" t="s">
        <v>14</v>
      </c>
      <c r="H126" s="7" t="s">
        <v>401</v>
      </c>
      <c r="I126" s="7" t="s">
        <v>439</v>
      </c>
      <c r="J126" s="7" t="s">
        <v>440</v>
      </c>
      <c r="K126" s="32">
        <v>4.9622969020156893E-3</v>
      </c>
      <c r="L126" s="16">
        <v>710</v>
      </c>
      <c r="M126" s="17">
        <v>-3.0054644808743199E-2</v>
      </c>
      <c r="N126" s="18">
        <v>2688.95</v>
      </c>
      <c r="O126" s="19">
        <v>8.9735754631523695E-2</v>
      </c>
      <c r="P126" s="5">
        <v>1057</v>
      </c>
      <c r="Q126" s="6">
        <v>1.1097804391217601</v>
      </c>
      <c r="R126" s="5">
        <v>3992.05</v>
      </c>
      <c r="S126" s="6">
        <v>1.34914494431149</v>
      </c>
      <c r="T126" s="16">
        <v>417</v>
      </c>
      <c r="U126" s="17">
        <v>-0.19807692307692301</v>
      </c>
      <c r="V126" s="18">
        <v>1590.7</v>
      </c>
      <c r="W126" s="19">
        <v>-7.97284252954059E-2</v>
      </c>
      <c r="X126" s="5">
        <v>397</v>
      </c>
      <c r="Y126" s="6">
        <v>2.3361344537815101</v>
      </c>
      <c r="Z126" s="5">
        <v>1536.75</v>
      </c>
      <c r="AA126" s="6">
        <v>2.3112475759534599</v>
      </c>
      <c r="AB126" s="16">
        <v>646</v>
      </c>
      <c r="AC126" s="17">
        <v>-1.5455950540958299E-3</v>
      </c>
      <c r="AD126" s="18">
        <v>4074.05</v>
      </c>
      <c r="AE126" s="19">
        <v>0.100167361648496</v>
      </c>
      <c r="AF126" s="16">
        <v>322</v>
      </c>
      <c r="AG126" s="17">
        <v>0.55555555555555602</v>
      </c>
      <c r="AH126" s="18">
        <v>2108.5</v>
      </c>
      <c r="AI126" s="19">
        <v>0.44473222605931001</v>
      </c>
      <c r="AJ126" s="16">
        <v>441</v>
      </c>
      <c r="AK126" s="17">
        <v>-0.123260437375746</v>
      </c>
      <c r="AL126" s="18">
        <v>2782.4</v>
      </c>
      <c r="AM126" s="19">
        <v>-6.7339096049659403E-2</v>
      </c>
      <c r="AN126" s="39">
        <v>1349.75</v>
      </c>
      <c r="AO126" s="48">
        <v>4.8925833728286272E-3</v>
      </c>
      <c r="AP126" s="29">
        <v>74</v>
      </c>
      <c r="AQ126" s="39">
        <v>80</v>
      </c>
      <c r="AR126" s="39">
        <f>Table1[[#This Row],[Poids Enseigne]]-Table1[[#This Row],[Position WB CROP 11 Full]]</f>
        <v>6</v>
      </c>
      <c r="AT126" s="5"/>
    </row>
    <row r="127" spans="1:46" ht="45">
      <c r="A127" s="7">
        <v>33010113001</v>
      </c>
      <c r="B127" s="7" t="s">
        <v>442</v>
      </c>
      <c r="C127" s="8">
        <v>77</v>
      </c>
      <c r="D127" s="7" t="s">
        <v>10</v>
      </c>
      <c r="E127" s="7">
        <v>6400</v>
      </c>
      <c r="F127" s="7" t="s">
        <v>441</v>
      </c>
      <c r="G127" s="7" t="s">
        <v>14</v>
      </c>
      <c r="H127" s="7" t="s">
        <v>443</v>
      </c>
      <c r="I127" s="7" t="s">
        <v>444</v>
      </c>
      <c r="J127" s="7" t="s">
        <v>35</v>
      </c>
      <c r="K127" s="32">
        <v>4.0029766389019896E-3</v>
      </c>
      <c r="L127" s="16">
        <v>638</v>
      </c>
      <c r="M127" s="17">
        <v>1.48249027237354</v>
      </c>
      <c r="N127" s="18">
        <v>2448.4699999999998</v>
      </c>
      <c r="O127" s="19">
        <v>1.88214218828665</v>
      </c>
      <c r="P127" s="5">
        <v>925</v>
      </c>
      <c r="Q127" s="6">
        <v>1.5837988826815601</v>
      </c>
      <c r="R127" s="5">
        <v>3550.35</v>
      </c>
      <c r="S127" s="6">
        <v>1.95910980082237</v>
      </c>
      <c r="T127" s="16">
        <v>558</v>
      </c>
      <c r="U127" s="17">
        <v>0.73291925465838503</v>
      </c>
      <c r="V127" s="18">
        <v>2142.65</v>
      </c>
      <c r="W127" s="19">
        <v>1.01427179700796</v>
      </c>
      <c r="X127" s="5">
        <v>277</v>
      </c>
      <c r="Y127" s="6">
        <v>2.0777777777777802</v>
      </c>
      <c r="Z127" s="5">
        <v>1077.2</v>
      </c>
      <c r="AA127" s="6">
        <v>2.0553664624461101</v>
      </c>
      <c r="AB127" s="16">
        <v>740</v>
      </c>
      <c r="AC127" s="17">
        <v>0.23953098827470701</v>
      </c>
      <c r="AD127" s="18">
        <v>3050.29</v>
      </c>
      <c r="AE127" s="19">
        <v>-0.15820329753682499</v>
      </c>
      <c r="AF127" s="16">
        <v>464</v>
      </c>
      <c r="AG127" s="17">
        <v>0.94142259414225904</v>
      </c>
      <c r="AH127" s="18">
        <v>2491.96</v>
      </c>
      <c r="AI127" s="19">
        <v>0.50368989216946303</v>
      </c>
      <c r="AJ127" s="16">
        <v>784</v>
      </c>
      <c r="AK127" s="17">
        <v>0.48204158790170099</v>
      </c>
      <c r="AL127" s="18">
        <v>3307.64</v>
      </c>
      <c r="AM127" s="19">
        <v>-4.5726027842498199E-3</v>
      </c>
      <c r="AN127" s="39">
        <v>1593.5</v>
      </c>
      <c r="AO127" s="48">
        <v>5.7761301015761563E-3</v>
      </c>
      <c r="AP127" s="29">
        <v>56</v>
      </c>
      <c r="AQ127" s="39">
        <v>118</v>
      </c>
      <c r="AR127" s="39">
        <f>Table1[[#This Row],[Poids Enseigne]]-Table1[[#This Row],[Position WB CROP 11 Full]]</f>
        <v>62</v>
      </c>
      <c r="AT127" s="5"/>
    </row>
    <row r="128" spans="1:46" ht="22.5">
      <c r="A128" s="7">
        <v>33010113002</v>
      </c>
      <c r="B128" s="7" t="s">
        <v>446</v>
      </c>
      <c r="C128" s="8">
        <v>77</v>
      </c>
      <c r="D128" s="7" t="s">
        <v>10</v>
      </c>
      <c r="E128" s="7">
        <v>15000</v>
      </c>
      <c r="F128" s="7" t="s">
        <v>445</v>
      </c>
      <c r="G128" s="7" t="s">
        <v>14</v>
      </c>
      <c r="H128" s="7" t="s">
        <v>443</v>
      </c>
      <c r="I128" s="7" t="s">
        <v>446</v>
      </c>
      <c r="J128" s="7" t="s">
        <v>447</v>
      </c>
      <c r="K128" s="32">
        <v>4.4115707332122792E-3</v>
      </c>
      <c r="L128" s="16">
        <v>703</v>
      </c>
      <c r="M128" s="17">
        <v>0.373046875</v>
      </c>
      <c r="N128" s="18">
        <v>2677.7</v>
      </c>
      <c r="O128" s="19">
        <v>0.58831212964024604</v>
      </c>
      <c r="P128" s="5">
        <v>965</v>
      </c>
      <c r="Q128" s="6">
        <v>0.90711462450592895</v>
      </c>
      <c r="R128" s="5">
        <v>3678.2</v>
      </c>
      <c r="S128" s="6">
        <v>1.21045991893258</v>
      </c>
      <c r="T128" s="16">
        <v>643</v>
      </c>
      <c r="U128" s="17">
        <v>0.23416506717850299</v>
      </c>
      <c r="V128" s="18">
        <v>2455.4</v>
      </c>
      <c r="W128" s="19">
        <v>0.43133795355747301</v>
      </c>
      <c r="X128" s="5">
        <v>235</v>
      </c>
      <c r="Y128" s="6">
        <v>1.5824175824175799</v>
      </c>
      <c r="Z128" s="5">
        <v>911.55</v>
      </c>
      <c r="AA128" s="6">
        <v>1.56846999154691</v>
      </c>
      <c r="AB128" s="16">
        <v>432</v>
      </c>
      <c r="AC128" s="17">
        <v>-9.0526315789473705E-2</v>
      </c>
      <c r="AD128" s="18">
        <v>2871.7</v>
      </c>
      <c r="AE128" s="19">
        <v>7.6847993139251503E-2</v>
      </c>
      <c r="AF128" s="16">
        <v>241</v>
      </c>
      <c r="AG128" s="17">
        <v>1.80232558139535</v>
      </c>
      <c r="AH128" s="18">
        <v>1686.55</v>
      </c>
      <c r="AI128" s="19">
        <v>1.8152333578153199</v>
      </c>
      <c r="AJ128" s="16">
        <v>433</v>
      </c>
      <c r="AK128" s="17">
        <v>7.1782178217821804E-2</v>
      </c>
      <c r="AL128" s="18">
        <v>2861.9</v>
      </c>
      <c r="AM128" s="19">
        <v>0.19621339671228799</v>
      </c>
      <c r="AN128" s="39">
        <v>1189.5</v>
      </c>
      <c r="AO128" s="48">
        <v>4.311708036287944E-3</v>
      </c>
      <c r="AP128" s="29">
        <v>92</v>
      </c>
      <c r="AQ128" s="39">
        <v>100</v>
      </c>
      <c r="AR128" s="39">
        <f>Table1[[#This Row],[Poids Enseigne]]-Table1[[#This Row],[Position WB CROP 11 Full]]</f>
        <v>8</v>
      </c>
      <c r="AT128" s="5"/>
    </row>
    <row r="129" spans="1:46" ht="33.75">
      <c r="A129" s="7">
        <v>33010113003</v>
      </c>
      <c r="B129" s="7" t="s">
        <v>449</v>
      </c>
      <c r="C129" s="8">
        <v>77</v>
      </c>
      <c r="D129" s="7" t="s">
        <v>10</v>
      </c>
      <c r="E129" s="7">
        <v>18000</v>
      </c>
      <c r="F129" s="7" t="s">
        <v>448</v>
      </c>
      <c r="G129" s="7" t="s">
        <v>14</v>
      </c>
      <c r="H129" s="7" t="s">
        <v>443</v>
      </c>
      <c r="I129" s="7" t="s">
        <v>450</v>
      </c>
      <c r="J129" s="7" t="s">
        <v>35</v>
      </c>
      <c r="K129" s="32">
        <v>7.7942208867694427E-3</v>
      </c>
      <c r="L129" s="16">
        <v>566</v>
      </c>
      <c r="M129" s="17">
        <v>0.10980392156862701</v>
      </c>
      <c r="N129" s="18">
        <v>2169.1</v>
      </c>
      <c r="O129" s="19">
        <v>0.30700168715353099</v>
      </c>
      <c r="P129" s="5">
        <v>747</v>
      </c>
      <c r="Q129" s="6">
        <v>1.2705167173252301</v>
      </c>
      <c r="R129" s="5">
        <v>2843.35</v>
      </c>
      <c r="S129" s="6">
        <v>1.5463215868893601</v>
      </c>
      <c r="T129" s="16">
        <v>469</v>
      </c>
      <c r="U129" s="17">
        <v>6.5909090909090903E-2</v>
      </c>
      <c r="V129" s="18">
        <v>1785.65</v>
      </c>
      <c r="W129" s="19">
        <v>0.25685387089735601</v>
      </c>
      <c r="X129" s="5">
        <v>256</v>
      </c>
      <c r="Y129" s="6">
        <v>1.2654867256637199</v>
      </c>
      <c r="Z129" s="5">
        <v>989.65</v>
      </c>
      <c r="AA129" s="6">
        <v>1.24563194917177</v>
      </c>
      <c r="AB129" s="16">
        <v>407</v>
      </c>
      <c r="AC129" s="17">
        <v>-0.368012422360248</v>
      </c>
      <c r="AD129" s="18">
        <v>2646.9</v>
      </c>
      <c r="AE129" s="19">
        <v>-0.327868727574675</v>
      </c>
      <c r="AF129" s="16">
        <v>207</v>
      </c>
      <c r="AG129" s="17">
        <v>-0.13750000000000001</v>
      </c>
      <c r="AH129" s="18">
        <v>1460.9</v>
      </c>
      <c r="AI129" s="19">
        <v>-0.15294431430758201</v>
      </c>
      <c r="AJ129" s="16">
        <v>377</v>
      </c>
      <c r="AK129" s="17">
        <v>-0.30825688073394503</v>
      </c>
      <c r="AL129" s="18">
        <v>2415.9</v>
      </c>
      <c r="AM129" s="19">
        <v>-0.29649689875076402</v>
      </c>
      <c r="AN129" s="39">
        <v>1005</v>
      </c>
      <c r="AO129" s="48">
        <v>3.6429311277590445E-3</v>
      </c>
      <c r="AP129" s="29">
        <v>109</v>
      </c>
      <c r="AQ129" s="39">
        <v>22</v>
      </c>
      <c r="AR129" s="39">
        <f>Table1[[#This Row],[Poids Enseigne]]-Table1[[#This Row],[Position WB CROP 11 Full]]</f>
        <v>-87</v>
      </c>
      <c r="AT129" s="5"/>
    </row>
    <row r="130" spans="1:46" ht="33.75">
      <c r="A130" s="7">
        <v>33010113004</v>
      </c>
      <c r="B130" s="7" t="s">
        <v>452</v>
      </c>
      <c r="C130" s="8">
        <v>77</v>
      </c>
      <c r="D130" s="7" t="s">
        <v>10</v>
      </c>
      <c r="E130" s="7">
        <v>14947</v>
      </c>
      <c r="F130" s="7" t="s">
        <v>451</v>
      </c>
      <c r="G130" s="7" t="s">
        <v>14</v>
      </c>
      <c r="H130" s="7" t="s">
        <v>443</v>
      </c>
      <c r="I130" s="7" t="s">
        <v>452</v>
      </c>
      <c r="J130" s="7" t="s">
        <v>453</v>
      </c>
      <c r="K130" s="32">
        <v>8.6433708516116953E-3</v>
      </c>
      <c r="L130" s="16">
        <v>1176</v>
      </c>
      <c r="M130" s="17">
        <v>1.9923664122137399</v>
      </c>
      <c r="N130" s="18">
        <v>4513.95</v>
      </c>
      <c r="O130" s="19">
        <v>2.44455539790092</v>
      </c>
      <c r="P130" s="5">
        <v>1529</v>
      </c>
      <c r="Q130" s="6">
        <v>1.83673469387755</v>
      </c>
      <c r="R130" s="5">
        <v>5863.3</v>
      </c>
      <c r="S130" s="6">
        <v>2.23012715406312</v>
      </c>
      <c r="T130" s="16">
        <v>957</v>
      </c>
      <c r="U130" s="17">
        <v>0.77222222222222203</v>
      </c>
      <c r="V130" s="18">
        <v>3671.65</v>
      </c>
      <c r="W130" s="19">
        <v>1.0332662324742099</v>
      </c>
      <c r="X130" s="5">
        <v>201</v>
      </c>
      <c r="Y130" s="6">
        <v>6.9148936170212796E-2</v>
      </c>
      <c r="Z130" s="5">
        <v>774.6</v>
      </c>
      <c r="AA130" s="6">
        <v>5.6464811783960699E-2</v>
      </c>
      <c r="AB130" s="16">
        <v>1381</v>
      </c>
      <c r="AC130" s="17">
        <v>0.70283600493218201</v>
      </c>
      <c r="AD130" s="18">
        <v>8791.56</v>
      </c>
      <c r="AE130" s="19">
        <v>0.88899558590628702</v>
      </c>
      <c r="AF130" s="16">
        <v>584</v>
      </c>
      <c r="AG130" s="17">
        <v>2.0103092783505199</v>
      </c>
      <c r="AH130" s="18">
        <v>3650.6</v>
      </c>
      <c r="AI130" s="19">
        <v>1.6732376007791401</v>
      </c>
      <c r="AJ130" s="16">
        <v>971</v>
      </c>
      <c r="AK130" s="17">
        <v>0.49384615384615399</v>
      </c>
      <c r="AL130" s="18">
        <v>6179.95</v>
      </c>
      <c r="AM130" s="19">
        <v>0.62522087601008103</v>
      </c>
      <c r="AN130" s="39">
        <v>2433.75</v>
      </c>
      <c r="AO130" s="48">
        <v>8.821874260879178E-3</v>
      </c>
      <c r="AP130" s="29">
        <v>25</v>
      </c>
      <c r="AQ130" s="39">
        <v>15</v>
      </c>
      <c r="AR130" s="39">
        <f>Table1[[#This Row],[Poids Enseigne]]-Table1[[#This Row],[Position WB CROP 11 Full]]</f>
        <v>-10</v>
      </c>
      <c r="AT130" s="5"/>
    </row>
    <row r="131" spans="1:46" ht="45">
      <c r="A131" s="7">
        <v>33010113005</v>
      </c>
      <c r="B131" s="7" t="s">
        <v>455</v>
      </c>
      <c r="C131" s="8">
        <v>77</v>
      </c>
      <c r="D131" s="7" t="s">
        <v>10</v>
      </c>
      <c r="E131" s="7">
        <v>13800</v>
      </c>
      <c r="F131" s="7" t="s">
        <v>454</v>
      </c>
      <c r="G131" s="7" t="s">
        <v>14</v>
      </c>
      <c r="H131" s="7" t="s">
        <v>443</v>
      </c>
      <c r="I131" s="7" t="s">
        <v>456</v>
      </c>
      <c r="J131" s="7" t="s">
        <v>35</v>
      </c>
      <c r="K131" s="32">
        <v>8.0953811674265835E-3</v>
      </c>
      <c r="L131" s="16">
        <v>698</v>
      </c>
      <c r="M131" s="17">
        <v>0.12038523274478299</v>
      </c>
      <c r="N131" s="18">
        <v>2688.58</v>
      </c>
      <c r="O131" s="19">
        <v>0.30339039154747499</v>
      </c>
      <c r="P131" s="5">
        <v>1210</v>
      </c>
      <c r="Q131" s="6">
        <v>0.21852970795568999</v>
      </c>
      <c r="R131" s="5">
        <v>4661.75</v>
      </c>
      <c r="S131" s="6">
        <v>0.403662672075705</v>
      </c>
      <c r="T131" s="16">
        <v>738</v>
      </c>
      <c r="U131" s="17">
        <v>-4.6511627906976702E-2</v>
      </c>
      <c r="V131" s="18">
        <v>2841.45</v>
      </c>
      <c r="W131" s="19">
        <v>0.116534279482623</v>
      </c>
      <c r="X131" s="5">
        <v>210</v>
      </c>
      <c r="Y131" s="6">
        <v>0.66666666666666696</v>
      </c>
      <c r="Z131" s="5">
        <v>814.5</v>
      </c>
      <c r="AA131" s="6">
        <v>0.65750915750915795</v>
      </c>
      <c r="AB131" s="16">
        <v>641</v>
      </c>
      <c r="AC131" s="17">
        <v>-0.223030303030303</v>
      </c>
      <c r="AD131" s="18">
        <v>4165.3</v>
      </c>
      <c r="AE131" s="19">
        <v>3.43829971106413E-2</v>
      </c>
      <c r="AF131" s="16">
        <v>417</v>
      </c>
      <c r="AG131" s="17">
        <v>1.91608391608392</v>
      </c>
      <c r="AH131" s="18">
        <v>2750.9</v>
      </c>
      <c r="AI131" s="19">
        <v>1.9783893809142299</v>
      </c>
      <c r="AJ131" s="16">
        <v>660</v>
      </c>
      <c r="AK131" s="17">
        <v>-6.7796610169491497E-2</v>
      </c>
      <c r="AL131" s="18">
        <v>4290.8</v>
      </c>
      <c r="AM131" s="19">
        <v>0.21174367932971899</v>
      </c>
      <c r="AN131" s="39">
        <v>1573</v>
      </c>
      <c r="AO131" s="48">
        <v>5.7018215561840564E-3</v>
      </c>
      <c r="AP131" s="29">
        <v>57</v>
      </c>
      <c r="AQ131" s="39">
        <v>19</v>
      </c>
      <c r="AR131" s="39">
        <f>Table1[[#This Row],[Poids Enseigne]]-Table1[[#This Row],[Position WB CROP 11 Full]]</f>
        <v>-38</v>
      </c>
      <c r="AT131" s="5"/>
    </row>
    <row r="132" spans="1:46" ht="33.75">
      <c r="A132" s="7">
        <v>33010113006</v>
      </c>
      <c r="B132" s="7" t="s">
        <v>458</v>
      </c>
      <c r="C132" s="8">
        <v>93</v>
      </c>
      <c r="D132" s="7" t="s">
        <v>10</v>
      </c>
      <c r="E132" s="7">
        <v>6826</v>
      </c>
      <c r="F132" s="7" t="s">
        <v>457</v>
      </c>
      <c r="G132" s="7" t="s">
        <v>14</v>
      </c>
      <c r="H132" s="7" t="s">
        <v>443</v>
      </c>
      <c r="I132" s="7" t="s">
        <v>458</v>
      </c>
      <c r="J132" s="7" t="s">
        <v>459</v>
      </c>
      <c r="K132" s="32">
        <v>3.1341254832528962E-3</v>
      </c>
      <c r="L132" s="16">
        <v>1724</v>
      </c>
      <c r="M132" s="17">
        <v>0.57586837294332704</v>
      </c>
      <c r="N132" s="18">
        <v>6345.56</v>
      </c>
      <c r="O132" s="19">
        <v>0.75176821875553301</v>
      </c>
      <c r="P132" s="5">
        <v>2843</v>
      </c>
      <c r="Q132" s="6">
        <v>1.7709551656920099</v>
      </c>
      <c r="R132" s="5">
        <v>10427.49</v>
      </c>
      <c r="S132" s="6">
        <v>2.0291436873471</v>
      </c>
      <c r="T132" s="16">
        <v>1470</v>
      </c>
      <c r="U132" s="17">
        <v>0.34862385321100903</v>
      </c>
      <c r="V132" s="18">
        <v>5339.28</v>
      </c>
      <c r="W132" s="19">
        <v>0.46788252321134199</v>
      </c>
      <c r="X132" s="5">
        <v>958</v>
      </c>
      <c r="Y132" s="6">
        <v>6.2575757575757596</v>
      </c>
      <c r="Z132" s="5">
        <v>3693.9</v>
      </c>
      <c r="AA132" s="6">
        <v>6.1754079254079297</v>
      </c>
      <c r="AB132" s="16">
        <v>1531</v>
      </c>
      <c r="AC132" s="17">
        <v>7.2368421052631596E-3</v>
      </c>
      <c r="AD132" s="18">
        <v>9662.99</v>
      </c>
      <c r="AE132" s="19">
        <v>5.1745462270908198E-2</v>
      </c>
      <c r="AF132" s="16">
        <v>676</v>
      </c>
      <c r="AG132" s="17">
        <v>0.37398373983739802</v>
      </c>
      <c r="AH132" s="18">
        <v>4522.87</v>
      </c>
      <c r="AI132" s="19">
        <v>0.298347093203504</v>
      </c>
      <c r="AJ132" s="16">
        <v>1380</v>
      </c>
      <c r="AK132" s="17">
        <v>0.52823920265780699</v>
      </c>
      <c r="AL132" s="18">
        <v>8348.48</v>
      </c>
      <c r="AM132" s="19">
        <v>0.29739379947311601</v>
      </c>
      <c r="AN132" s="39">
        <v>3542.25</v>
      </c>
      <c r="AO132" s="48">
        <v>1.2839972922691021E-2</v>
      </c>
      <c r="AP132" s="29">
        <v>7</v>
      </c>
      <c r="AQ132" s="39">
        <v>144</v>
      </c>
      <c r="AR132" s="39">
        <f>Table1[[#This Row],[Poids Enseigne]]-Table1[[#This Row],[Position WB CROP 11 Full]]</f>
        <v>137</v>
      </c>
      <c r="AT132" s="5"/>
    </row>
    <row r="133" spans="1:46" ht="33.75">
      <c r="A133" s="7">
        <v>33010113007</v>
      </c>
      <c r="B133" s="7" t="s">
        <v>461</v>
      </c>
      <c r="C133" s="8">
        <v>93</v>
      </c>
      <c r="D133" s="7" t="s">
        <v>10</v>
      </c>
      <c r="E133" s="7">
        <v>9215</v>
      </c>
      <c r="F133" s="7" t="s">
        <v>460</v>
      </c>
      <c r="G133" s="7" t="s">
        <v>14</v>
      </c>
      <c r="H133" s="7" t="s">
        <v>443</v>
      </c>
      <c r="I133" s="7" t="s">
        <v>462</v>
      </c>
      <c r="J133" s="7" t="s">
        <v>463</v>
      </c>
      <c r="K133" s="32">
        <v>5.2507601513441023E-3</v>
      </c>
      <c r="L133" s="16">
        <v>1337</v>
      </c>
      <c r="M133" s="17">
        <v>0.75689881734559805</v>
      </c>
      <c r="N133" s="18">
        <v>5161.55</v>
      </c>
      <c r="O133" s="19">
        <v>1.0914311433710699</v>
      </c>
      <c r="P133" s="5">
        <v>2071</v>
      </c>
      <c r="Q133" s="6">
        <v>2.1618320610686999</v>
      </c>
      <c r="R133" s="5">
        <v>7990.2</v>
      </c>
      <c r="S133" s="6">
        <v>2.6639459682837701</v>
      </c>
      <c r="T133" s="16">
        <v>1336</v>
      </c>
      <c r="U133" s="17">
        <v>0.59427207637231505</v>
      </c>
      <c r="V133" s="18">
        <v>5149.3</v>
      </c>
      <c r="W133" s="19">
        <v>0.87760391151863104</v>
      </c>
      <c r="X133" s="5">
        <v>683</v>
      </c>
      <c r="Y133" s="6">
        <v>3.0898203592814402</v>
      </c>
      <c r="Z133" s="5">
        <v>2645.4</v>
      </c>
      <c r="AA133" s="6">
        <v>3.0617227084293002</v>
      </c>
      <c r="AB133" s="16">
        <v>1031</v>
      </c>
      <c r="AC133" s="17">
        <v>0.20725995316159301</v>
      </c>
      <c r="AD133" s="18">
        <v>6501.5</v>
      </c>
      <c r="AE133" s="19">
        <v>0.31039763589472502</v>
      </c>
      <c r="AF133" s="16">
        <v>554</v>
      </c>
      <c r="AG133" s="17">
        <v>1.7425742574257399</v>
      </c>
      <c r="AH133" s="18">
        <v>3735.9</v>
      </c>
      <c r="AI133" s="19">
        <v>1.6460276650447301</v>
      </c>
      <c r="AJ133" s="16">
        <v>973</v>
      </c>
      <c r="AK133" s="17">
        <v>0.83584905660377395</v>
      </c>
      <c r="AL133" s="18">
        <v>6162.7</v>
      </c>
      <c r="AM133" s="19">
        <v>0.88647034318442397</v>
      </c>
      <c r="AN133" s="39">
        <v>2635.75</v>
      </c>
      <c r="AO133" s="48">
        <v>9.5540852935232859E-3</v>
      </c>
      <c r="AP133" s="29">
        <v>19</v>
      </c>
      <c r="AQ133" s="39">
        <v>70</v>
      </c>
      <c r="AR133" s="39">
        <f>Table1[[#This Row],[Poids Enseigne]]-Table1[[#This Row],[Position WB CROP 11 Full]]</f>
        <v>51</v>
      </c>
      <c r="AT133" s="5"/>
    </row>
    <row r="134" spans="1:46" ht="45">
      <c r="A134" s="7">
        <v>33010113008</v>
      </c>
      <c r="B134" s="7" t="s">
        <v>465</v>
      </c>
      <c r="C134" s="8">
        <v>94</v>
      </c>
      <c r="D134" s="7" t="s">
        <v>10</v>
      </c>
      <c r="E134" s="7">
        <v>15000</v>
      </c>
      <c r="F134" s="7" t="s">
        <v>464</v>
      </c>
      <c r="G134" s="7" t="s">
        <v>14</v>
      </c>
      <c r="H134" s="7" t="s">
        <v>443</v>
      </c>
      <c r="I134" s="7" t="s">
        <v>466</v>
      </c>
      <c r="J134" s="7" t="s">
        <v>467</v>
      </c>
      <c r="K134" s="32">
        <v>5.8014933990808721E-3</v>
      </c>
      <c r="L134" s="16">
        <v>726</v>
      </c>
      <c r="M134" s="17">
        <v>-0.117861482381531</v>
      </c>
      <c r="N134" s="18">
        <v>2790.95</v>
      </c>
      <c r="O134" s="19">
        <v>3.3593195390795402E-2</v>
      </c>
      <c r="P134" s="5">
        <v>847</v>
      </c>
      <c r="Q134" s="6">
        <v>5.6109725685785497E-2</v>
      </c>
      <c r="R134" s="5">
        <v>3245.05</v>
      </c>
      <c r="S134" s="6">
        <v>0.213518484855205</v>
      </c>
      <c r="T134" s="16">
        <v>645</v>
      </c>
      <c r="U134" s="17">
        <v>-0.243845252051583</v>
      </c>
      <c r="V134" s="18">
        <v>2474.35</v>
      </c>
      <c r="W134" s="19">
        <v>-0.112825721517738</v>
      </c>
      <c r="X134" s="5">
        <v>310</v>
      </c>
      <c r="Y134" s="6">
        <v>0.55778894472361795</v>
      </c>
      <c r="Z134" s="5">
        <v>1198.55</v>
      </c>
      <c r="AA134" s="6">
        <v>0.54432418502770297</v>
      </c>
      <c r="AB134" s="16">
        <v>419</v>
      </c>
      <c r="AC134" s="17">
        <v>-0.54751619870410395</v>
      </c>
      <c r="AD134" s="18">
        <v>2741.01</v>
      </c>
      <c r="AE134" s="19">
        <v>-0.49668640544841502</v>
      </c>
      <c r="AF134" s="16">
        <v>308</v>
      </c>
      <c r="AG134" s="17">
        <v>6.9444444444444406E-2</v>
      </c>
      <c r="AH134" s="18">
        <v>2029.4</v>
      </c>
      <c r="AI134" s="19">
        <v>3.11834677316911E-2</v>
      </c>
      <c r="AJ134" s="16">
        <v>430</v>
      </c>
      <c r="AK134" s="17">
        <v>-0.37861271676300601</v>
      </c>
      <c r="AL134" s="18">
        <v>2800.97</v>
      </c>
      <c r="AM134" s="19">
        <v>-0.32322409539390201</v>
      </c>
      <c r="AN134" s="39">
        <v>1210.5</v>
      </c>
      <c r="AO134" s="48">
        <v>4.3878289852261922E-3</v>
      </c>
      <c r="AP134" s="29">
        <v>87</v>
      </c>
      <c r="AQ134" s="39">
        <v>54</v>
      </c>
      <c r="AR134" s="39">
        <f>Table1[[#This Row],[Poids Enseigne]]-Table1[[#This Row],[Position WB CROP 11 Full]]</f>
        <v>-33</v>
      </c>
      <c r="AT134" s="5"/>
    </row>
    <row r="135" spans="1:46" ht="22.5">
      <c r="A135" s="7">
        <v>33010113009</v>
      </c>
      <c r="B135" s="7" t="s">
        <v>469</v>
      </c>
      <c r="C135" s="8">
        <v>94</v>
      </c>
      <c r="D135" s="7" t="s">
        <v>10</v>
      </c>
      <c r="E135" s="7">
        <v>15222</v>
      </c>
      <c r="F135" s="7" t="s">
        <v>468</v>
      </c>
      <c r="G135" s="7" t="s">
        <v>14</v>
      </c>
      <c r="H135" s="7" t="s">
        <v>443</v>
      </c>
      <c r="I135" s="7" t="s">
        <v>470</v>
      </c>
      <c r="J135" s="7" t="s">
        <v>471</v>
      </c>
      <c r="K135" s="32">
        <v>9.0489597903493472E-3</v>
      </c>
      <c r="L135" s="16">
        <v>1225</v>
      </c>
      <c r="M135" s="17">
        <v>-7.6168929110105602E-2</v>
      </c>
      <c r="N135" s="18">
        <v>4622.1499999999996</v>
      </c>
      <c r="O135" s="19">
        <v>7.7943740952078802E-2</v>
      </c>
      <c r="P135" s="5">
        <v>1536</v>
      </c>
      <c r="Q135" s="6">
        <v>0.36412078152753102</v>
      </c>
      <c r="R135" s="5">
        <v>5805.1</v>
      </c>
      <c r="S135" s="6">
        <v>0.55023126087763596</v>
      </c>
      <c r="T135" s="16">
        <v>1105</v>
      </c>
      <c r="U135" s="17">
        <v>-0.12854889589905399</v>
      </c>
      <c r="V135" s="18">
        <v>4182.55</v>
      </c>
      <c r="W135" s="19">
        <v>8.4357018956484897E-3</v>
      </c>
      <c r="X135" s="5">
        <v>660</v>
      </c>
      <c r="Y135" s="6">
        <v>1.4719101123595499</v>
      </c>
      <c r="Z135" s="5">
        <v>2545.5</v>
      </c>
      <c r="AA135" s="6">
        <v>1.44454047824834</v>
      </c>
      <c r="AB135" s="16">
        <v>901</v>
      </c>
      <c r="AC135" s="17">
        <v>4.4593088071348897E-3</v>
      </c>
      <c r="AD135" s="18">
        <v>5797.65</v>
      </c>
      <c r="AE135" s="19">
        <v>0.16111213139023201</v>
      </c>
      <c r="AF135" s="16">
        <v>437</v>
      </c>
      <c r="AG135" s="17">
        <v>1.28795811518325</v>
      </c>
      <c r="AH135" s="18">
        <v>2836.4</v>
      </c>
      <c r="AI135" s="19">
        <v>1.2897275479313799</v>
      </c>
      <c r="AJ135" s="16">
        <v>939</v>
      </c>
      <c r="AK135" s="17">
        <v>0.68581687612208297</v>
      </c>
      <c r="AL135" s="18">
        <v>5979.55</v>
      </c>
      <c r="AM135" s="19">
        <v>0.83719528760199902</v>
      </c>
      <c r="AN135" s="39">
        <v>2270</v>
      </c>
      <c r="AO135" s="48">
        <v>8.2283120995154547E-3</v>
      </c>
      <c r="AP135" s="29">
        <v>30</v>
      </c>
      <c r="AQ135" s="39">
        <v>11</v>
      </c>
      <c r="AR135" s="39">
        <f>Table1[[#This Row],[Poids Enseigne]]-Table1[[#This Row],[Position WB CROP 11 Full]]</f>
        <v>-19</v>
      </c>
      <c r="AT135" s="5"/>
    </row>
    <row r="136" spans="1:46" ht="33.75">
      <c r="A136" s="7">
        <v>33010113010</v>
      </c>
      <c r="B136" s="7" t="s">
        <v>473</v>
      </c>
      <c r="C136" s="8">
        <v>94</v>
      </c>
      <c r="D136" s="7" t="s">
        <v>10</v>
      </c>
      <c r="E136" s="7">
        <v>13700</v>
      </c>
      <c r="F136" s="7" t="s">
        <v>472</v>
      </c>
      <c r="G136" s="7" t="s">
        <v>14</v>
      </c>
      <c r="H136" s="7" t="s">
        <v>443</v>
      </c>
      <c r="I136" s="7" t="s">
        <v>474</v>
      </c>
      <c r="J136" s="7" t="s">
        <v>475</v>
      </c>
      <c r="K136" s="32">
        <v>6.2721311015557077E-3</v>
      </c>
      <c r="L136" s="16">
        <v>1138</v>
      </c>
      <c r="M136" s="17">
        <v>0.82958199356913198</v>
      </c>
      <c r="N136" s="18">
        <v>4383.1499999999996</v>
      </c>
      <c r="O136" s="19">
        <v>1.10872356734745</v>
      </c>
      <c r="P136" s="5">
        <v>1869</v>
      </c>
      <c r="Q136" s="6">
        <v>1.5532786885245899</v>
      </c>
      <c r="R136" s="5">
        <v>7196.51</v>
      </c>
      <c r="S136" s="6">
        <v>1.87102838964993</v>
      </c>
      <c r="T136" s="16">
        <v>1087</v>
      </c>
      <c r="U136" s="17">
        <v>1.3477321814254899</v>
      </c>
      <c r="V136" s="18">
        <v>4186.75</v>
      </c>
      <c r="W136" s="19">
        <v>1.66043484916429</v>
      </c>
      <c r="X136" s="5">
        <v>752</v>
      </c>
      <c r="Y136" s="6">
        <v>6.02803738317757</v>
      </c>
      <c r="Z136" s="5">
        <v>2916.89</v>
      </c>
      <c r="AA136" s="6">
        <v>5.9899113347711497</v>
      </c>
      <c r="AB136" s="16">
        <v>884</v>
      </c>
      <c r="AC136" s="17">
        <v>9.5415117719950399E-2</v>
      </c>
      <c r="AD136" s="18">
        <v>5665.15</v>
      </c>
      <c r="AE136" s="19">
        <v>0.227826852345582</v>
      </c>
      <c r="AF136" s="16">
        <v>415</v>
      </c>
      <c r="AG136" s="17">
        <v>1.45562130177515</v>
      </c>
      <c r="AH136" s="18">
        <v>2804.65</v>
      </c>
      <c r="AI136" s="19">
        <v>1.6330044405223501</v>
      </c>
      <c r="AJ136" s="16">
        <v>799</v>
      </c>
      <c r="AK136" s="17">
        <v>0.138176638176638</v>
      </c>
      <c r="AL136" s="18">
        <v>5103.7299999999996</v>
      </c>
      <c r="AM136" s="19">
        <v>0.26785817689688701</v>
      </c>
      <c r="AN136" s="39">
        <v>2260.5</v>
      </c>
      <c r="AO136" s="48">
        <v>8.1938764321386279E-3</v>
      </c>
      <c r="AP136" s="29">
        <v>31</v>
      </c>
      <c r="AQ136" s="39">
        <v>44</v>
      </c>
      <c r="AR136" s="39">
        <f>Table1[[#This Row],[Poids Enseigne]]-Table1[[#This Row],[Position WB CROP 11 Full]]</f>
        <v>13</v>
      </c>
      <c r="AT136" s="5"/>
    </row>
    <row r="137" spans="1:46" ht="56.25">
      <c r="A137" s="7">
        <v>33010113011</v>
      </c>
      <c r="B137" s="7" t="s">
        <v>477</v>
      </c>
      <c r="C137" s="8">
        <v>94</v>
      </c>
      <c r="D137" s="7" t="s">
        <v>10</v>
      </c>
      <c r="E137" s="7">
        <v>13000</v>
      </c>
      <c r="F137" s="7" t="s">
        <v>476</v>
      </c>
      <c r="G137" s="7" t="s">
        <v>14</v>
      </c>
      <c r="H137" s="7" t="s">
        <v>443</v>
      </c>
      <c r="I137" s="7" t="s">
        <v>478</v>
      </c>
      <c r="J137" s="7" t="s">
        <v>479</v>
      </c>
      <c r="K137" s="32">
        <v>7.2387468201358775E-3</v>
      </c>
      <c r="L137" s="16">
        <v>765</v>
      </c>
      <c r="M137" s="17">
        <v>-0.3359375</v>
      </c>
      <c r="N137" s="18">
        <v>2939.3</v>
      </c>
      <c r="O137" s="19">
        <v>-0.195554109762513</v>
      </c>
      <c r="P137" s="5">
        <v>819</v>
      </c>
      <c r="Q137" s="6">
        <v>-0.21098265895953799</v>
      </c>
      <c r="R137" s="5">
        <v>3136.45</v>
      </c>
      <c r="S137" s="6">
        <v>-7.6994809635274303E-2</v>
      </c>
      <c r="T137" s="16">
        <v>633</v>
      </c>
      <c r="U137" s="17">
        <v>-0.50700934579439305</v>
      </c>
      <c r="V137" s="18">
        <v>2426.1999999999998</v>
      </c>
      <c r="W137" s="19">
        <v>-0.41603985582139102</v>
      </c>
      <c r="X137" s="5">
        <v>438</v>
      </c>
      <c r="Y137" s="6">
        <v>1.92</v>
      </c>
      <c r="Z137" s="5">
        <v>1696.1</v>
      </c>
      <c r="AA137" s="6">
        <v>1.8993162393162399</v>
      </c>
      <c r="AB137" s="16">
        <v>743</v>
      </c>
      <c r="AC137" s="17">
        <v>-0.38797364085667202</v>
      </c>
      <c r="AD137" s="18">
        <v>4708</v>
      </c>
      <c r="AE137" s="19">
        <v>-0.30552332873702298</v>
      </c>
      <c r="AF137" s="16">
        <v>301</v>
      </c>
      <c r="AG137" s="17">
        <v>0.189723320158103</v>
      </c>
      <c r="AH137" s="18">
        <v>2014</v>
      </c>
      <c r="AI137" s="19">
        <v>0.15112683543001501</v>
      </c>
      <c r="AJ137" s="16">
        <v>846</v>
      </c>
      <c r="AK137" s="17">
        <v>-0.14372469635627499</v>
      </c>
      <c r="AL137" s="18">
        <v>5419.05</v>
      </c>
      <c r="AM137" s="19">
        <v>-7.01883605300299E-2</v>
      </c>
      <c r="AN137" s="39">
        <v>1608.75</v>
      </c>
      <c r="AO137" s="48">
        <v>5.8314084097336946E-3</v>
      </c>
      <c r="AP137" s="29">
        <v>53</v>
      </c>
      <c r="AQ137" s="39">
        <v>31</v>
      </c>
      <c r="AR137" s="39">
        <f>Table1[[#This Row],[Poids Enseigne]]-Table1[[#This Row],[Position WB CROP 11 Full]]</f>
        <v>-22</v>
      </c>
      <c r="AT137" s="5"/>
    </row>
    <row r="138" spans="1:46" ht="22.5">
      <c r="A138" s="7">
        <v>33010114001</v>
      </c>
      <c r="B138" s="7" t="s">
        <v>481</v>
      </c>
      <c r="C138" s="8">
        <v>60</v>
      </c>
      <c r="D138" s="7" t="s">
        <v>10</v>
      </c>
      <c r="E138" s="7">
        <v>10750</v>
      </c>
      <c r="F138" s="7" t="s">
        <v>480</v>
      </c>
      <c r="G138" s="7" t="s">
        <v>14</v>
      </c>
      <c r="H138" s="7" t="s">
        <v>482</v>
      </c>
      <c r="I138" s="7" t="s">
        <v>481</v>
      </c>
      <c r="J138" s="7" t="s">
        <v>483</v>
      </c>
      <c r="K138" s="32">
        <v>7.4388052128788202E-3</v>
      </c>
      <c r="L138" s="16">
        <v>1140</v>
      </c>
      <c r="M138" s="17">
        <v>0.57024793388429795</v>
      </c>
      <c r="N138" s="18">
        <v>4327.1000000000004</v>
      </c>
      <c r="O138" s="19">
        <v>0.82419185046474897</v>
      </c>
      <c r="P138" s="5">
        <v>1520</v>
      </c>
      <c r="Q138" s="6">
        <v>0.85592185592185599</v>
      </c>
      <c r="R138" s="5">
        <v>5753.25</v>
      </c>
      <c r="S138" s="6">
        <v>1.07405948842065</v>
      </c>
      <c r="T138" s="16">
        <v>1193</v>
      </c>
      <c r="U138" s="17">
        <v>0.54134366925064603</v>
      </c>
      <c r="V138" s="18">
        <v>4525.8</v>
      </c>
      <c r="W138" s="19">
        <v>0.80035102429423699</v>
      </c>
      <c r="X138" s="5">
        <v>536</v>
      </c>
      <c r="Y138" s="6">
        <v>1.5402843601895699</v>
      </c>
      <c r="Z138" s="5">
        <v>2074.65</v>
      </c>
      <c r="AA138" s="6">
        <v>1.5211447320452101</v>
      </c>
      <c r="AB138" s="16">
        <v>443</v>
      </c>
      <c r="AC138" s="17">
        <v>-0.30996884735202501</v>
      </c>
      <c r="AD138" s="18">
        <v>2797.55</v>
      </c>
      <c r="AE138" s="19">
        <v>-0.223841993645301</v>
      </c>
      <c r="AF138" s="16">
        <v>204</v>
      </c>
      <c r="AG138" s="17">
        <v>-4.8780487804877997E-3</v>
      </c>
      <c r="AH138" s="18">
        <v>1327.8</v>
      </c>
      <c r="AI138" s="19">
        <v>-7.2894847088395498E-2</v>
      </c>
      <c r="AJ138" s="16">
        <v>366</v>
      </c>
      <c r="AK138" s="17">
        <v>-0.18485523385300701</v>
      </c>
      <c r="AL138" s="18">
        <v>2335.0500000000002</v>
      </c>
      <c r="AM138" s="19">
        <v>-0.111072653084097</v>
      </c>
      <c r="AN138" s="39">
        <v>1603.75</v>
      </c>
      <c r="AO138" s="48">
        <v>5.8132843742722063E-3</v>
      </c>
      <c r="AP138" s="29">
        <v>55</v>
      </c>
      <c r="AQ138" s="39">
        <v>27</v>
      </c>
      <c r="AR138" s="39">
        <f>Table1[[#This Row],[Poids Enseigne]]-Table1[[#This Row],[Position WB CROP 11 Full]]</f>
        <v>-28</v>
      </c>
      <c r="AT138" s="5"/>
    </row>
    <row r="139" spans="1:46" ht="33.75">
      <c r="A139" s="7">
        <v>33010114002</v>
      </c>
      <c r="B139" s="7" t="s">
        <v>485</v>
      </c>
      <c r="C139" s="8">
        <v>93</v>
      </c>
      <c r="D139" s="7" t="s">
        <v>10</v>
      </c>
      <c r="E139" s="7">
        <v>20000</v>
      </c>
      <c r="F139" s="7" t="s">
        <v>484</v>
      </c>
      <c r="G139" s="7" t="s">
        <v>14</v>
      </c>
      <c r="H139" s="7" t="s">
        <v>482</v>
      </c>
      <c r="I139" s="7" t="s">
        <v>486</v>
      </c>
      <c r="J139" s="7" t="s">
        <v>487</v>
      </c>
      <c r="K139" s="32">
        <v>6.194712940296266E-3</v>
      </c>
      <c r="L139" s="16">
        <v>719</v>
      </c>
      <c r="M139" s="17">
        <v>0.11993769470405</v>
      </c>
      <c r="N139" s="18">
        <v>2769.2</v>
      </c>
      <c r="O139" s="19">
        <v>0.33304803319815302</v>
      </c>
      <c r="P139" s="5">
        <v>1152</v>
      </c>
      <c r="Q139" s="6">
        <v>0.78328173374612997</v>
      </c>
      <c r="R139" s="5">
        <v>4431.75</v>
      </c>
      <c r="S139" s="6">
        <v>1.0980310108558899</v>
      </c>
      <c r="T139" s="16">
        <v>653</v>
      </c>
      <c r="U139" s="17">
        <v>3.98089171974522E-2</v>
      </c>
      <c r="V139" s="18">
        <v>2513.35</v>
      </c>
      <c r="W139" s="19">
        <v>0.21114876570141899</v>
      </c>
      <c r="X139" s="5">
        <v>399</v>
      </c>
      <c r="Y139" s="6">
        <v>4.1818181818181799</v>
      </c>
      <c r="Z139" s="5">
        <v>1547.25</v>
      </c>
      <c r="AA139" s="6">
        <v>4.1523476523476504</v>
      </c>
      <c r="AB139" s="16">
        <v>310</v>
      </c>
      <c r="AC139" s="17">
        <v>-0.619631901840491</v>
      </c>
      <c r="AD139" s="18">
        <v>1998.5</v>
      </c>
      <c r="AE139" s="19">
        <v>-0.525013860991557</v>
      </c>
      <c r="AF139" s="16">
        <v>152</v>
      </c>
      <c r="AG139" s="17">
        <v>0.216</v>
      </c>
      <c r="AH139" s="18">
        <v>954.3</v>
      </c>
      <c r="AI139" s="19">
        <v>0.128921591823215</v>
      </c>
      <c r="AJ139" s="16">
        <v>279</v>
      </c>
      <c r="AK139" s="17">
        <v>-0.558544303797468</v>
      </c>
      <c r="AL139" s="18">
        <v>1830.35</v>
      </c>
      <c r="AM139" s="19">
        <v>-0.41411401529798297</v>
      </c>
      <c r="AN139" s="39">
        <v>1101.25</v>
      </c>
      <c r="AO139" s="48">
        <v>3.9918188103926847E-3</v>
      </c>
      <c r="AP139" s="29">
        <v>101</v>
      </c>
      <c r="AQ139" s="39">
        <v>46</v>
      </c>
      <c r="AR139" s="39">
        <f>Table1[[#This Row],[Poids Enseigne]]-Table1[[#This Row],[Position WB CROP 11 Full]]</f>
        <v>-55</v>
      </c>
      <c r="AT139" s="5"/>
    </row>
    <row r="140" spans="1:46" ht="22.5">
      <c r="A140" s="7">
        <v>33010114003</v>
      </c>
      <c r="B140" s="7" t="s">
        <v>489</v>
      </c>
      <c r="C140" s="8">
        <v>93</v>
      </c>
      <c r="D140" s="7" t="s">
        <v>10</v>
      </c>
      <c r="E140" s="7">
        <v>12000</v>
      </c>
      <c r="F140" s="7" t="s">
        <v>488</v>
      </c>
      <c r="G140" s="7" t="s">
        <v>14</v>
      </c>
      <c r="H140" s="7" t="s">
        <v>482</v>
      </c>
      <c r="I140" s="7" t="s">
        <v>489</v>
      </c>
      <c r="J140" s="7" t="s">
        <v>490</v>
      </c>
      <c r="K140" s="32">
        <v>6.0886246856336175E-3</v>
      </c>
      <c r="L140" s="16">
        <v>1534</v>
      </c>
      <c r="M140" s="17">
        <v>0.68386388583973701</v>
      </c>
      <c r="N140" s="18">
        <v>5871.15</v>
      </c>
      <c r="O140" s="19">
        <v>0.92294068582084099</v>
      </c>
      <c r="P140" s="5">
        <v>2626</v>
      </c>
      <c r="Q140" s="6">
        <v>2.8057971014492802</v>
      </c>
      <c r="R140" s="5">
        <v>10057</v>
      </c>
      <c r="S140" s="6">
        <v>3.30960286390401</v>
      </c>
      <c r="T140" s="16">
        <v>1599</v>
      </c>
      <c r="U140" s="17">
        <v>0.67084639498432597</v>
      </c>
      <c r="V140" s="18">
        <v>6118.25</v>
      </c>
      <c r="W140" s="19">
        <v>0.90137340801445598</v>
      </c>
      <c r="X140" s="5">
        <v>872</v>
      </c>
      <c r="Y140" s="6">
        <v>4.5541401273885302</v>
      </c>
      <c r="Z140" s="5">
        <v>3380.95</v>
      </c>
      <c r="AA140" s="6">
        <v>4.5217213784092802</v>
      </c>
      <c r="AB140" s="16">
        <v>1257</v>
      </c>
      <c r="AC140" s="17">
        <v>0.19146919431279599</v>
      </c>
      <c r="AD140" s="18">
        <v>7687.4</v>
      </c>
      <c r="AE140" s="19">
        <v>0.24099063384136599</v>
      </c>
      <c r="AF140" s="16">
        <v>496</v>
      </c>
      <c r="AG140" s="17">
        <v>0.81021897810219001</v>
      </c>
      <c r="AH140" s="18">
        <v>3045.4</v>
      </c>
      <c r="AI140" s="19">
        <v>0.582552121224719</v>
      </c>
      <c r="AJ140" s="16">
        <v>1084</v>
      </c>
      <c r="AK140" s="17">
        <v>0.58248175182481798</v>
      </c>
      <c r="AL140" s="18">
        <v>6735.22</v>
      </c>
      <c r="AM140" s="19">
        <v>0.63800474920741201</v>
      </c>
      <c r="AN140" s="39">
        <v>3076.25</v>
      </c>
      <c r="AO140" s="48">
        <v>1.1150812817680359E-2</v>
      </c>
      <c r="AP140" s="29">
        <v>11</v>
      </c>
      <c r="AQ140" s="39">
        <v>50</v>
      </c>
      <c r="AR140" s="39">
        <f>Table1[[#This Row],[Poids Enseigne]]-Table1[[#This Row],[Position WB CROP 11 Full]]</f>
        <v>39</v>
      </c>
      <c r="AT140" s="5"/>
    </row>
    <row r="141" spans="1:46" ht="33.75">
      <c r="A141" s="7">
        <v>33010114004</v>
      </c>
      <c r="B141" s="7" t="s">
        <v>492</v>
      </c>
      <c r="C141" s="8">
        <v>93</v>
      </c>
      <c r="D141" s="7" t="s">
        <v>10</v>
      </c>
      <c r="E141" s="7">
        <v>13880</v>
      </c>
      <c r="F141" s="7" t="s">
        <v>491</v>
      </c>
      <c r="G141" s="7" t="s">
        <v>14</v>
      </c>
      <c r="H141" s="7" t="s">
        <v>482</v>
      </c>
      <c r="I141" s="7" t="s">
        <v>493</v>
      </c>
      <c r="J141" s="7" t="s">
        <v>494</v>
      </c>
      <c r="K141" s="32">
        <v>8.873698689225995E-3</v>
      </c>
      <c r="L141" s="16">
        <v>1378</v>
      </c>
      <c r="M141" s="17">
        <v>0.344390243902439</v>
      </c>
      <c r="N141" s="18">
        <v>5306.3</v>
      </c>
      <c r="O141" s="19">
        <v>0.50894444071289802</v>
      </c>
      <c r="P141" s="5">
        <v>2497</v>
      </c>
      <c r="Q141" s="6">
        <v>1.1036225779275499</v>
      </c>
      <c r="R141" s="5">
        <v>9590.7999999999993</v>
      </c>
      <c r="S141" s="6">
        <v>1.28504167565974</v>
      </c>
      <c r="T141" s="16">
        <v>1326</v>
      </c>
      <c r="U141" s="17">
        <v>0.162138475021911</v>
      </c>
      <c r="V141" s="18">
        <v>5096.1499999999996</v>
      </c>
      <c r="W141" s="19">
        <v>0.32696747929141501</v>
      </c>
      <c r="X141" s="5">
        <v>873</v>
      </c>
      <c r="Y141" s="6">
        <v>3.3650000000000002</v>
      </c>
      <c r="Z141" s="5">
        <v>3378.5</v>
      </c>
      <c r="AA141" s="6">
        <v>3.3314102564102601</v>
      </c>
      <c r="AB141" s="16">
        <v>1399</v>
      </c>
      <c r="AC141" s="17">
        <v>1.74545454545455E-2</v>
      </c>
      <c r="AD141" s="18">
        <v>8469.4500000000007</v>
      </c>
      <c r="AE141" s="19">
        <v>9.7667632702832102E-2</v>
      </c>
      <c r="AF141" s="16">
        <v>664</v>
      </c>
      <c r="AG141" s="17">
        <v>2.2549019607843102</v>
      </c>
      <c r="AH141" s="18">
        <v>4137.45</v>
      </c>
      <c r="AI141" s="19">
        <v>2.03920344361521</v>
      </c>
      <c r="AJ141" s="16">
        <v>1250</v>
      </c>
      <c r="AK141" s="17">
        <v>0.846381093057607</v>
      </c>
      <c r="AL141" s="18">
        <v>7571</v>
      </c>
      <c r="AM141" s="19">
        <v>0.91100771998150998</v>
      </c>
      <c r="AN141" s="39">
        <v>3175</v>
      </c>
      <c r="AO141" s="48">
        <v>1.1508762518044743E-2</v>
      </c>
      <c r="AP141" s="29">
        <v>10</v>
      </c>
      <c r="AQ141" s="39">
        <v>14</v>
      </c>
      <c r="AR141" s="39">
        <f>Table1[[#This Row],[Poids Enseigne]]-Table1[[#This Row],[Position WB CROP 11 Full]]</f>
        <v>4</v>
      </c>
      <c r="AT141" s="5"/>
    </row>
    <row r="142" spans="1:46" ht="33.75">
      <c r="A142" s="7">
        <v>33010114005</v>
      </c>
      <c r="B142" s="7" t="s">
        <v>496</v>
      </c>
      <c r="C142" s="8">
        <v>93</v>
      </c>
      <c r="D142" s="7" t="s">
        <v>10</v>
      </c>
      <c r="E142" s="7">
        <v>5692</v>
      </c>
      <c r="F142" s="7" t="s">
        <v>495</v>
      </c>
      <c r="G142" s="7" t="s">
        <v>14</v>
      </c>
      <c r="H142" s="7" t="s">
        <v>482</v>
      </c>
      <c r="I142" s="7" t="s">
        <v>497</v>
      </c>
      <c r="J142" s="7" t="s">
        <v>498</v>
      </c>
      <c r="K142" s="32">
        <v>3.7301281389312837E-3</v>
      </c>
      <c r="L142" s="16">
        <v>937</v>
      </c>
      <c r="M142" s="17">
        <v>5.6369785794813998E-2</v>
      </c>
      <c r="N142" s="18">
        <v>3497.11</v>
      </c>
      <c r="O142" s="19">
        <v>0.28601255097002098</v>
      </c>
      <c r="P142" s="5">
        <v>1519</v>
      </c>
      <c r="Q142" s="6">
        <v>0.53589484327603598</v>
      </c>
      <c r="R142" s="5">
        <v>5605.25</v>
      </c>
      <c r="S142" s="6">
        <v>0.74300393158126898</v>
      </c>
      <c r="T142" s="16">
        <v>926</v>
      </c>
      <c r="U142" s="17">
        <v>3.3482142857142898E-2</v>
      </c>
      <c r="V142" s="18">
        <v>3373.75</v>
      </c>
      <c r="W142" s="19">
        <v>0.218736012080469</v>
      </c>
      <c r="X142" s="5">
        <v>331</v>
      </c>
      <c r="Y142" s="6">
        <v>2.1226415094339601</v>
      </c>
      <c r="Z142" s="5">
        <v>1283.5</v>
      </c>
      <c r="AA142" s="6">
        <v>1.97023974821809</v>
      </c>
      <c r="AB142" s="16">
        <v>433</v>
      </c>
      <c r="AC142" s="17">
        <v>-0.43546284224250298</v>
      </c>
      <c r="AD142" s="18">
        <v>2563.8000000000002</v>
      </c>
      <c r="AE142" s="19">
        <v>5.3646505585328002E-3</v>
      </c>
      <c r="AF142" s="16">
        <v>320</v>
      </c>
      <c r="AG142" s="17">
        <v>1.13333333333333</v>
      </c>
      <c r="AH142" s="18">
        <v>2092.75</v>
      </c>
      <c r="AI142" s="19">
        <v>1.1029915689407399</v>
      </c>
      <c r="AJ142" s="16">
        <v>376</v>
      </c>
      <c r="AK142" s="17">
        <v>-0.370184254606365</v>
      </c>
      <c r="AL142" s="18">
        <v>2210.0500000000002</v>
      </c>
      <c r="AM142" s="19">
        <v>0.226025978847259</v>
      </c>
      <c r="AN142" s="39">
        <v>1492.75</v>
      </c>
      <c r="AO142" s="48">
        <v>5.4109307870271782E-3</v>
      </c>
      <c r="AP142" s="29">
        <v>61</v>
      </c>
      <c r="AQ142" s="39">
        <v>130</v>
      </c>
      <c r="AR142" s="39">
        <f>Table1[[#This Row],[Poids Enseigne]]-Table1[[#This Row],[Position WB CROP 11 Full]]</f>
        <v>69</v>
      </c>
      <c r="AT142" s="5"/>
    </row>
    <row r="143" spans="1:46" ht="22.5">
      <c r="A143" s="7">
        <v>33010114006</v>
      </c>
      <c r="B143" s="7" t="s">
        <v>500</v>
      </c>
      <c r="C143" s="8">
        <v>93</v>
      </c>
      <c r="D143" s="7" t="s">
        <v>10</v>
      </c>
      <c r="E143" s="7">
        <v>13000</v>
      </c>
      <c r="F143" s="7" t="s">
        <v>499</v>
      </c>
      <c r="G143" s="7" t="s">
        <v>14</v>
      </c>
      <c r="H143" s="7" t="s">
        <v>482</v>
      </c>
      <c r="I143" s="7" t="s">
        <v>500</v>
      </c>
      <c r="J143" s="7" t="s">
        <v>501</v>
      </c>
      <c r="K143" s="32">
        <v>4.7879281385924287E-3</v>
      </c>
      <c r="L143" s="16">
        <v>1127</v>
      </c>
      <c r="M143" s="17">
        <v>9.6303501945525297E-2</v>
      </c>
      <c r="N143" s="18">
        <v>4080.86</v>
      </c>
      <c r="O143" s="19">
        <v>0.27692592051728598</v>
      </c>
      <c r="P143" s="5">
        <v>1719</v>
      </c>
      <c r="Q143" s="6">
        <v>1.05131264916468</v>
      </c>
      <c r="R143" s="5">
        <v>6310.01</v>
      </c>
      <c r="S143" s="6">
        <v>1.2630842374926301</v>
      </c>
      <c r="T143" s="16">
        <v>1078</v>
      </c>
      <c r="U143" s="17">
        <v>8.2329317269076302E-2</v>
      </c>
      <c r="V143" s="18">
        <v>3810.62</v>
      </c>
      <c r="W143" s="19">
        <v>0.26504633183804399</v>
      </c>
      <c r="X143" s="5">
        <v>478</v>
      </c>
      <c r="Y143" s="6">
        <v>2.9833333333333298</v>
      </c>
      <c r="Z143" s="5">
        <v>1742.5</v>
      </c>
      <c r="AA143" s="6">
        <v>2.71092086208365</v>
      </c>
      <c r="AB143" s="16">
        <v>1261</v>
      </c>
      <c r="AC143" s="17">
        <v>0.15370539798719099</v>
      </c>
      <c r="AD143" s="18">
        <v>7470</v>
      </c>
      <c r="AE143" s="19">
        <v>0.33073717851652201</v>
      </c>
      <c r="AF143" s="16">
        <v>587</v>
      </c>
      <c r="AG143" s="17">
        <v>1.55217391304348</v>
      </c>
      <c r="AH143" s="18">
        <v>3344.75</v>
      </c>
      <c r="AI143" s="19">
        <v>1.2268048786982999</v>
      </c>
      <c r="AJ143" s="16">
        <v>1039</v>
      </c>
      <c r="AK143" s="17">
        <v>0.25939393939393901</v>
      </c>
      <c r="AL143" s="18">
        <v>6300.2</v>
      </c>
      <c r="AM143" s="19">
        <v>0.51290086457858697</v>
      </c>
      <c r="AN143" s="39">
        <v>2544</v>
      </c>
      <c r="AO143" s="48">
        <v>9.2215092428049837E-3</v>
      </c>
      <c r="AP143" s="29">
        <v>21</v>
      </c>
      <c r="AQ143" s="39">
        <v>85</v>
      </c>
      <c r="AR143" s="39">
        <f>Table1[[#This Row],[Poids Enseigne]]-Table1[[#This Row],[Position WB CROP 11 Full]]</f>
        <v>64</v>
      </c>
      <c r="AT143" s="5"/>
    </row>
    <row r="144" spans="1:46" ht="22.5">
      <c r="A144" s="7">
        <v>33010114007</v>
      </c>
      <c r="B144" s="7" t="s">
        <v>503</v>
      </c>
      <c r="C144" s="8">
        <v>93</v>
      </c>
      <c r="D144" s="7" t="s">
        <v>10</v>
      </c>
      <c r="E144" s="7">
        <v>10000</v>
      </c>
      <c r="F144" s="7" t="s">
        <v>502</v>
      </c>
      <c r="G144" s="7" t="s">
        <v>14</v>
      </c>
      <c r="H144" s="7" t="s">
        <v>482</v>
      </c>
      <c r="I144" s="7" t="s">
        <v>503</v>
      </c>
      <c r="J144" s="7" t="s">
        <v>35</v>
      </c>
      <c r="K144" s="32">
        <v>3.9444566122067218E-3</v>
      </c>
      <c r="L144" s="16">
        <v>855</v>
      </c>
      <c r="M144" s="17">
        <v>0.78870292887029303</v>
      </c>
      <c r="N144" s="18">
        <v>3267.95</v>
      </c>
      <c r="O144" s="19">
        <v>0.98224096011807205</v>
      </c>
      <c r="P144" s="5">
        <v>1204</v>
      </c>
      <c r="Q144" s="6">
        <v>2.6707317073170702</v>
      </c>
      <c r="R144" s="5">
        <v>4605.2</v>
      </c>
      <c r="S144" s="6">
        <v>3.03298337957562</v>
      </c>
      <c r="T144" s="16">
        <v>772</v>
      </c>
      <c r="U144" s="17">
        <v>0.98457583547557803</v>
      </c>
      <c r="V144" s="18">
        <v>2950.1</v>
      </c>
      <c r="W144" s="19">
        <v>1.1893052575459599</v>
      </c>
      <c r="X144" s="5">
        <v>276</v>
      </c>
      <c r="Y144" s="6">
        <v>1.6796116504854399</v>
      </c>
      <c r="Z144" s="5">
        <v>1071.45</v>
      </c>
      <c r="AA144" s="6">
        <v>1.6672890216579499</v>
      </c>
      <c r="AB144" s="16">
        <v>536</v>
      </c>
      <c r="AC144" s="17">
        <v>0.85467128027681705</v>
      </c>
      <c r="AD144" s="18">
        <v>3163.1</v>
      </c>
      <c r="AE144" s="19">
        <v>0.90732674929437795</v>
      </c>
      <c r="AF144" s="16">
        <v>319</v>
      </c>
      <c r="AG144" s="17">
        <v>2.7093023255814002</v>
      </c>
      <c r="AH144" s="18">
        <v>2082.75</v>
      </c>
      <c r="AI144" s="19">
        <v>2.8228923845010199</v>
      </c>
      <c r="AJ144" s="16">
        <v>607</v>
      </c>
      <c r="AK144" s="17">
        <v>1.25650557620818</v>
      </c>
      <c r="AL144" s="18">
        <v>3607.95</v>
      </c>
      <c r="AM144" s="19">
        <v>1.4177844718991</v>
      </c>
      <c r="AN144" s="39">
        <v>1507.75</v>
      </c>
      <c r="AO144" s="48">
        <v>5.4653028934116415E-3</v>
      </c>
      <c r="AP144" s="29">
        <v>60</v>
      </c>
      <c r="AQ144" s="39">
        <v>120</v>
      </c>
      <c r="AR144" s="39">
        <f>Table1[[#This Row],[Poids Enseigne]]-Table1[[#This Row],[Position WB CROP 11 Full]]</f>
        <v>60</v>
      </c>
      <c r="AT144" s="5"/>
    </row>
    <row r="145" spans="1:46" ht="45">
      <c r="A145" s="7">
        <v>33010114008</v>
      </c>
      <c r="B145" s="7" t="s">
        <v>505</v>
      </c>
      <c r="C145" s="8">
        <v>95</v>
      </c>
      <c r="D145" s="7" t="s">
        <v>10</v>
      </c>
      <c r="E145" s="7">
        <v>3686</v>
      </c>
      <c r="F145" s="7" t="s">
        <v>504</v>
      </c>
      <c r="G145" s="7" t="s">
        <v>14</v>
      </c>
      <c r="H145" s="7" t="s">
        <v>482</v>
      </c>
      <c r="I145" s="7" t="s">
        <v>505</v>
      </c>
      <c r="J145" s="7" t="s">
        <v>507</v>
      </c>
      <c r="K145" s="32">
        <v>1.3060225860217114E-3</v>
      </c>
      <c r="L145" s="16">
        <v>252</v>
      </c>
      <c r="M145" s="17">
        <v>3.7037037037037E-2</v>
      </c>
      <c r="N145" s="18">
        <v>951.35</v>
      </c>
      <c r="O145" s="19">
        <v>0.14366093155201101</v>
      </c>
      <c r="P145" s="5">
        <v>358</v>
      </c>
      <c r="Q145" s="6">
        <v>2.5787965616045801E-2</v>
      </c>
      <c r="R145" s="5">
        <v>1394.85</v>
      </c>
      <c r="S145" s="6">
        <v>0.15408539694133599</v>
      </c>
      <c r="T145" s="16">
        <v>210</v>
      </c>
      <c r="U145" s="17">
        <v>0.117021276595745</v>
      </c>
      <c r="V145" s="18">
        <v>804.1</v>
      </c>
      <c r="W145" s="19">
        <v>0.24090425361175499</v>
      </c>
      <c r="X145" s="5">
        <v>104</v>
      </c>
      <c r="Y145" s="6">
        <v>2.71428571428571</v>
      </c>
      <c r="Z145" s="5">
        <v>405.15</v>
      </c>
      <c r="AA145" s="6">
        <v>2.71016483516483</v>
      </c>
      <c r="AB145" s="16">
        <v>209</v>
      </c>
      <c r="AC145" s="17">
        <v>-0.36858006042296099</v>
      </c>
      <c r="AD145" s="18">
        <v>1393.6</v>
      </c>
      <c r="AE145" s="19">
        <v>-0.28586779719834299</v>
      </c>
      <c r="AF145" s="16">
        <v>144</v>
      </c>
      <c r="AG145" s="17">
        <v>0.107692307692308</v>
      </c>
      <c r="AH145" s="18">
        <v>995.9</v>
      </c>
      <c r="AI145" s="19">
        <v>7.2751949674695102E-2</v>
      </c>
      <c r="AJ145" s="16">
        <v>269</v>
      </c>
      <c r="AK145" s="17">
        <v>-6.9204152249134995E-2</v>
      </c>
      <c r="AL145" s="18">
        <v>1739</v>
      </c>
      <c r="AM145" s="19">
        <v>-3.4009315727528203E-2</v>
      </c>
      <c r="AN145" s="39">
        <v>542</v>
      </c>
      <c r="AO145" s="48">
        <v>1.9646454440252759E-3</v>
      </c>
      <c r="AP145" s="29">
        <v>174</v>
      </c>
      <c r="AQ145" s="39">
        <v>219</v>
      </c>
      <c r="AR145" s="39">
        <f>Table1[[#This Row],[Poids Enseigne]]-Table1[[#This Row],[Position WB CROP 11 Full]]</f>
        <v>45</v>
      </c>
      <c r="AT145" s="5"/>
    </row>
    <row r="146" spans="1:46" ht="33.75">
      <c r="A146" s="7">
        <v>33010114009</v>
      </c>
      <c r="B146" s="7" t="s">
        <v>509</v>
      </c>
      <c r="C146" s="8">
        <v>95</v>
      </c>
      <c r="D146" s="7" t="s">
        <v>10</v>
      </c>
      <c r="E146" s="7">
        <v>9100</v>
      </c>
      <c r="F146" s="7" t="s">
        <v>508</v>
      </c>
      <c r="G146" s="7" t="s">
        <v>14</v>
      </c>
      <c r="H146" s="7" t="s">
        <v>482</v>
      </c>
      <c r="I146" s="7" t="s">
        <v>510</v>
      </c>
      <c r="J146" s="7" t="s">
        <v>511</v>
      </c>
      <c r="K146" s="32">
        <v>3.6037024054441386E-3</v>
      </c>
      <c r="L146" s="16">
        <v>473</v>
      </c>
      <c r="M146" s="17">
        <v>1.21028037383178</v>
      </c>
      <c r="N146" s="18">
        <v>1824.05</v>
      </c>
      <c r="O146" s="19">
        <v>1.6699640208790101</v>
      </c>
      <c r="P146" s="5">
        <v>603</v>
      </c>
      <c r="Q146" s="6">
        <v>1.08650519031142</v>
      </c>
      <c r="R146" s="5">
        <v>2315.85</v>
      </c>
      <c r="S146" s="6">
        <v>1.5120111958783</v>
      </c>
      <c r="T146" s="16">
        <v>390</v>
      </c>
      <c r="U146" s="17">
        <v>0.67381974248927001</v>
      </c>
      <c r="V146" s="18">
        <v>1504.95</v>
      </c>
      <c r="W146" s="19">
        <v>0.98622530086374005</v>
      </c>
      <c r="X146" s="5">
        <v>216</v>
      </c>
      <c r="Y146" s="6">
        <v>3.1538461538461502</v>
      </c>
      <c r="Z146" s="5">
        <v>840.7</v>
      </c>
      <c r="AA146" s="6">
        <v>3.1454635108481299</v>
      </c>
      <c r="AB146" s="16">
        <v>497</v>
      </c>
      <c r="AC146" s="17">
        <v>0.59294871794871795</v>
      </c>
      <c r="AD146" s="18">
        <v>3178.95</v>
      </c>
      <c r="AE146" s="19">
        <v>0.81098179772308299</v>
      </c>
      <c r="AF146" s="16">
        <v>213</v>
      </c>
      <c r="AG146" s="17">
        <v>0.21022727272727301</v>
      </c>
      <c r="AH146" s="18">
        <v>1427.85</v>
      </c>
      <c r="AI146" s="19">
        <v>0.20413395289216499</v>
      </c>
      <c r="AJ146" s="16">
        <v>449</v>
      </c>
      <c r="AK146" s="17">
        <v>0.39875389408099698</v>
      </c>
      <c r="AL146" s="18">
        <v>2920.65</v>
      </c>
      <c r="AM146" s="19">
        <v>0.56840378311461703</v>
      </c>
      <c r="AN146" s="39">
        <v>1000</v>
      </c>
      <c r="AO146" s="48">
        <v>3.6248070922975566E-3</v>
      </c>
      <c r="AP146" s="29">
        <v>110</v>
      </c>
      <c r="AQ146" s="39">
        <v>133</v>
      </c>
      <c r="AR146" s="39">
        <f>Table1[[#This Row],[Poids Enseigne]]-Table1[[#This Row],[Position WB CROP 11 Full]]</f>
        <v>23</v>
      </c>
      <c r="AT146" s="5"/>
    </row>
    <row r="147" spans="1:46" ht="67.5">
      <c r="A147" s="7">
        <v>33010114010</v>
      </c>
      <c r="B147" s="7" t="s">
        <v>513</v>
      </c>
      <c r="C147" s="8">
        <v>95</v>
      </c>
      <c r="D147" s="7" t="s">
        <v>10</v>
      </c>
      <c r="E147" s="7">
        <v>10320</v>
      </c>
      <c r="F147" s="7" t="s">
        <v>512</v>
      </c>
      <c r="G147" s="7" t="s">
        <v>14</v>
      </c>
      <c r="H147" s="7" t="s">
        <v>482</v>
      </c>
      <c r="I147" s="7" t="s">
        <v>514</v>
      </c>
      <c r="J147" s="7" t="s">
        <v>35</v>
      </c>
      <c r="K147" s="32">
        <v>5.7951872139543979E-3</v>
      </c>
      <c r="L147" s="16">
        <v>800</v>
      </c>
      <c r="M147" s="17">
        <v>0.393728222996516</v>
      </c>
      <c r="N147" s="18">
        <v>3020.82</v>
      </c>
      <c r="O147" s="19">
        <v>0.58012743459263605</v>
      </c>
      <c r="P147" s="5">
        <v>1267</v>
      </c>
      <c r="Q147" s="6">
        <v>1.2345679012345701</v>
      </c>
      <c r="R147" s="5">
        <v>4780.75</v>
      </c>
      <c r="S147" s="6">
        <v>1.49640884218795</v>
      </c>
      <c r="T147" s="16">
        <v>566</v>
      </c>
      <c r="U147" s="17">
        <v>0.19915254237288099</v>
      </c>
      <c r="V147" s="18">
        <v>2150.7199999999998</v>
      </c>
      <c r="W147" s="19">
        <v>0.35883894177460601</v>
      </c>
      <c r="X147" s="5">
        <v>329</v>
      </c>
      <c r="Y147" s="6">
        <v>1.41911764705882</v>
      </c>
      <c r="Z147" s="5">
        <v>1271.5</v>
      </c>
      <c r="AA147" s="6">
        <v>1.3972473604826501</v>
      </c>
      <c r="AB147" s="16">
        <v>692</v>
      </c>
      <c r="AC147" s="17">
        <v>-0.35145267104029998</v>
      </c>
      <c r="AD147" s="18">
        <v>4473.7</v>
      </c>
      <c r="AE147" s="19">
        <v>-0.23658451766371599</v>
      </c>
      <c r="AF147" s="16">
        <v>277</v>
      </c>
      <c r="AG147" s="17">
        <v>0.61988304093567204</v>
      </c>
      <c r="AH147" s="18">
        <v>1851.45</v>
      </c>
      <c r="AI147" s="19">
        <v>0.63360832928927502</v>
      </c>
      <c r="AJ147" s="16">
        <v>502</v>
      </c>
      <c r="AK147" s="17">
        <v>-0.30758620689655197</v>
      </c>
      <c r="AL147" s="18">
        <v>3258.5</v>
      </c>
      <c r="AM147" s="19">
        <v>-0.188604294054983</v>
      </c>
      <c r="AN147" s="39">
        <v>1476</v>
      </c>
      <c r="AO147" s="48">
        <v>5.3502152682311935E-3</v>
      </c>
      <c r="AP147" s="29">
        <v>64</v>
      </c>
      <c r="AQ147" s="39">
        <v>55</v>
      </c>
      <c r="AR147" s="39">
        <f>Table1[[#This Row],[Poids Enseigne]]-Table1[[#This Row],[Position WB CROP 11 Full]]</f>
        <v>-9</v>
      </c>
      <c r="AT147" s="5"/>
    </row>
    <row r="148" spans="1:46" ht="56.25">
      <c r="A148" s="7">
        <v>33010114011</v>
      </c>
      <c r="B148" s="7" t="s">
        <v>516</v>
      </c>
      <c r="C148" s="8">
        <v>95</v>
      </c>
      <c r="D148" s="7" t="s">
        <v>10</v>
      </c>
      <c r="E148" s="7">
        <v>12400</v>
      </c>
      <c r="F148" s="7" t="s">
        <v>515</v>
      </c>
      <c r="G148" s="7" t="s">
        <v>14</v>
      </c>
      <c r="H148" s="7" t="s">
        <v>482</v>
      </c>
      <c r="I148" s="7" t="s">
        <v>517</v>
      </c>
      <c r="J148" s="7" t="s">
        <v>35</v>
      </c>
      <c r="K148" s="32">
        <v>6.7035371222051617E-3</v>
      </c>
      <c r="L148" s="16">
        <v>700</v>
      </c>
      <c r="M148" s="17">
        <v>-0.247311827956989</v>
      </c>
      <c r="N148" s="18">
        <v>2694.05</v>
      </c>
      <c r="O148" s="19">
        <v>-0.15645394222242601</v>
      </c>
      <c r="P148" s="5">
        <v>1225</v>
      </c>
      <c r="Q148" s="6">
        <v>0.58064516129032295</v>
      </c>
      <c r="R148" s="5">
        <v>4714.8999999999996</v>
      </c>
      <c r="S148" s="6">
        <v>0.75226596207852503</v>
      </c>
      <c r="T148" s="16">
        <v>740</v>
      </c>
      <c r="U148" s="17">
        <v>-0.19477693144722499</v>
      </c>
      <c r="V148" s="18">
        <v>2860.79</v>
      </c>
      <c r="W148" s="19">
        <v>-9.7363967323880807E-2</v>
      </c>
      <c r="X148" s="5">
        <v>407</v>
      </c>
      <c r="Y148" s="6">
        <v>1.1881720430107501</v>
      </c>
      <c r="Z148" s="5">
        <v>1581.15</v>
      </c>
      <c r="AA148" s="6">
        <v>1.1796939619520299</v>
      </c>
      <c r="AB148" s="16">
        <v>1220</v>
      </c>
      <c r="AC148" s="17">
        <v>-2.4E-2</v>
      </c>
      <c r="AD148" s="18">
        <v>7637.38</v>
      </c>
      <c r="AE148" s="19">
        <v>3.2413815207554597E-2</v>
      </c>
      <c r="AF148" s="16">
        <v>639</v>
      </c>
      <c r="AG148" s="17">
        <v>0.55474452554744502</v>
      </c>
      <c r="AH148" s="18">
        <v>4376.7299999999996</v>
      </c>
      <c r="AI148" s="19">
        <v>0.53311802269168695</v>
      </c>
      <c r="AJ148" s="16">
        <v>1167</v>
      </c>
      <c r="AK148" s="17">
        <v>5.2299368800721398E-2</v>
      </c>
      <c r="AL148" s="18">
        <v>7263.63</v>
      </c>
      <c r="AM148" s="19">
        <v>-5.8780054616343599E-2</v>
      </c>
      <c r="AN148" s="39">
        <v>2281</v>
      </c>
      <c r="AO148" s="48">
        <v>8.2681849775307278E-3</v>
      </c>
      <c r="AP148" s="29">
        <v>28</v>
      </c>
      <c r="AQ148" s="39">
        <v>38</v>
      </c>
      <c r="AR148" s="39">
        <f>Table1[[#This Row],[Poids Enseigne]]-Table1[[#This Row],[Position WB CROP 11 Full]]</f>
        <v>10</v>
      </c>
      <c r="AT148" s="5"/>
    </row>
    <row r="149" spans="1:46" ht="22.5">
      <c r="A149" s="7">
        <v>33010114012</v>
      </c>
      <c r="B149" s="7" t="s">
        <v>519</v>
      </c>
      <c r="C149" s="8">
        <v>95</v>
      </c>
      <c r="D149" s="7" t="s">
        <v>10</v>
      </c>
      <c r="E149" s="7">
        <v>8070</v>
      </c>
      <c r="F149" s="7" t="s">
        <v>518</v>
      </c>
      <c r="G149" s="7" t="s">
        <v>14</v>
      </c>
      <c r="H149" s="7" t="s">
        <v>482</v>
      </c>
      <c r="I149" s="7" t="s">
        <v>519</v>
      </c>
      <c r="J149" s="7" t="s">
        <v>35</v>
      </c>
      <c r="K149" s="32">
        <v>3.746613289773439E-3</v>
      </c>
      <c r="L149" s="16">
        <v>586</v>
      </c>
      <c r="M149" s="17">
        <v>0.116190476190476</v>
      </c>
      <c r="N149" s="18">
        <v>2143.15</v>
      </c>
      <c r="O149" s="19">
        <v>0.17234881451173301</v>
      </c>
      <c r="P149" s="5">
        <v>857</v>
      </c>
      <c r="Q149" s="6">
        <v>0.37560192616372401</v>
      </c>
      <c r="R149" s="5">
        <v>3058.4</v>
      </c>
      <c r="S149" s="6">
        <v>0.39172815468241201</v>
      </c>
      <c r="T149" s="16">
        <v>647</v>
      </c>
      <c r="U149" s="17">
        <v>0.216165413533835</v>
      </c>
      <c r="V149" s="18">
        <v>2232.9499999999998</v>
      </c>
      <c r="W149" s="19">
        <v>0.196468105668342</v>
      </c>
      <c r="X149" s="5">
        <v>322</v>
      </c>
      <c r="Y149" s="6">
        <v>3.0759493670886102</v>
      </c>
      <c r="Z149" s="5">
        <v>1248.9000000000001</v>
      </c>
      <c r="AA149" s="6">
        <v>3.1075481006413401</v>
      </c>
      <c r="AB149" s="16">
        <v>581</v>
      </c>
      <c r="AC149" s="17">
        <v>-3.9669421487603301E-2</v>
      </c>
      <c r="AD149" s="18">
        <v>3449.1</v>
      </c>
      <c r="AE149" s="19">
        <v>5.4350941382901204E-4</v>
      </c>
      <c r="AF149" s="16">
        <v>286</v>
      </c>
      <c r="AG149" s="17">
        <v>0.14399999999999999</v>
      </c>
      <c r="AH149" s="18">
        <v>1935.8</v>
      </c>
      <c r="AI149" s="19">
        <v>0.194960400501244</v>
      </c>
      <c r="AJ149" s="16">
        <v>574</v>
      </c>
      <c r="AK149" s="17">
        <v>0.116731517509728</v>
      </c>
      <c r="AL149" s="18">
        <v>3171.7</v>
      </c>
      <c r="AM149" s="19">
        <v>5.8631043900595203E-2</v>
      </c>
      <c r="AN149" s="39">
        <v>1323.5</v>
      </c>
      <c r="AO149" s="48">
        <v>4.7974321866558166E-3</v>
      </c>
      <c r="AP149" s="29">
        <v>77</v>
      </c>
      <c r="AQ149" s="39">
        <v>129</v>
      </c>
      <c r="AR149" s="39">
        <f>Table1[[#This Row],[Poids Enseigne]]-Table1[[#This Row],[Position WB CROP 11 Full]]</f>
        <v>52</v>
      </c>
      <c r="AT149" s="5"/>
    </row>
    <row r="150" spans="1:46" ht="45">
      <c r="A150" s="7">
        <v>33010114013</v>
      </c>
      <c r="B150" s="7" t="s">
        <v>521</v>
      </c>
      <c r="C150" s="8">
        <v>93</v>
      </c>
      <c r="D150" s="7" t="s">
        <v>306</v>
      </c>
      <c r="E150" s="7">
        <v>4100</v>
      </c>
      <c r="F150" s="7" t="s">
        <v>520</v>
      </c>
      <c r="G150" s="7" t="s">
        <v>14</v>
      </c>
      <c r="H150" s="7" t="s">
        <v>482</v>
      </c>
      <c r="I150" s="7" t="s">
        <v>521</v>
      </c>
      <c r="J150" s="7" t="s">
        <v>522</v>
      </c>
      <c r="K150" s="32">
        <v>1.3449891575538359E-3</v>
      </c>
      <c r="L150" s="16">
        <v>604</v>
      </c>
      <c r="M150" s="17">
        <v>4.3928571428571397</v>
      </c>
      <c r="N150" s="18">
        <v>2330.0500000000002</v>
      </c>
      <c r="O150" s="19">
        <v>4.8353368394690701</v>
      </c>
      <c r="P150" s="5">
        <v>764</v>
      </c>
      <c r="Q150" s="6">
        <v>6.2075471698113196</v>
      </c>
      <c r="R150" s="5">
        <v>2943.88</v>
      </c>
      <c r="S150" s="6">
        <v>6.9650432900432904</v>
      </c>
      <c r="T150" s="16">
        <v>556</v>
      </c>
      <c r="U150" s="17">
        <v>3.9203539823008899</v>
      </c>
      <c r="V150" s="18">
        <v>2143.5500000000002</v>
      </c>
      <c r="W150" s="19">
        <v>4.2881460466263697</v>
      </c>
      <c r="X150" s="5">
        <v>226</v>
      </c>
      <c r="Y150" s="6">
        <v>5.6470588235294104</v>
      </c>
      <c r="Z150" s="5">
        <v>877.05</v>
      </c>
      <c r="AA150" s="6">
        <v>5.6142533936651597</v>
      </c>
      <c r="AB150" s="16">
        <v>212</v>
      </c>
      <c r="AC150" s="17">
        <v>25.5</v>
      </c>
      <c r="AD150" s="18">
        <v>1298.1500000000001</v>
      </c>
      <c r="AE150" s="19">
        <v>23.401315789473699</v>
      </c>
      <c r="AF150" s="16">
        <v>177</v>
      </c>
      <c r="AG150" s="17">
        <v>1</v>
      </c>
      <c r="AH150" s="18">
        <v>1037.9000000000001</v>
      </c>
      <c r="AI150" s="19">
        <v>1</v>
      </c>
      <c r="AJ150" s="16">
        <v>221</v>
      </c>
      <c r="AK150" s="17">
        <v>1</v>
      </c>
      <c r="AL150" s="18">
        <v>1241.6500000000001</v>
      </c>
      <c r="AM150" s="19">
        <v>1</v>
      </c>
      <c r="AN150" s="39">
        <v>842.5</v>
      </c>
      <c r="AO150" s="48">
        <v>3.0538999752606918E-3</v>
      </c>
      <c r="AP150" s="29">
        <v>132</v>
      </c>
      <c r="AQ150" s="39">
        <v>218</v>
      </c>
      <c r="AR150" s="39">
        <f>Table1[[#This Row],[Poids Enseigne]]-Table1[[#This Row],[Position WB CROP 11 Full]]</f>
        <v>86</v>
      </c>
      <c r="AT150" s="5"/>
    </row>
    <row r="151" spans="1:46" ht="33.75">
      <c r="A151" s="7">
        <v>33010115001</v>
      </c>
      <c r="B151" s="7" t="s">
        <v>524</v>
      </c>
      <c r="C151" s="8">
        <v>28</v>
      </c>
      <c r="D151" s="7" t="s">
        <v>10</v>
      </c>
      <c r="E151" s="7">
        <v>11000</v>
      </c>
      <c r="F151" s="7" t="s">
        <v>523</v>
      </c>
      <c r="G151" s="7" t="s">
        <v>14</v>
      </c>
      <c r="H151" s="7" t="s">
        <v>525</v>
      </c>
      <c r="I151" s="7" t="s">
        <v>524</v>
      </c>
      <c r="J151" s="7" t="s">
        <v>187</v>
      </c>
      <c r="K151" s="32">
        <v>7.5653392392103051E-3</v>
      </c>
      <c r="L151" s="16">
        <v>644</v>
      </c>
      <c r="M151" s="17">
        <v>1.0125</v>
      </c>
      <c r="N151" s="18">
        <v>2415.25</v>
      </c>
      <c r="O151" s="19">
        <v>1.3104573581549901</v>
      </c>
      <c r="P151" s="5">
        <v>990</v>
      </c>
      <c r="Q151" s="6">
        <v>0.30434782608695699</v>
      </c>
      <c r="R151" s="5">
        <v>3701.15</v>
      </c>
      <c r="S151" s="6">
        <v>0.48938085514521201</v>
      </c>
      <c r="T151" s="16">
        <v>635</v>
      </c>
      <c r="U151" s="17">
        <v>0.40176600441501098</v>
      </c>
      <c r="V151" s="18">
        <v>2317.6999999999998</v>
      </c>
      <c r="W151" s="19">
        <v>0.55703834471446401</v>
      </c>
      <c r="X151" s="5">
        <v>270</v>
      </c>
      <c r="Y151" s="6">
        <v>2.0681818181818201</v>
      </c>
      <c r="Z151" s="5">
        <v>1025.4000000000001</v>
      </c>
      <c r="AA151" s="6">
        <v>2.4271390374331601</v>
      </c>
      <c r="AB151" s="16">
        <v>438</v>
      </c>
      <c r="AC151" s="17">
        <v>-0.57516973811833205</v>
      </c>
      <c r="AD151" s="18">
        <v>2680.68</v>
      </c>
      <c r="AE151" s="19">
        <v>-0.50707488067802198</v>
      </c>
      <c r="AF151" s="16">
        <v>231</v>
      </c>
      <c r="AG151" s="17">
        <v>-0.114942528735632</v>
      </c>
      <c r="AH151" s="18">
        <v>1471.4</v>
      </c>
      <c r="AI151" s="19">
        <v>-0.107192699294929</v>
      </c>
      <c r="AJ151" s="16">
        <v>410</v>
      </c>
      <c r="AK151" s="17">
        <v>-0.57688338493292102</v>
      </c>
      <c r="AL151" s="18">
        <v>2507.5</v>
      </c>
      <c r="AM151" s="19">
        <v>-0.50328663791929396</v>
      </c>
      <c r="AN151" s="39">
        <v>1174.25</v>
      </c>
      <c r="AO151" s="48">
        <v>4.2564297281304057E-3</v>
      </c>
      <c r="AP151" s="29">
        <v>94</v>
      </c>
      <c r="AQ151" s="39">
        <v>25</v>
      </c>
      <c r="AR151" s="39">
        <f>Table1[[#This Row],[Poids Enseigne]]-Table1[[#This Row],[Position WB CROP 11 Full]]</f>
        <v>-69</v>
      </c>
      <c r="AT151" s="5"/>
    </row>
    <row r="152" spans="1:46" ht="33.75">
      <c r="A152" s="7">
        <v>33010115002</v>
      </c>
      <c r="B152" s="7" t="s">
        <v>527</v>
      </c>
      <c r="C152" s="8">
        <v>75</v>
      </c>
      <c r="D152" s="7" t="s">
        <v>10</v>
      </c>
      <c r="E152" s="7">
        <v>5445</v>
      </c>
      <c r="F152" s="7" t="s">
        <v>526</v>
      </c>
      <c r="G152" s="7" t="s">
        <v>14</v>
      </c>
      <c r="H152" s="7" t="s">
        <v>525</v>
      </c>
      <c r="I152" s="7" t="s">
        <v>528</v>
      </c>
      <c r="J152" s="7" t="s">
        <v>529</v>
      </c>
      <c r="K152" s="32">
        <v>8.3242384520099758E-3</v>
      </c>
      <c r="L152" s="16">
        <v>1625</v>
      </c>
      <c r="M152" s="17">
        <v>0.106194690265487</v>
      </c>
      <c r="N152" s="18">
        <v>6253.5</v>
      </c>
      <c r="O152" s="19">
        <v>0.26058172535670598</v>
      </c>
      <c r="P152" s="5">
        <v>2690</v>
      </c>
      <c r="Q152" s="6">
        <v>0.73548387096774204</v>
      </c>
      <c r="R152" s="5">
        <v>10330.5</v>
      </c>
      <c r="S152" s="6">
        <v>0.97498448574696095</v>
      </c>
      <c r="T152" s="16">
        <v>1545</v>
      </c>
      <c r="U152" s="17">
        <v>0.27160493827160498</v>
      </c>
      <c r="V152" s="18">
        <v>5944.6</v>
      </c>
      <c r="W152" s="19">
        <v>0.42841235832595997</v>
      </c>
      <c r="X152" s="5">
        <v>692</v>
      </c>
      <c r="Y152" s="6">
        <v>1.4111498257839701</v>
      </c>
      <c r="Z152" s="5">
        <v>2693.8</v>
      </c>
      <c r="AA152" s="6">
        <v>1.4033331548989201</v>
      </c>
      <c r="AB152" s="16">
        <v>2374</v>
      </c>
      <c r="AC152" s="17">
        <v>0.113508442776735</v>
      </c>
      <c r="AD152" s="18">
        <v>15479.68</v>
      </c>
      <c r="AE152" s="19">
        <v>0.28452039439839899</v>
      </c>
      <c r="AF152" s="16">
        <v>1073</v>
      </c>
      <c r="AG152" s="17">
        <v>3.1111111111111098</v>
      </c>
      <c r="AH152" s="18">
        <v>7329.45</v>
      </c>
      <c r="AI152" s="19">
        <v>3.5845452327785199</v>
      </c>
      <c r="AJ152" s="16">
        <v>2223</v>
      </c>
      <c r="AK152" s="17">
        <v>1.6783132530120499</v>
      </c>
      <c r="AL152" s="18">
        <v>14524.68</v>
      </c>
      <c r="AM152" s="19">
        <v>1.8975834977777299</v>
      </c>
      <c r="AN152" s="39">
        <v>4473</v>
      </c>
      <c r="AO152" s="48">
        <v>1.621376212384697E-2</v>
      </c>
      <c r="AP152" s="29">
        <v>3</v>
      </c>
      <c r="AQ152" s="39">
        <v>16</v>
      </c>
      <c r="AR152" s="39">
        <f>Table1[[#This Row],[Poids Enseigne]]-Table1[[#This Row],[Position WB CROP 11 Full]]</f>
        <v>13</v>
      </c>
      <c r="AT152" s="5"/>
    </row>
    <row r="153" spans="1:46" ht="45">
      <c r="A153" s="7">
        <v>33010115003</v>
      </c>
      <c r="B153" s="7" t="s">
        <v>531</v>
      </c>
      <c r="C153" s="8">
        <v>78</v>
      </c>
      <c r="D153" s="7" t="s">
        <v>10</v>
      </c>
      <c r="E153" s="7">
        <v>11500</v>
      </c>
      <c r="F153" s="7" t="s">
        <v>530</v>
      </c>
      <c r="G153" s="7" t="s">
        <v>14</v>
      </c>
      <c r="H153" s="7" t="s">
        <v>525</v>
      </c>
      <c r="I153" s="7" t="s">
        <v>531</v>
      </c>
      <c r="J153" s="7" t="s">
        <v>35</v>
      </c>
      <c r="K153" s="32">
        <v>7.088132350159663E-3</v>
      </c>
      <c r="L153" s="16">
        <v>1598</v>
      </c>
      <c r="M153" s="17">
        <v>1.39580209895052</v>
      </c>
      <c r="N153" s="18">
        <v>6162.69</v>
      </c>
      <c r="O153" s="19">
        <v>1.7359004914968601</v>
      </c>
      <c r="P153" s="5">
        <v>2747</v>
      </c>
      <c r="Q153" s="6">
        <v>2.1683967704729001</v>
      </c>
      <c r="R153" s="5">
        <v>10572.86</v>
      </c>
      <c r="S153" s="6">
        <v>2.6275479633173999</v>
      </c>
      <c r="T153" s="16">
        <v>1497</v>
      </c>
      <c r="U153" s="17">
        <v>1.6779964221824699</v>
      </c>
      <c r="V153" s="18">
        <v>5779.25</v>
      </c>
      <c r="W153" s="19">
        <v>2.0507012640674498</v>
      </c>
      <c r="X153" s="5">
        <v>1439</v>
      </c>
      <c r="Y153" s="6">
        <v>12.4485981308411</v>
      </c>
      <c r="Z153" s="5">
        <v>5583.1</v>
      </c>
      <c r="AA153" s="6">
        <v>12.429306778274899</v>
      </c>
      <c r="AB153" s="16">
        <v>778</v>
      </c>
      <c r="AC153" s="17">
        <v>-5.3527980535279802E-2</v>
      </c>
      <c r="AD153" s="18">
        <v>5017.7</v>
      </c>
      <c r="AE153" s="19">
        <v>0.106866814034198</v>
      </c>
      <c r="AF153" s="16">
        <v>365</v>
      </c>
      <c r="AG153" s="17">
        <v>0.40384615384615402</v>
      </c>
      <c r="AH153" s="18">
        <v>2523.6999999999998</v>
      </c>
      <c r="AI153" s="19">
        <v>0.38168340140374701</v>
      </c>
      <c r="AJ153" s="16">
        <v>740</v>
      </c>
      <c r="AK153" s="17">
        <v>2.4930747922437699E-2</v>
      </c>
      <c r="AL153" s="18">
        <v>4796.25</v>
      </c>
      <c r="AM153" s="19">
        <v>0.18541807128049501</v>
      </c>
      <c r="AN153" s="39">
        <v>2761.75</v>
      </c>
      <c r="AO153" s="48">
        <v>1.0010810987152778E-2</v>
      </c>
      <c r="AP153" s="29">
        <v>13</v>
      </c>
      <c r="AQ153" s="39">
        <v>33</v>
      </c>
      <c r="AR153" s="39">
        <f>Table1[[#This Row],[Poids Enseigne]]-Table1[[#This Row],[Position WB CROP 11 Full]]</f>
        <v>20</v>
      </c>
      <c r="AT153" s="5"/>
    </row>
    <row r="154" spans="1:46" ht="33.75">
      <c r="A154" s="7">
        <v>33010115004</v>
      </c>
      <c r="B154" s="7" t="s">
        <v>533</v>
      </c>
      <c r="C154" s="8">
        <v>78</v>
      </c>
      <c r="D154" s="7" t="s">
        <v>10</v>
      </c>
      <c r="E154" s="7">
        <v>15000</v>
      </c>
      <c r="F154" s="7" t="s">
        <v>532</v>
      </c>
      <c r="G154" s="7" t="s">
        <v>14</v>
      </c>
      <c r="H154" s="7" t="s">
        <v>525</v>
      </c>
      <c r="I154" s="7" t="s">
        <v>534</v>
      </c>
      <c r="J154" s="7" t="s">
        <v>535</v>
      </c>
      <c r="K154" s="32">
        <v>5.4182539034342688E-3</v>
      </c>
      <c r="L154" s="16">
        <v>856</v>
      </c>
      <c r="M154" s="17">
        <v>0.90645879732739398</v>
      </c>
      <c r="N154" s="18">
        <v>3306.65</v>
      </c>
      <c r="O154" s="19">
        <v>1.1498046474373</v>
      </c>
      <c r="P154" s="5">
        <v>1212</v>
      </c>
      <c r="Q154" s="6">
        <v>1.38582677165354</v>
      </c>
      <c r="R154" s="5">
        <v>4677.33</v>
      </c>
      <c r="S154" s="6">
        <v>1.6492630051681101</v>
      </c>
      <c r="T154" s="16">
        <v>839</v>
      </c>
      <c r="U154" s="17">
        <v>0.988151658767773</v>
      </c>
      <c r="V154" s="18">
        <v>3237.85</v>
      </c>
      <c r="W154" s="19">
        <v>1.2234147822044401</v>
      </c>
      <c r="X154" s="5">
        <v>250</v>
      </c>
      <c r="Y154" s="6">
        <v>1.0161290322580601</v>
      </c>
      <c r="Z154" s="5">
        <v>968.7</v>
      </c>
      <c r="AA154" s="6">
        <v>1.0031017369727</v>
      </c>
      <c r="AB154" s="16">
        <v>337</v>
      </c>
      <c r="AC154" s="17">
        <v>-0.49925705794948</v>
      </c>
      <c r="AD154" s="18">
        <v>2204.5</v>
      </c>
      <c r="AE154" s="19">
        <v>-0.39808607481076103</v>
      </c>
      <c r="AF154" s="16">
        <v>214</v>
      </c>
      <c r="AG154" s="17">
        <v>0.42666666666666703</v>
      </c>
      <c r="AH154" s="18">
        <v>1424.1</v>
      </c>
      <c r="AI154" s="19">
        <v>0.38955564662490499</v>
      </c>
      <c r="AJ154" s="16">
        <v>363</v>
      </c>
      <c r="AK154" s="17">
        <v>-0.36759581881533099</v>
      </c>
      <c r="AL154" s="18">
        <v>2358.36</v>
      </c>
      <c r="AM154" s="19">
        <v>-0.26256785145918399</v>
      </c>
      <c r="AN154" s="39">
        <v>1246.25</v>
      </c>
      <c r="AO154" s="48">
        <v>4.5174158387758304E-3</v>
      </c>
      <c r="AP154" s="29">
        <v>84</v>
      </c>
      <c r="AQ154" s="39">
        <v>64</v>
      </c>
      <c r="AR154" s="39">
        <f>Table1[[#This Row],[Poids Enseigne]]-Table1[[#This Row],[Position WB CROP 11 Full]]</f>
        <v>-20</v>
      </c>
      <c r="AT154" s="5"/>
    </row>
    <row r="155" spans="1:46" ht="22.5">
      <c r="A155" s="7">
        <v>33010115005</v>
      </c>
      <c r="B155" s="7" t="s">
        <v>537</v>
      </c>
      <c r="C155" s="8">
        <v>78</v>
      </c>
      <c r="D155" s="7" t="s">
        <v>10</v>
      </c>
      <c r="E155" s="7">
        <v>6036</v>
      </c>
      <c r="F155" s="7" t="s">
        <v>536</v>
      </c>
      <c r="G155" s="7" t="s">
        <v>14</v>
      </c>
      <c r="H155" s="7" t="s">
        <v>525</v>
      </c>
      <c r="I155" s="7" t="s">
        <v>537</v>
      </c>
      <c r="J155" s="7" t="s">
        <v>35</v>
      </c>
      <c r="K155" s="32">
        <v>1.9095780397080974E-3</v>
      </c>
      <c r="L155" s="16">
        <v>447</v>
      </c>
      <c r="M155" s="17">
        <v>1.02262443438914</v>
      </c>
      <c r="N155" s="18">
        <v>1683.7</v>
      </c>
      <c r="O155" s="19">
        <v>1.36637241026492</v>
      </c>
      <c r="P155" s="5">
        <v>514</v>
      </c>
      <c r="Q155" s="6">
        <v>0.45609065155807399</v>
      </c>
      <c r="R155" s="5">
        <v>1921.75</v>
      </c>
      <c r="S155" s="6">
        <v>0.67294203102431505</v>
      </c>
      <c r="T155" s="16">
        <v>397</v>
      </c>
      <c r="U155" s="17">
        <v>0.855140186915888</v>
      </c>
      <c r="V155" s="18">
        <v>1492.4</v>
      </c>
      <c r="W155" s="19">
        <v>1.16552228497136</v>
      </c>
      <c r="X155" s="5">
        <v>176</v>
      </c>
      <c r="Y155" s="6">
        <v>2.6666666666666701</v>
      </c>
      <c r="Z155" s="5">
        <v>681.8</v>
      </c>
      <c r="AA155" s="6">
        <v>2.6420940170940201</v>
      </c>
      <c r="AB155" s="16">
        <v>205</v>
      </c>
      <c r="AC155" s="17">
        <v>-0.57202505219206701</v>
      </c>
      <c r="AD155" s="18">
        <v>1310.5999999999999</v>
      </c>
      <c r="AE155" s="19">
        <v>-0.53914140348567496</v>
      </c>
      <c r="AF155" s="16">
        <v>112</v>
      </c>
      <c r="AG155" s="17">
        <v>-0.30434782608695699</v>
      </c>
      <c r="AH155" s="18">
        <v>786.6</v>
      </c>
      <c r="AI155" s="19">
        <v>-0.31163637318304699</v>
      </c>
      <c r="AJ155" s="16">
        <v>208</v>
      </c>
      <c r="AK155" s="17">
        <v>-0.454068241469816</v>
      </c>
      <c r="AL155" s="18">
        <v>1324.05</v>
      </c>
      <c r="AM155" s="19">
        <v>-0.42698971281973402</v>
      </c>
      <c r="AN155" s="39">
        <v>646</v>
      </c>
      <c r="AO155" s="48">
        <v>2.3416253816242218E-3</v>
      </c>
      <c r="AP155" s="29">
        <v>162</v>
      </c>
      <c r="AQ155" s="39">
        <v>193</v>
      </c>
      <c r="AR155" s="39">
        <f>Table1[[#This Row],[Poids Enseigne]]-Table1[[#This Row],[Position WB CROP 11 Full]]</f>
        <v>31</v>
      </c>
      <c r="AT155" s="5"/>
    </row>
    <row r="156" spans="1:46" ht="45">
      <c r="A156" s="7">
        <v>33010115006</v>
      </c>
      <c r="B156" s="7" t="s">
        <v>539</v>
      </c>
      <c r="C156" s="8">
        <v>78</v>
      </c>
      <c r="D156" s="7" t="s">
        <v>10</v>
      </c>
      <c r="E156" s="7">
        <v>18478</v>
      </c>
      <c r="F156" s="7" t="s">
        <v>538</v>
      </c>
      <c r="G156" s="7" t="s">
        <v>14</v>
      </c>
      <c r="H156" s="7" t="s">
        <v>525</v>
      </c>
      <c r="I156" s="7" t="s">
        <v>539</v>
      </c>
      <c r="J156" s="7" t="s">
        <v>35</v>
      </c>
      <c r="K156" s="32">
        <v>1.1219879407280527E-2</v>
      </c>
      <c r="L156" s="16">
        <v>2543</v>
      </c>
      <c r="M156" s="17">
        <v>0.71708305199189704</v>
      </c>
      <c r="N156" s="18">
        <v>9802</v>
      </c>
      <c r="O156" s="19">
        <v>1.03490038932158</v>
      </c>
      <c r="P156" s="5">
        <v>3761</v>
      </c>
      <c r="Q156" s="6">
        <v>2.4824074074074098</v>
      </c>
      <c r="R156" s="5">
        <v>14495.18</v>
      </c>
      <c r="S156" s="6">
        <v>2.9749993062005302</v>
      </c>
      <c r="T156" s="16">
        <v>2258</v>
      </c>
      <c r="U156" s="17">
        <v>0.64218181818181796</v>
      </c>
      <c r="V156" s="18">
        <v>8701.44</v>
      </c>
      <c r="W156" s="19">
        <v>0.91072195243291698</v>
      </c>
      <c r="X156" s="5">
        <v>1041</v>
      </c>
      <c r="Y156" s="6">
        <v>4.45026178010471</v>
      </c>
      <c r="Z156" s="5">
        <v>4041.86</v>
      </c>
      <c r="AA156" s="6">
        <v>4.4260437642636603</v>
      </c>
      <c r="AB156" s="16">
        <v>2318</v>
      </c>
      <c r="AC156" s="17">
        <v>1.00172711571675</v>
      </c>
      <c r="AD156" s="18">
        <v>14274.16</v>
      </c>
      <c r="AE156" s="19">
        <v>1.1623892166673</v>
      </c>
      <c r="AF156" s="16">
        <v>1355</v>
      </c>
      <c r="AG156" s="17">
        <v>3.7048611111111098</v>
      </c>
      <c r="AH156" s="18">
        <v>8689.2000000000007</v>
      </c>
      <c r="AI156" s="19">
        <v>3.7176224034400001</v>
      </c>
      <c r="AJ156" s="16">
        <v>1866</v>
      </c>
      <c r="AK156" s="17">
        <v>1.1522491349481001</v>
      </c>
      <c r="AL156" s="18">
        <v>11696.3</v>
      </c>
      <c r="AM156" s="19">
        <v>1.2627747294708001</v>
      </c>
      <c r="AN156" s="39">
        <v>5170.25</v>
      </c>
      <c r="AO156" s="48">
        <v>1.8741158868951443E-2</v>
      </c>
      <c r="AP156" s="29">
        <v>1</v>
      </c>
      <c r="AQ156" s="39">
        <v>4</v>
      </c>
      <c r="AR156" s="39">
        <f>Table1[[#This Row],[Poids Enseigne]]-Table1[[#This Row],[Position WB CROP 11 Full]]</f>
        <v>3</v>
      </c>
      <c r="AT156" s="5"/>
    </row>
    <row r="157" spans="1:46" ht="67.5">
      <c r="A157" s="7">
        <v>33010115007</v>
      </c>
      <c r="B157" s="7" t="s">
        <v>541</v>
      </c>
      <c r="C157" s="8">
        <v>78</v>
      </c>
      <c r="D157" s="7" t="s">
        <v>10</v>
      </c>
      <c r="E157" s="7">
        <v>15000</v>
      </c>
      <c r="F157" s="7" t="s">
        <v>540</v>
      </c>
      <c r="G157" s="7" t="s">
        <v>14</v>
      </c>
      <c r="H157" s="7" t="s">
        <v>525</v>
      </c>
      <c r="I157" s="7" t="s">
        <v>542</v>
      </c>
      <c r="J157" s="7" t="s">
        <v>543</v>
      </c>
      <c r="K157" s="32">
        <v>7.3021830706755334E-3</v>
      </c>
      <c r="L157" s="16">
        <v>1218</v>
      </c>
      <c r="M157" s="17">
        <v>0.72277227722772297</v>
      </c>
      <c r="N157" s="18">
        <v>4646.05</v>
      </c>
      <c r="O157" s="19">
        <v>0.91303500684625305</v>
      </c>
      <c r="P157" s="5">
        <v>1555</v>
      </c>
      <c r="Q157" s="6">
        <v>0.67926565874730005</v>
      </c>
      <c r="R157" s="5">
        <v>5910.45</v>
      </c>
      <c r="S157" s="6">
        <v>0.84782323924450198</v>
      </c>
      <c r="T157" s="16">
        <v>1142</v>
      </c>
      <c r="U157" s="17">
        <v>0.59943977591036401</v>
      </c>
      <c r="V157" s="18">
        <v>4352.3</v>
      </c>
      <c r="W157" s="19">
        <v>0.76840605232633996</v>
      </c>
      <c r="X157" s="5">
        <v>443</v>
      </c>
      <c r="Y157" s="6">
        <v>1.07981220657277</v>
      </c>
      <c r="Z157" s="5">
        <v>1710.3</v>
      </c>
      <c r="AA157" s="6">
        <v>1.0588660166124999</v>
      </c>
      <c r="AB157" s="16">
        <v>662</v>
      </c>
      <c r="AC157" s="17">
        <v>-0.353515625</v>
      </c>
      <c r="AD157" s="18">
        <v>4254.1000000000004</v>
      </c>
      <c r="AE157" s="19">
        <v>-0.26304533276826703</v>
      </c>
      <c r="AF157" s="16">
        <v>274</v>
      </c>
      <c r="AG157" s="17">
        <v>0.85135135135135098</v>
      </c>
      <c r="AH157" s="18">
        <v>1779.8</v>
      </c>
      <c r="AI157" s="19">
        <v>0.80677515303480996</v>
      </c>
      <c r="AJ157" s="16">
        <v>719</v>
      </c>
      <c r="AK157" s="17">
        <v>0.34141791044776099</v>
      </c>
      <c r="AL157" s="18">
        <v>4597.2</v>
      </c>
      <c r="AM157" s="19">
        <v>0.41509290217879402</v>
      </c>
      <c r="AN157" s="39">
        <v>1917</v>
      </c>
      <c r="AO157" s="48">
        <v>6.9487551959344163E-3</v>
      </c>
      <c r="AP157" s="29">
        <v>42</v>
      </c>
      <c r="AQ157" s="39">
        <v>29</v>
      </c>
      <c r="AR157" s="39">
        <f>Table1[[#This Row],[Poids Enseigne]]-Table1[[#This Row],[Position WB CROP 11 Full]]</f>
        <v>-13</v>
      </c>
      <c r="AT157" s="5"/>
    </row>
    <row r="158" spans="1:46" ht="45">
      <c r="A158" s="7">
        <v>33010115008</v>
      </c>
      <c r="B158" s="7" t="s">
        <v>545</v>
      </c>
      <c r="C158" s="8">
        <v>78</v>
      </c>
      <c r="D158" s="7" t="s">
        <v>10</v>
      </c>
      <c r="E158" s="7">
        <v>11856</v>
      </c>
      <c r="F158" s="7" t="s">
        <v>544</v>
      </c>
      <c r="G158" s="7" t="s">
        <v>14</v>
      </c>
      <c r="H158" s="7" t="s">
        <v>525</v>
      </c>
      <c r="I158" s="7" t="s">
        <v>545</v>
      </c>
      <c r="J158" s="7" t="s">
        <v>546</v>
      </c>
      <c r="K158" s="32">
        <v>5.8170837536712216E-3</v>
      </c>
      <c r="L158" s="16">
        <v>840</v>
      </c>
      <c r="M158" s="17">
        <v>0.27080181543116499</v>
      </c>
      <c r="N158" s="18">
        <v>3228.09</v>
      </c>
      <c r="O158" s="19">
        <v>0.490479137359845</v>
      </c>
      <c r="P158" s="5">
        <v>1492</v>
      </c>
      <c r="Q158" s="6">
        <v>1.11331444759207</v>
      </c>
      <c r="R158" s="5">
        <v>5744.11</v>
      </c>
      <c r="S158" s="6">
        <v>1.38576370949912</v>
      </c>
      <c r="T158" s="16">
        <v>924</v>
      </c>
      <c r="U158" s="17">
        <v>0.41284403669724801</v>
      </c>
      <c r="V158" s="18">
        <v>3559.63</v>
      </c>
      <c r="W158" s="19">
        <v>0.63360618463146401</v>
      </c>
      <c r="X158" s="5">
        <v>365</v>
      </c>
      <c r="Y158" s="6">
        <v>2.8020833333333299</v>
      </c>
      <c r="Z158" s="5">
        <v>1418.9</v>
      </c>
      <c r="AA158" s="6">
        <v>2.8136322098586302</v>
      </c>
      <c r="AB158" s="16">
        <v>462</v>
      </c>
      <c r="AC158" s="17">
        <v>-0.45065398335315099</v>
      </c>
      <c r="AD158" s="18">
        <v>3014.4</v>
      </c>
      <c r="AE158" s="19">
        <v>-0.392204208417258</v>
      </c>
      <c r="AF158" s="16">
        <v>248</v>
      </c>
      <c r="AG158" s="17">
        <v>0.22772277227722801</v>
      </c>
      <c r="AH158" s="18">
        <v>1637.6</v>
      </c>
      <c r="AI158" s="19">
        <v>0.168320646086454</v>
      </c>
      <c r="AJ158" s="16">
        <v>448</v>
      </c>
      <c r="AK158" s="17">
        <v>-0.194244604316547</v>
      </c>
      <c r="AL158" s="18">
        <v>2932.1</v>
      </c>
      <c r="AM158" s="19">
        <v>-0.149159375208296</v>
      </c>
      <c r="AN158" s="39">
        <v>1484.25</v>
      </c>
      <c r="AO158" s="48">
        <v>5.3801199267426488E-3</v>
      </c>
      <c r="AP158" s="29">
        <v>62</v>
      </c>
      <c r="AQ158" s="39">
        <v>53</v>
      </c>
      <c r="AR158" s="39">
        <f>Table1[[#This Row],[Poids Enseigne]]-Table1[[#This Row],[Position WB CROP 11 Full]]</f>
        <v>-9</v>
      </c>
      <c r="AT158" s="5"/>
    </row>
    <row r="159" spans="1:46" ht="45">
      <c r="A159" s="7">
        <v>33010115009</v>
      </c>
      <c r="B159" s="7" t="s">
        <v>548</v>
      </c>
      <c r="C159" s="8">
        <v>78</v>
      </c>
      <c r="D159" s="7" t="s">
        <v>10</v>
      </c>
      <c r="E159" s="7">
        <v>12500</v>
      </c>
      <c r="F159" s="7" t="s">
        <v>547</v>
      </c>
      <c r="G159" s="7" t="s">
        <v>14</v>
      </c>
      <c r="H159" s="7" t="s">
        <v>525</v>
      </c>
      <c r="I159" s="7" t="s">
        <v>548</v>
      </c>
      <c r="J159" s="7" t="s">
        <v>35</v>
      </c>
      <c r="K159" s="32">
        <v>4.7524582740161025E-3</v>
      </c>
      <c r="L159" s="16">
        <v>896</v>
      </c>
      <c r="M159" s="17">
        <v>0.83606557377049195</v>
      </c>
      <c r="N159" s="18">
        <v>3408.9</v>
      </c>
      <c r="O159" s="19">
        <v>1.1480585713170399</v>
      </c>
      <c r="P159" s="5">
        <v>1438</v>
      </c>
      <c r="Q159" s="6">
        <v>1.5587188612099601</v>
      </c>
      <c r="R159" s="5">
        <v>5475</v>
      </c>
      <c r="S159" s="6">
        <v>1.9513033332855401</v>
      </c>
      <c r="T159" s="16">
        <v>833</v>
      </c>
      <c r="U159" s="17">
        <v>0.506329113924051</v>
      </c>
      <c r="V159" s="18">
        <v>3176.75</v>
      </c>
      <c r="W159" s="19">
        <v>0.74854543366954096</v>
      </c>
      <c r="X159" s="5">
        <v>494</v>
      </c>
      <c r="Y159" s="6">
        <v>3.0826446280991702</v>
      </c>
      <c r="Z159" s="5">
        <v>1915.4</v>
      </c>
      <c r="AA159" s="6">
        <v>3.0589107861835099</v>
      </c>
      <c r="AB159" s="16">
        <v>869</v>
      </c>
      <c r="AC159" s="17">
        <v>-0.29862792574656999</v>
      </c>
      <c r="AD159" s="18">
        <v>5583.5</v>
      </c>
      <c r="AE159" s="19">
        <v>-0.14114258354432299</v>
      </c>
      <c r="AF159" s="16">
        <v>353</v>
      </c>
      <c r="AG159" s="17">
        <v>-0.136919315403423</v>
      </c>
      <c r="AH159" s="18">
        <v>2357.1999999999998</v>
      </c>
      <c r="AI159" s="19">
        <v>-0.106701632585002</v>
      </c>
      <c r="AJ159" s="16">
        <v>868</v>
      </c>
      <c r="AK159" s="17">
        <v>2.7218934911242599E-2</v>
      </c>
      <c r="AL159" s="18">
        <v>5575.3</v>
      </c>
      <c r="AM159" s="19">
        <v>0.11966932029748199</v>
      </c>
      <c r="AN159" s="39">
        <v>1960.25</v>
      </c>
      <c r="AO159" s="48">
        <v>7.1055281026762857E-3</v>
      </c>
      <c r="AP159" s="29">
        <v>39</v>
      </c>
      <c r="AQ159" s="39">
        <v>87</v>
      </c>
      <c r="AR159" s="39">
        <f>Table1[[#This Row],[Poids Enseigne]]-Table1[[#This Row],[Position WB CROP 11 Full]]</f>
        <v>48</v>
      </c>
      <c r="AT159" s="5"/>
    </row>
    <row r="160" spans="1:46" ht="45">
      <c r="A160" s="7">
        <v>33010115010</v>
      </c>
      <c r="B160" s="7" t="s">
        <v>550</v>
      </c>
      <c r="C160" s="8">
        <v>92</v>
      </c>
      <c r="D160" s="7" t="s">
        <v>10</v>
      </c>
      <c r="E160" s="7">
        <v>8465</v>
      </c>
      <c r="F160" s="7" t="s">
        <v>549</v>
      </c>
      <c r="G160" s="7" t="s">
        <v>14</v>
      </c>
      <c r="H160" s="7" t="s">
        <v>525</v>
      </c>
      <c r="I160" s="7" t="s">
        <v>550</v>
      </c>
      <c r="J160" s="7" t="s">
        <v>35</v>
      </c>
      <c r="K160" s="32">
        <v>4.5091465599110779E-3</v>
      </c>
      <c r="L160" s="16">
        <v>826</v>
      </c>
      <c r="M160" s="17">
        <v>0.42906574394463698</v>
      </c>
      <c r="N160" s="18">
        <v>3099.22</v>
      </c>
      <c r="O160" s="19">
        <v>0.68432180534306797</v>
      </c>
      <c r="P160" s="5">
        <v>1190</v>
      </c>
      <c r="Q160" s="6">
        <v>0.74486803519061595</v>
      </c>
      <c r="R160" s="5">
        <v>4453.58</v>
      </c>
      <c r="S160" s="6">
        <v>0.95970011912439401</v>
      </c>
      <c r="T160" s="16">
        <v>781</v>
      </c>
      <c r="U160" s="17">
        <v>0.45437616387337099</v>
      </c>
      <c r="V160" s="18">
        <v>2935.59</v>
      </c>
      <c r="W160" s="19">
        <v>0.65265541578082997</v>
      </c>
      <c r="X160" s="5">
        <v>315</v>
      </c>
      <c r="Y160" s="6">
        <v>1.6923076923076901</v>
      </c>
      <c r="Z160" s="5">
        <v>1209.8</v>
      </c>
      <c r="AA160" s="6">
        <v>1.65132588209511</v>
      </c>
      <c r="AB160" s="16">
        <v>904</v>
      </c>
      <c r="AC160" s="17">
        <v>7.8037904124860702E-3</v>
      </c>
      <c r="AD160" s="18">
        <v>5613.56</v>
      </c>
      <c r="AE160" s="19">
        <v>4.9533997676485503E-2</v>
      </c>
      <c r="AF160" s="16">
        <v>493</v>
      </c>
      <c r="AG160" s="17">
        <v>0.88167938931297696</v>
      </c>
      <c r="AH160" s="18">
        <v>3216.57</v>
      </c>
      <c r="AI160" s="19">
        <v>0.85030487804878097</v>
      </c>
      <c r="AJ160" s="16">
        <v>889</v>
      </c>
      <c r="AK160" s="17">
        <v>0.44318181818181801</v>
      </c>
      <c r="AL160" s="18">
        <v>5530.84</v>
      </c>
      <c r="AM160" s="19">
        <v>0.46854467393807198</v>
      </c>
      <c r="AN160" s="39">
        <v>1921</v>
      </c>
      <c r="AO160" s="48">
        <v>6.9632544243036065E-3</v>
      </c>
      <c r="AP160" s="29">
        <v>41</v>
      </c>
      <c r="AQ160" s="39">
        <v>94</v>
      </c>
      <c r="AR160" s="39">
        <f>Table1[[#This Row],[Poids Enseigne]]-Table1[[#This Row],[Position WB CROP 11 Full]]</f>
        <v>53</v>
      </c>
      <c r="AT160" s="5"/>
    </row>
    <row r="161" spans="1:46" ht="45">
      <c r="A161" s="7">
        <v>33010115011</v>
      </c>
      <c r="B161" s="7" t="s">
        <v>552</v>
      </c>
      <c r="C161" s="8">
        <v>94</v>
      </c>
      <c r="D161" s="7" t="s">
        <v>10</v>
      </c>
      <c r="E161" s="7">
        <v>6800</v>
      </c>
      <c r="F161" s="7" t="s">
        <v>551</v>
      </c>
      <c r="G161" s="7" t="s">
        <v>14</v>
      </c>
      <c r="H161" s="7" t="s">
        <v>525</v>
      </c>
      <c r="I161" s="7" t="s">
        <v>553</v>
      </c>
      <c r="J161" s="7" t="s">
        <v>554</v>
      </c>
      <c r="K161" s="32">
        <v>5.0513036692837483E-3</v>
      </c>
      <c r="L161" s="16">
        <v>694</v>
      </c>
      <c r="M161" s="17">
        <v>0.15474209650582399</v>
      </c>
      <c r="N161" s="18">
        <v>2658.27</v>
      </c>
      <c r="O161" s="19">
        <v>0.34468629702509501</v>
      </c>
      <c r="P161" s="5">
        <v>923</v>
      </c>
      <c r="Q161" s="6">
        <v>0.25578231292517001</v>
      </c>
      <c r="R161" s="5">
        <v>3519.64</v>
      </c>
      <c r="S161" s="6">
        <v>0.43733863253705502</v>
      </c>
      <c r="T161" s="16">
        <v>604</v>
      </c>
      <c r="U161" s="17">
        <v>0.13533834586466201</v>
      </c>
      <c r="V161" s="18">
        <v>2306.64</v>
      </c>
      <c r="W161" s="19">
        <v>0.31169511789015097</v>
      </c>
      <c r="X161" s="5">
        <v>250</v>
      </c>
      <c r="Y161" s="6">
        <v>1.7173913043478299</v>
      </c>
      <c r="Z161" s="5">
        <v>971.6</v>
      </c>
      <c r="AA161" s="6">
        <v>1.7079152731326599</v>
      </c>
      <c r="AB161" s="16">
        <v>1570</v>
      </c>
      <c r="AC161" s="17">
        <v>0.88929001203369396</v>
      </c>
      <c r="AD161" s="18">
        <v>9407.8799999999992</v>
      </c>
      <c r="AE161" s="19">
        <v>0.93549804653747104</v>
      </c>
      <c r="AF161" s="16">
        <v>775</v>
      </c>
      <c r="AG161" s="17">
        <v>2.2838983050847501</v>
      </c>
      <c r="AH161" s="18">
        <v>4864.6400000000003</v>
      </c>
      <c r="AI161" s="19">
        <v>2.13495817598309</v>
      </c>
      <c r="AJ161" s="16">
        <v>1399</v>
      </c>
      <c r="AK161" s="17">
        <v>1.5026833631484799</v>
      </c>
      <c r="AL161" s="18">
        <v>8284.5499999999993</v>
      </c>
      <c r="AM161" s="19">
        <v>1.4738900096237599</v>
      </c>
      <c r="AN161" s="39">
        <v>2489.75</v>
      </c>
      <c r="AO161" s="48">
        <v>9.024863458047842E-3</v>
      </c>
      <c r="AP161" s="29">
        <v>23</v>
      </c>
      <c r="AQ161" s="39">
        <v>75</v>
      </c>
      <c r="AR161" s="39">
        <f>Table1[[#This Row],[Poids Enseigne]]-Table1[[#This Row],[Position WB CROP 11 Full]]</f>
        <v>52</v>
      </c>
      <c r="AT161" s="5"/>
    </row>
    <row r="162" spans="1:46" ht="45">
      <c r="A162" s="7">
        <v>33010116001</v>
      </c>
      <c r="B162" s="7" t="s">
        <v>556</v>
      </c>
      <c r="C162" s="8">
        <v>77</v>
      </c>
      <c r="D162" s="7" t="s">
        <v>10</v>
      </c>
      <c r="E162" s="7">
        <v>23000</v>
      </c>
      <c r="F162" s="7" t="s">
        <v>555</v>
      </c>
      <c r="G162" s="7" t="s">
        <v>14</v>
      </c>
      <c r="H162" s="7" t="s">
        <v>557</v>
      </c>
      <c r="I162" s="7" t="s">
        <v>558</v>
      </c>
      <c r="J162" s="7" t="s">
        <v>559</v>
      </c>
      <c r="K162" s="32">
        <v>9.428162926940634E-3</v>
      </c>
      <c r="L162" s="16">
        <v>1180</v>
      </c>
      <c r="M162" s="17">
        <v>0.10902255639097699</v>
      </c>
      <c r="N162" s="18">
        <v>4498.57</v>
      </c>
      <c r="O162" s="19">
        <v>0.34296106649719699</v>
      </c>
      <c r="P162" s="5">
        <v>2494</v>
      </c>
      <c r="Q162" s="6">
        <v>0.85289747399702798</v>
      </c>
      <c r="R162" s="5">
        <v>9505.85</v>
      </c>
      <c r="S162" s="6">
        <v>1.1916409779972901</v>
      </c>
      <c r="T162" s="16">
        <v>1174</v>
      </c>
      <c r="U162" s="17">
        <v>0.19066937119675501</v>
      </c>
      <c r="V162" s="18">
        <v>4477.6000000000004</v>
      </c>
      <c r="W162" s="19">
        <v>0.41191118115029202</v>
      </c>
      <c r="X162" s="5">
        <v>950</v>
      </c>
      <c r="Y162" s="6">
        <v>3.1484716157205201</v>
      </c>
      <c r="Z162" s="5">
        <v>3669.8</v>
      </c>
      <c r="AA162" s="6">
        <v>3.1090583361325699</v>
      </c>
      <c r="AB162" s="16">
        <v>929</v>
      </c>
      <c r="AC162" s="17">
        <v>0.18043202033036801</v>
      </c>
      <c r="AD162" s="18">
        <v>5946.6</v>
      </c>
      <c r="AE162" s="19">
        <v>0.24470194248730201</v>
      </c>
      <c r="AF162" s="16">
        <v>356</v>
      </c>
      <c r="AG162" s="17">
        <v>0.74509803921568596</v>
      </c>
      <c r="AH162" s="18">
        <v>2174.4</v>
      </c>
      <c r="AI162" s="19">
        <v>0.60487722069275995</v>
      </c>
      <c r="AJ162" s="16">
        <v>809</v>
      </c>
      <c r="AK162" s="17">
        <v>2.4050632911392401E-2</v>
      </c>
      <c r="AL162" s="18">
        <v>5183.25</v>
      </c>
      <c r="AM162" s="19">
        <v>4.8489883278746197E-2</v>
      </c>
      <c r="AN162" s="39">
        <v>2496.5</v>
      </c>
      <c r="AO162" s="48">
        <v>9.04933090592085E-3</v>
      </c>
      <c r="AP162" s="29">
        <v>22</v>
      </c>
      <c r="AQ162" s="39">
        <v>10</v>
      </c>
      <c r="AR162" s="39">
        <f>Table1[[#This Row],[Poids Enseigne]]-Table1[[#This Row],[Position WB CROP 11 Full]]</f>
        <v>-12</v>
      </c>
      <c r="AT162" s="5"/>
    </row>
    <row r="163" spans="1:46" ht="33.75">
      <c r="A163" s="7">
        <v>33010116002</v>
      </c>
      <c r="B163" s="7" t="s">
        <v>561</v>
      </c>
      <c r="C163" s="8">
        <v>77</v>
      </c>
      <c r="D163" s="7" t="s">
        <v>10</v>
      </c>
      <c r="E163" s="7">
        <v>14000</v>
      </c>
      <c r="F163" s="7" t="s">
        <v>560</v>
      </c>
      <c r="G163" s="7" t="s">
        <v>14</v>
      </c>
      <c r="H163" s="7" t="s">
        <v>557</v>
      </c>
      <c r="I163" s="7" t="s">
        <v>562</v>
      </c>
      <c r="J163" s="7" t="s">
        <v>563</v>
      </c>
      <c r="K163" s="32">
        <v>6.2879889296161649E-3</v>
      </c>
      <c r="L163" s="16">
        <v>889</v>
      </c>
      <c r="M163" s="17">
        <v>0.57345132743362803</v>
      </c>
      <c r="N163" s="18">
        <v>3432.5</v>
      </c>
      <c r="O163" s="19">
        <v>0.84264236794441105</v>
      </c>
      <c r="P163" s="5">
        <v>1259</v>
      </c>
      <c r="Q163" s="6">
        <v>1.4165067178502899</v>
      </c>
      <c r="R163" s="5">
        <v>4855.05</v>
      </c>
      <c r="S163" s="6">
        <v>1.79032533191598</v>
      </c>
      <c r="T163" s="16">
        <v>877</v>
      </c>
      <c r="U163" s="17">
        <v>0.73320158102766797</v>
      </c>
      <c r="V163" s="18">
        <v>3382.35</v>
      </c>
      <c r="W163" s="19">
        <v>1.0128220516770401</v>
      </c>
      <c r="X163" s="5">
        <v>343</v>
      </c>
      <c r="Y163" s="6">
        <v>1.8114754098360699</v>
      </c>
      <c r="Z163" s="5">
        <v>1330</v>
      </c>
      <c r="AA163" s="6">
        <v>1.7952921395544299</v>
      </c>
      <c r="AB163" s="16">
        <v>675</v>
      </c>
      <c r="AC163" s="17">
        <v>-0.22413793103448301</v>
      </c>
      <c r="AD163" s="18">
        <v>4438.45</v>
      </c>
      <c r="AE163" s="19">
        <v>-3.9778559645989003E-2</v>
      </c>
      <c r="AF163" s="16">
        <v>276</v>
      </c>
      <c r="AG163" s="17">
        <v>1.3589743589743599</v>
      </c>
      <c r="AH163" s="18">
        <v>1829.05</v>
      </c>
      <c r="AI163" s="19">
        <v>1.4110226463842199</v>
      </c>
      <c r="AJ163" s="16">
        <v>582</v>
      </c>
      <c r="AK163" s="17">
        <v>-5.6726094003241502E-2</v>
      </c>
      <c r="AL163" s="18">
        <v>3800.3</v>
      </c>
      <c r="AM163" s="19">
        <v>0.104034485920198</v>
      </c>
      <c r="AN163" s="39">
        <v>1608.5</v>
      </c>
      <c r="AO163" s="48">
        <v>5.8305022079606205E-3</v>
      </c>
      <c r="AP163" s="29">
        <v>54</v>
      </c>
      <c r="AQ163" s="39">
        <v>43</v>
      </c>
      <c r="AR163" s="39">
        <f>Table1[[#This Row],[Poids Enseigne]]-Table1[[#This Row],[Position WB CROP 11 Full]]</f>
        <v>-11</v>
      </c>
      <c r="AT163" s="5"/>
    </row>
    <row r="164" spans="1:46" ht="56.25">
      <c r="A164" s="7">
        <v>33010116003</v>
      </c>
      <c r="B164" s="7" t="s">
        <v>565</v>
      </c>
      <c r="C164" s="8">
        <v>77</v>
      </c>
      <c r="D164" s="7" t="s">
        <v>10</v>
      </c>
      <c r="E164" s="7">
        <v>5713</v>
      </c>
      <c r="F164" s="7" t="s">
        <v>564</v>
      </c>
      <c r="G164" s="7" t="s">
        <v>14</v>
      </c>
      <c r="H164" s="7" t="s">
        <v>557</v>
      </c>
      <c r="I164" s="7" t="s">
        <v>566</v>
      </c>
      <c r="J164" s="7" t="s">
        <v>35</v>
      </c>
      <c r="K164" s="32">
        <v>1.644589550736612E-3</v>
      </c>
      <c r="L164" s="16">
        <v>136</v>
      </c>
      <c r="M164" s="17">
        <v>-9.9337748344370896E-2</v>
      </c>
      <c r="N164" s="18">
        <v>506.3</v>
      </c>
      <c r="O164" s="19">
        <v>5.1293924173115797E-2</v>
      </c>
      <c r="P164" s="5">
        <v>76</v>
      </c>
      <c r="Q164" s="6">
        <v>-0.67932489451476796</v>
      </c>
      <c r="R164" s="5">
        <v>280.85000000000002</v>
      </c>
      <c r="S164" s="6">
        <v>-0.63178310326933595</v>
      </c>
      <c r="T164" s="16">
        <v>98</v>
      </c>
      <c r="U164" s="17">
        <v>-0.337837837837838</v>
      </c>
      <c r="V164" s="18">
        <v>363.2</v>
      </c>
      <c r="W164" s="19">
        <v>-0.25037976355590802</v>
      </c>
      <c r="X164" s="5">
        <v>75</v>
      </c>
      <c r="Y164" s="6">
        <v>8.375</v>
      </c>
      <c r="Z164" s="5">
        <v>289.5</v>
      </c>
      <c r="AA164" s="6">
        <v>8.2788461538461604</v>
      </c>
      <c r="AB164" s="16">
        <v>123</v>
      </c>
      <c r="AC164" s="17">
        <v>-0.34574468085106402</v>
      </c>
      <c r="AD164" s="18">
        <v>783.95</v>
      </c>
      <c r="AE164" s="19">
        <v>-0.27683925389773001</v>
      </c>
      <c r="AF164" s="16">
        <v>64</v>
      </c>
      <c r="AG164" s="17">
        <v>-0.123287671232877</v>
      </c>
      <c r="AH164" s="18">
        <v>442.95</v>
      </c>
      <c r="AI164" s="19">
        <v>-0.15561020244767301</v>
      </c>
      <c r="AJ164" s="16">
        <v>134</v>
      </c>
      <c r="AK164" s="17">
        <v>-0.30927835051546398</v>
      </c>
      <c r="AL164" s="18">
        <v>845.7</v>
      </c>
      <c r="AM164" s="19">
        <v>-0.26933968939549802</v>
      </c>
      <c r="AN164" s="39">
        <v>256.75</v>
      </c>
      <c r="AO164" s="48">
        <v>9.3066922094739771E-4</v>
      </c>
      <c r="AP164" s="29">
        <v>215</v>
      </c>
      <c r="AQ164" s="39">
        <v>209</v>
      </c>
      <c r="AR164" s="39">
        <f>Table1[[#This Row],[Poids Enseigne]]-Table1[[#This Row],[Position WB CROP 11 Full]]</f>
        <v>-6</v>
      </c>
      <c r="AT164" s="5"/>
    </row>
    <row r="165" spans="1:46" ht="33.75">
      <c r="A165" s="7">
        <v>33010116004</v>
      </c>
      <c r="B165" s="7" t="s">
        <v>568</v>
      </c>
      <c r="C165" s="8">
        <v>91</v>
      </c>
      <c r="D165" s="7" t="s">
        <v>10</v>
      </c>
      <c r="E165" s="7">
        <v>12100</v>
      </c>
      <c r="F165" s="7" t="s">
        <v>567</v>
      </c>
      <c r="G165" s="7" t="s">
        <v>14</v>
      </c>
      <c r="H165" s="7" t="s">
        <v>557</v>
      </c>
      <c r="I165" s="7" t="s">
        <v>569</v>
      </c>
      <c r="J165" s="7" t="s">
        <v>570</v>
      </c>
      <c r="K165" s="32">
        <v>7.1278242474311524E-3</v>
      </c>
      <c r="L165" s="16">
        <v>1051</v>
      </c>
      <c r="M165" s="17">
        <v>0.46378830083565498</v>
      </c>
      <c r="N165" s="18">
        <v>4062.2</v>
      </c>
      <c r="O165" s="19">
        <v>0.69420518183552804</v>
      </c>
      <c r="P165" s="5">
        <v>1655</v>
      </c>
      <c r="Q165" s="6">
        <v>1.05845771144279</v>
      </c>
      <c r="R165" s="5">
        <v>6413.72</v>
      </c>
      <c r="S165" s="6">
        <v>1.3255178165139301</v>
      </c>
      <c r="T165" s="16">
        <v>974</v>
      </c>
      <c r="U165" s="17">
        <v>0.44725111441307602</v>
      </c>
      <c r="V165" s="18">
        <v>3754.7</v>
      </c>
      <c r="W165" s="19">
        <v>0.64106007751929495</v>
      </c>
      <c r="X165" s="5">
        <v>568</v>
      </c>
      <c r="Y165" s="6">
        <v>2.4011976047904202</v>
      </c>
      <c r="Z165" s="5">
        <v>2207.4699999999998</v>
      </c>
      <c r="AA165" s="6">
        <v>2.3893290342392102</v>
      </c>
      <c r="AB165" s="16">
        <v>1436</v>
      </c>
      <c r="AC165" s="17">
        <v>0.368922783603432</v>
      </c>
      <c r="AD165" s="18">
        <v>9021.9</v>
      </c>
      <c r="AE165" s="19">
        <v>0.49615069426009101</v>
      </c>
      <c r="AF165" s="16">
        <v>616</v>
      </c>
      <c r="AG165" s="17">
        <v>1.0130718954248401</v>
      </c>
      <c r="AH165" s="18">
        <v>3918.55</v>
      </c>
      <c r="AI165" s="19">
        <v>0.88837592586345604</v>
      </c>
      <c r="AJ165" s="16">
        <v>1272</v>
      </c>
      <c r="AK165" s="17">
        <v>0.12666076173605001</v>
      </c>
      <c r="AL165" s="18">
        <v>8007.6</v>
      </c>
      <c r="AM165" s="19">
        <v>0.305383600459111</v>
      </c>
      <c r="AN165" s="39">
        <v>2724</v>
      </c>
      <c r="AO165" s="48">
        <v>9.8739745194185453E-3</v>
      </c>
      <c r="AP165" s="29">
        <v>14</v>
      </c>
      <c r="AQ165" s="39">
        <v>32</v>
      </c>
      <c r="AR165" s="39">
        <f>Table1[[#This Row],[Poids Enseigne]]-Table1[[#This Row],[Position WB CROP 11 Full]]</f>
        <v>18</v>
      </c>
      <c r="AT165" s="5"/>
    </row>
    <row r="166" spans="1:46" ht="22.5">
      <c r="A166" s="7">
        <v>33010116005</v>
      </c>
      <c r="B166" s="7" t="s">
        <v>572</v>
      </c>
      <c r="C166" s="8">
        <v>91</v>
      </c>
      <c r="D166" s="7" t="s">
        <v>10</v>
      </c>
      <c r="E166" s="7">
        <v>8000</v>
      </c>
      <c r="F166" s="7" t="s">
        <v>571</v>
      </c>
      <c r="G166" s="7" t="s">
        <v>14</v>
      </c>
      <c r="H166" s="7" t="s">
        <v>557</v>
      </c>
      <c r="I166" s="7" t="s">
        <v>572</v>
      </c>
      <c r="J166" s="7" t="s">
        <v>573</v>
      </c>
      <c r="K166" s="32">
        <v>3.6567030683365715E-3</v>
      </c>
      <c r="L166" s="16">
        <v>552</v>
      </c>
      <c r="M166" s="17">
        <v>-0.28125</v>
      </c>
      <c r="N166" s="18">
        <v>2063.85</v>
      </c>
      <c r="O166" s="19">
        <v>-0.194072786764589</v>
      </c>
      <c r="P166" s="5">
        <v>615</v>
      </c>
      <c r="Q166" s="6">
        <v>0.156015037593985</v>
      </c>
      <c r="R166" s="5">
        <v>2316.15</v>
      </c>
      <c r="S166" s="6">
        <v>0.33490868484564701</v>
      </c>
      <c r="T166" s="16">
        <v>418</v>
      </c>
      <c r="U166" s="17">
        <v>-0.37237237237237197</v>
      </c>
      <c r="V166" s="18">
        <v>1559</v>
      </c>
      <c r="W166" s="19">
        <v>-0.30553006542539302</v>
      </c>
      <c r="X166" s="5">
        <v>280</v>
      </c>
      <c r="Y166" s="6">
        <v>1.9787234042553199</v>
      </c>
      <c r="Z166" s="5">
        <v>1088</v>
      </c>
      <c r="AA166" s="6">
        <v>1.9678123295144601</v>
      </c>
      <c r="AB166" s="16">
        <v>586</v>
      </c>
      <c r="AC166" s="17">
        <v>-0.18156424581005601</v>
      </c>
      <c r="AD166" s="18">
        <v>3759.8</v>
      </c>
      <c r="AE166" s="19">
        <v>-0.143151045961703</v>
      </c>
      <c r="AF166" s="16">
        <v>380</v>
      </c>
      <c r="AG166" s="17">
        <v>0.338028169014085</v>
      </c>
      <c r="AH166" s="18">
        <v>2643</v>
      </c>
      <c r="AI166" s="19">
        <v>0.27875752957398903</v>
      </c>
      <c r="AJ166" s="16">
        <v>752</v>
      </c>
      <c r="AK166" s="17">
        <v>0.31239092495637</v>
      </c>
      <c r="AL166" s="18">
        <v>4838.6499999999996</v>
      </c>
      <c r="AM166" s="19">
        <v>0.346570736993152</v>
      </c>
      <c r="AN166" s="39">
        <v>1325.25</v>
      </c>
      <c r="AO166" s="48">
        <v>4.8037755990673371E-3</v>
      </c>
      <c r="AP166" s="29">
        <v>76</v>
      </c>
      <c r="AQ166" s="39">
        <v>132</v>
      </c>
      <c r="AR166" s="39">
        <f>Table1[[#This Row],[Poids Enseigne]]-Table1[[#This Row],[Position WB CROP 11 Full]]</f>
        <v>56</v>
      </c>
      <c r="AT166" s="5"/>
    </row>
    <row r="167" spans="1:46" ht="22.5">
      <c r="A167" s="7">
        <v>33010116006</v>
      </c>
      <c r="B167" s="7" t="s">
        <v>575</v>
      </c>
      <c r="C167" s="8">
        <v>91</v>
      </c>
      <c r="D167" s="7" t="s">
        <v>10</v>
      </c>
      <c r="E167" s="7">
        <v>12000</v>
      </c>
      <c r="F167" s="7" t="s">
        <v>574</v>
      </c>
      <c r="G167" s="7" t="s">
        <v>14</v>
      </c>
      <c r="H167" s="7" t="s">
        <v>557</v>
      </c>
      <c r="I167" s="7" t="s">
        <v>575</v>
      </c>
      <c r="J167" s="7" t="s">
        <v>576</v>
      </c>
      <c r="K167" s="32">
        <v>4.9910640128364436E-3</v>
      </c>
      <c r="L167" s="16">
        <v>1132</v>
      </c>
      <c r="M167" s="17">
        <v>1.48245614035088</v>
      </c>
      <c r="N167" s="18">
        <v>4340.8100000000004</v>
      </c>
      <c r="O167" s="19">
        <v>1.7872525611130801</v>
      </c>
      <c r="P167" s="5">
        <v>1642</v>
      </c>
      <c r="Q167" s="6">
        <v>2.0183823529411802</v>
      </c>
      <c r="R167" s="5">
        <v>6299.05</v>
      </c>
      <c r="S167" s="6">
        <v>2.3004274750573201</v>
      </c>
      <c r="T167" s="16">
        <v>1093</v>
      </c>
      <c r="U167" s="17">
        <v>1.8316062176165799</v>
      </c>
      <c r="V167" s="18">
        <v>4190.1000000000004</v>
      </c>
      <c r="W167" s="19">
        <v>2.15913113753074</v>
      </c>
      <c r="X167" s="5">
        <v>427</v>
      </c>
      <c r="Y167" s="6">
        <v>5.5692307692307699</v>
      </c>
      <c r="Z167" s="5">
        <v>1662.1</v>
      </c>
      <c r="AA167" s="6">
        <v>5.5566074950690298</v>
      </c>
      <c r="AB167" s="16">
        <v>833</v>
      </c>
      <c r="AC167" s="17">
        <v>-0.27502175805047901</v>
      </c>
      <c r="AD167" s="18">
        <v>5361.55</v>
      </c>
      <c r="AE167" s="19">
        <v>-0.20025945868026801</v>
      </c>
      <c r="AF167" s="16">
        <v>480</v>
      </c>
      <c r="AG167" s="17">
        <v>0.56351791530944595</v>
      </c>
      <c r="AH167" s="18">
        <v>3336.1</v>
      </c>
      <c r="AI167" s="19">
        <v>0.55918023975883901</v>
      </c>
      <c r="AJ167" s="16">
        <v>814</v>
      </c>
      <c r="AK167" s="17">
        <v>-6.2211981566820299E-2</v>
      </c>
      <c r="AL167" s="18">
        <v>5339.25</v>
      </c>
      <c r="AM167" s="19">
        <v>-4.0078929270792299E-5</v>
      </c>
      <c r="AN167" s="39">
        <v>2137</v>
      </c>
      <c r="AO167" s="48">
        <v>7.7462127562398786E-3</v>
      </c>
      <c r="AP167" s="29">
        <v>35</v>
      </c>
      <c r="AQ167" s="39">
        <v>78</v>
      </c>
      <c r="AR167" s="39">
        <f>Table1[[#This Row],[Poids Enseigne]]-Table1[[#This Row],[Position WB CROP 11 Full]]</f>
        <v>43</v>
      </c>
      <c r="AT167" s="5"/>
    </row>
    <row r="168" spans="1:46" ht="33.75">
      <c r="A168" s="7">
        <v>33010116007</v>
      </c>
      <c r="B168" s="7" t="s">
        <v>578</v>
      </c>
      <c r="C168" s="8">
        <v>91</v>
      </c>
      <c r="D168" s="7" t="s">
        <v>10</v>
      </c>
      <c r="E168" s="7">
        <v>12518</v>
      </c>
      <c r="F168" s="7" t="s">
        <v>577</v>
      </c>
      <c r="G168" s="7" t="s">
        <v>14</v>
      </c>
      <c r="H168" s="7" t="s">
        <v>557</v>
      </c>
      <c r="I168" s="7" t="s">
        <v>579</v>
      </c>
      <c r="J168" s="7" t="s">
        <v>35</v>
      </c>
      <c r="K168" s="32">
        <v>6.1534515438848979E-3</v>
      </c>
      <c r="L168" s="16">
        <v>597</v>
      </c>
      <c r="M168" s="17">
        <v>6.60714285714286E-2</v>
      </c>
      <c r="N168" s="18">
        <v>2300.5</v>
      </c>
      <c r="O168" s="19">
        <v>0.235009107286242</v>
      </c>
      <c r="P168" s="5">
        <v>1075</v>
      </c>
      <c r="Q168" s="6">
        <v>0.66151468315301398</v>
      </c>
      <c r="R168" s="5">
        <v>4138.45</v>
      </c>
      <c r="S168" s="6">
        <v>0.81867768735232305</v>
      </c>
      <c r="T168" s="16">
        <v>656</v>
      </c>
      <c r="U168" s="17">
        <v>0.129087779690189</v>
      </c>
      <c r="V168" s="18">
        <v>2525.9499999999998</v>
      </c>
      <c r="W168" s="19">
        <v>0.29517545795946998</v>
      </c>
      <c r="X168" s="5">
        <v>417</v>
      </c>
      <c r="Y168" s="6">
        <v>3.2121212121212102</v>
      </c>
      <c r="Z168" s="5">
        <v>1620.45</v>
      </c>
      <c r="AA168" s="6">
        <v>3.1969696969696999</v>
      </c>
      <c r="AB168" s="16">
        <v>519</v>
      </c>
      <c r="AC168" s="17">
        <v>-0.47575757575757599</v>
      </c>
      <c r="AD168" s="18">
        <v>3391.5</v>
      </c>
      <c r="AE168" s="19">
        <v>-0.41983123084664697</v>
      </c>
      <c r="AF168" s="16">
        <v>216</v>
      </c>
      <c r="AG168" s="17">
        <v>-0.24475524475524499</v>
      </c>
      <c r="AH168" s="18">
        <v>1441.6</v>
      </c>
      <c r="AI168" s="19">
        <v>-0.27111668402584699</v>
      </c>
      <c r="AJ168" s="16">
        <v>479</v>
      </c>
      <c r="AK168" s="17">
        <v>-0.47535596933187302</v>
      </c>
      <c r="AL168" s="18">
        <v>3127.55</v>
      </c>
      <c r="AM168" s="19">
        <v>-0.411628768765544</v>
      </c>
      <c r="AN168" s="39">
        <v>1293.25</v>
      </c>
      <c r="AO168" s="48">
        <v>4.687781772113815E-3</v>
      </c>
      <c r="AP168" s="29">
        <v>80</v>
      </c>
      <c r="AQ168" s="39">
        <v>48</v>
      </c>
      <c r="AR168" s="39">
        <f>Table1[[#This Row],[Poids Enseigne]]-Table1[[#This Row],[Position WB CROP 11 Full]]</f>
        <v>-32</v>
      </c>
      <c r="AT168" s="5"/>
    </row>
    <row r="169" spans="1:46" ht="22.5">
      <c r="A169" s="7">
        <v>33010116008</v>
      </c>
      <c r="B169" s="7" t="s">
        <v>581</v>
      </c>
      <c r="C169" s="8">
        <v>91</v>
      </c>
      <c r="D169" s="7" t="s">
        <v>10</v>
      </c>
      <c r="E169" s="7">
        <v>15000</v>
      </c>
      <c r="F169" s="7" t="s">
        <v>580</v>
      </c>
      <c r="G169" s="7" t="s">
        <v>14</v>
      </c>
      <c r="H169" s="7" t="s">
        <v>557</v>
      </c>
      <c r="I169" s="7" t="s">
        <v>581</v>
      </c>
      <c r="J169" s="7" t="s">
        <v>582</v>
      </c>
      <c r="K169" s="32">
        <v>9.5316880884635143E-3</v>
      </c>
      <c r="L169" s="16">
        <v>1653</v>
      </c>
      <c r="M169" s="17">
        <v>0.200435729847495</v>
      </c>
      <c r="N169" s="18">
        <v>6358.4</v>
      </c>
      <c r="O169" s="19">
        <v>0.41683073877392701</v>
      </c>
      <c r="P169" s="5">
        <v>2878</v>
      </c>
      <c r="Q169" s="6">
        <v>0.62415349887133198</v>
      </c>
      <c r="R169" s="5">
        <v>11076.95</v>
      </c>
      <c r="S169" s="6">
        <v>0.87481890871980605</v>
      </c>
      <c r="T169" s="16">
        <v>2070</v>
      </c>
      <c r="U169" s="17">
        <v>0.56108597285067896</v>
      </c>
      <c r="V169" s="18">
        <v>7961.45</v>
      </c>
      <c r="W169" s="19">
        <v>0.80303590440794603</v>
      </c>
      <c r="X169" s="5">
        <v>572</v>
      </c>
      <c r="Y169" s="6">
        <v>1.6481481481481499</v>
      </c>
      <c r="Z169" s="5">
        <v>2215.3000000000002</v>
      </c>
      <c r="AA169" s="6">
        <v>1.62974833808167</v>
      </c>
      <c r="AB169" s="16">
        <v>311</v>
      </c>
      <c r="AC169" s="17">
        <v>-0.73554421768707501</v>
      </c>
      <c r="AD169" s="18">
        <v>2084.8000000000002</v>
      </c>
      <c r="AE169" s="19">
        <v>-0.66358710959008105</v>
      </c>
      <c r="AF169" s="16">
        <v>148</v>
      </c>
      <c r="AG169" s="17">
        <v>-0.27804878048780501</v>
      </c>
      <c r="AH169" s="18">
        <v>1002.8</v>
      </c>
      <c r="AI169" s="19">
        <v>-0.306826665192026</v>
      </c>
      <c r="AJ169" s="16">
        <v>293</v>
      </c>
      <c r="AK169" s="17">
        <v>-0.514096185737977</v>
      </c>
      <c r="AL169" s="18">
        <v>1963</v>
      </c>
      <c r="AM169" s="19">
        <v>-0.46937705515023997</v>
      </c>
      <c r="AN169" s="39">
        <v>2169.25</v>
      </c>
      <c r="AO169" s="48">
        <v>7.8631127849664757E-3</v>
      </c>
      <c r="AP169" s="29">
        <v>33</v>
      </c>
      <c r="AQ169" s="39">
        <v>9</v>
      </c>
      <c r="AR169" s="39">
        <f>Table1[[#This Row],[Poids Enseigne]]-Table1[[#This Row],[Position WB CROP 11 Full]]</f>
        <v>-24</v>
      </c>
      <c r="AT169" s="5"/>
    </row>
    <row r="170" spans="1:46" ht="45">
      <c r="A170" s="7">
        <v>33010116009</v>
      </c>
      <c r="B170" s="7" t="s">
        <v>584</v>
      </c>
      <c r="C170" s="8">
        <v>91</v>
      </c>
      <c r="D170" s="7" t="s">
        <v>10</v>
      </c>
      <c r="E170" s="7">
        <v>8200</v>
      </c>
      <c r="F170" s="7" t="s">
        <v>583</v>
      </c>
      <c r="G170" s="7" t="s">
        <v>14</v>
      </c>
      <c r="H170" s="7" t="s">
        <v>557</v>
      </c>
      <c r="I170" s="7" t="s">
        <v>585</v>
      </c>
      <c r="J170" s="7" t="s">
        <v>586</v>
      </c>
      <c r="K170" s="32">
        <v>5.2557892990116829E-3</v>
      </c>
      <c r="L170" s="16">
        <v>933</v>
      </c>
      <c r="M170" s="17">
        <v>8.7412587412587395E-2</v>
      </c>
      <c r="N170" s="18">
        <v>3577.05</v>
      </c>
      <c r="O170" s="19">
        <v>0.25698240098133901</v>
      </c>
      <c r="P170" s="5">
        <v>1529</v>
      </c>
      <c r="Q170" s="6">
        <v>1.15049226441632</v>
      </c>
      <c r="R170" s="5">
        <v>5861.65</v>
      </c>
      <c r="S170" s="6">
        <v>1.45278473595568</v>
      </c>
      <c r="T170" s="16">
        <v>828</v>
      </c>
      <c r="U170" s="17">
        <v>0.206997084548105</v>
      </c>
      <c r="V170" s="18">
        <v>3174.5</v>
      </c>
      <c r="W170" s="19">
        <v>0.36946252575480398</v>
      </c>
      <c r="X170" s="5">
        <v>365</v>
      </c>
      <c r="Y170" s="6">
        <v>2.8421052631578898</v>
      </c>
      <c r="Z170" s="5">
        <v>1418.9</v>
      </c>
      <c r="AA170" s="6">
        <v>2.82968960863698</v>
      </c>
      <c r="AB170" s="16">
        <v>901</v>
      </c>
      <c r="AC170" s="17">
        <v>0.13048933500627399</v>
      </c>
      <c r="AD170" s="18">
        <v>5958.25</v>
      </c>
      <c r="AE170" s="19">
        <v>0.26272385148608501</v>
      </c>
      <c r="AF170" s="16">
        <v>534</v>
      </c>
      <c r="AG170" s="17">
        <v>1.0459770114942499</v>
      </c>
      <c r="AH170" s="18">
        <v>3803.6</v>
      </c>
      <c r="AI170" s="19">
        <v>1.1114805788863</v>
      </c>
      <c r="AJ170" s="16">
        <v>1015</v>
      </c>
      <c r="AK170" s="17">
        <v>0.68046357615894004</v>
      </c>
      <c r="AL170" s="18">
        <v>6685.6</v>
      </c>
      <c r="AM170" s="19">
        <v>0.78152131037213102</v>
      </c>
      <c r="AN170" s="39">
        <v>2138.75</v>
      </c>
      <c r="AO170" s="48">
        <v>7.7525561686514E-3</v>
      </c>
      <c r="AP170" s="29">
        <v>34</v>
      </c>
      <c r="AQ170" s="39">
        <v>69</v>
      </c>
      <c r="AR170" s="39">
        <f>Table1[[#This Row],[Poids Enseigne]]-Table1[[#This Row],[Position WB CROP 11 Full]]</f>
        <v>35</v>
      </c>
      <c r="AT170" s="5"/>
    </row>
    <row r="171" spans="1:46" ht="22.5">
      <c r="A171" s="7">
        <v>33010116010</v>
      </c>
      <c r="B171" s="7" t="s">
        <v>588</v>
      </c>
      <c r="C171" s="8">
        <v>91</v>
      </c>
      <c r="D171" s="7" t="s">
        <v>10</v>
      </c>
      <c r="E171" s="7">
        <v>13000</v>
      </c>
      <c r="F171" s="7" t="s">
        <v>587</v>
      </c>
      <c r="G171" s="7" t="s">
        <v>14</v>
      </c>
      <c r="H171" s="7" t="s">
        <v>557</v>
      </c>
      <c r="I171" s="7" t="s">
        <v>589</v>
      </c>
      <c r="J171" s="7" t="s">
        <v>590</v>
      </c>
      <c r="K171" s="32">
        <v>6.873328941919497E-3</v>
      </c>
      <c r="L171" s="16">
        <v>189</v>
      </c>
      <c r="M171" s="17">
        <v>-0.72883787661405997</v>
      </c>
      <c r="N171" s="18">
        <v>732.15</v>
      </c>
      <c r="O171" s="19">
        <v>-0.68731144301316704</v>
      </c>
      <c r="P171" s="5">
        <v>463</v>
      </c>
      <c r="Q171" s="6">
        <v>-0.46473988439306402</v>
      </c>
      <c r="R171" s="5">
        <v>1797.5</v>
      </c>
      <c r="S171" s="6">
        <v>-0.37997188814961902</v>
      </c>
      <c r="T171" s="16">
        <v>227</v>
      </c>
      <c r="U171" s="17">
        <v>-0.66715542521994098</v>
      </c>
      <c r="V171" s="18">
        <v>877.05</v>
      </c>
      <c r="W171" s="19">
        <v>-0.62022108281570698</v>
      </c>
      <c r="X171" s="5">
        <v>236</v>
      </c>
      <c r="Y171" s="6">
        <v>1.80952380952381</v>
      </c>
      <c r="Z171" s="5">
        <v>915.15</v>
      </c>
      <c r="AA171" s="6">
        <v>1.7934981684981699</v>
      </c>
      <c r="AB171" s="16">
        <v>591</v>
      </c>
      <c r="AC171" s="17">
        <v>-0.607308970099668</v>
      </c>
      <c r="AD171" s="18">
        <v>3134.25</v>
      </c>
      <c r="AE171" s="19">
        <v>-0.66519956584098805</v>
      </c>
      <c r="AF171" s="16">
        <v>426</v>
      </c>
      <c r="AG171" s="17">
        <v>-0.188571428571429</v>
      </c>
      <c r="AH171" s="18">
        <v>2654.2</v>
      </c>
      <c r="AI171" s="19">
        <v>-0.310636794780558</v>
      </c>
      <c r="AJ171" s="16">
        <v>600</v>
      </c>
      <c r="AK171" s="17">
        <v>-0.51338199513381999</v>
      </c>
      <c r="AL171" s="18">
        <v>3536.65</v>
      </c>
      <c r="AM171" s="19">
        <v>-0.55197772826453795</v>
      </c>
      <c r="AN171" s="39">
        <v>1087.25</v>
      </c>
      <c r="AO171" s="48">
        <v>3.9410715111005187E-3</v>
      </c>
      <c r="AP171" s="29">
        <v>102</v>
      </c>
      <c r="AQ171" s="39">
        <v>36</v>
      </c>
      <c r="AR171" s="39">
        <f>Table1[[#This Row],[Poids Enseigne]]-Table1[[#This Row],[Position WB CROP 11 Full]]</f>
        <v>-66</v>
      </c>
      <c r="AT171" s="5"/>
    </row>
    <row r="172" spans="1:46" ht="22.5">
      <c r="A172" s="7">
        <v>33010116011</v>
      </c>
      <c r="B172" s="7" t="s">
        <v>592</v>
      </c>
      <c r="C172" s="8">
        <v>94</v>
      </c>
      <c r="D172" s="7" t="s">
        <v>10</v>
      </c>
      <c r="E172" s="7">
        <v>12700</v>
      </c>
      <c r="F172" s="7" t="s">
        <v>591</v>
      </c>
      <c r="G172" s="7" t="s">
        <v>14</v>
      </c>
      <c r="H172" s="7" t="s">
        <v>557</v>
      </c>
      <c r="I172" s="7" t="s">
        <v>593</v>
      </c>
      <c r="J172" s="7" t="s">
        <v>594</v>
      </c>
      <c r="K172" s="32">
        <v>6.3843013892513371E-3</v>
      </c>
      <c r="L172" s="16">
        <v>1752</v>
      </c>
      <c r="M172" s="17">
        <v>0.76612903225806495</v>
      </c>
      <c r="N172" s="18">
        <v>6654.44</v>
      </c>
      <c r="O172" s="19">
        <v>0.986333946984569</v>
      </c>
      <c r="P172" s="5">
        <v>2769</v>
      </c>
      <c r="Q172" s="6">
        <v>1.0495928941524799</v>
      </c>
      <c r="R172" s="5">
        <v>10534.7</v>
      </c>
      <c r="S172" s="6">
        <v>1.31416495565156</v>
      </c>
      <c r="T172" s="16">
        <v>1670</v>
      </c>
      <c r="U172" s="17">
        <v>0.39050791007493801</v>
      </c>
      <c r="V172" s="18">
        <v>6344.7</v>
      </c>
      <c r="W172" s="19">
        <v>0.56905760145556095</v>
      </c>
      <c r="X172" s="5">
        <v>628</v>
      </c>
      <c r="Y172" s="6">
        <v>2.1557788944723599</v>
      </c>
      <c r="Z172" s="5">
        <v>2428.9499999999998</v>
      </c>
      <c r="AA172" s="6">
        <v>2.12968689601855</v>
      </c>
      <c r="AB172" s="16">
        <v>1267</v>
      </c>
      <c r="AC172" s="17">
        <v>0.222972972972973</v>
      </c>
      <c r="AD172" s="18">
        <v>8063.2</v>
      </c>
      <c r="AE172" s="19">
        <v>0.34948014420518903</v>
      </c>
      <c r="AF172" s="16">
        <v>634</v>
      </c>
      <c r="AG172" s="17">
        <v>1.39245283018868</v>
      </c>
      <c r="AH172" s="18">
        <v>4142.8999999999996</v>
      </c>
      <c r="AI172" s="19">
        <v>1.47522031366692</v>
      </c>
      <c r="AJ172" s="16">
        <v>1150</v>
      </c>
      <c r="AK172" s="17">
        <v>0.49156939040207498</v>
      </c>
      <c r="AL172" s="18">
        <v>7274.6</v>
      </c>
      <c r="AM172" s="19">
        <v>0.62832104825321899</v>
      </c>
      <c r="AN172" s="39">
        <v>3230.25</v>
      </c>
      <c r="AO172" s="48">
        <v>1.1709033109894183E-2</v>
      </c>
      <c r="AP172" s="29">
        <v>9</v>
      </c>
      <c r="AQ172" s="39">
        <v>40</v>
      </c>
      <c r="AR172" s="39">
        <f>Table1[[#This Row],[Poids Enseigne]]-Table1[[#This Row],[Position WB CROP 11 Full]]</f>
        <v>31</v>
      </c>
      <c r="AT172" s="5"/>
    </row>
    <row r="173" spans="1:46" ht="33.75">
      <c r="A173" s="7">
        <v>33010116012</v>
      </c>
      <c r="B173" s="7" t="s">
        <v>596</v>
      </c>
      <c r="C173" s="8">
        <v>94</v>
      </c>
      <c r="D173" s="7" t="s">
        <v>10</v>
      </c>
      <c r="E173" s="7">
        <v>7150</v>
      </c>
      <c r="F173" s="7" t="s">
        <v>595</v>
      </c>
      <c r="G173" s="7" t="s">
        <v>14</v>
      </c>
      <c r="H173" s="7" t="s">
        <v>557</v>
      </c>
      <c r="I173" s="7" t="s">
        <v>596</v>
      </c>
      <c r="J173" s="7" t="s">
        <v>35</v>
      </c>
      <c r="K173" s="32">
        <v>3.8459176796686229E-3</v>
      </c>
      <c r="L173" s="16">
        <v>506</v>
      </c>
      <c r="M173" s="17">
        <v>0.42134831460674199</v>
      </c>
      <c r="N173" s="18">
        <v>1926.7</v>
      </c>
      <c r="O173" s="19">
        <v>0.65046766391451705</v>
      </c>
      <c r="P173" s="5">
        <v>734</v>
      </c>
      <c r="Q173" s="6">
        <v>0.49490835030549901</v>
      </c>
      <c r="R173" s="5">
        <v>2795.1</v>
      </c>
      <c r="S173" s="6">
        <v>0.72104300957352097</v>
      </c>
      <c r="T173" s="16">
        <v>419</v>
      </c>
      <c r="U173" s="17">
        <v>0.123324396782842</v>
      </c>
      <c r="V173" s="18">
        <v>1598.35</v>
      </c>
      <c r="W173" s="19">
        <v>0.31445429320007701</v>
      </c>
      <c r="X173" s="5">
        <v>177</v>
      </c>
      <c r="Y173" s="6">
        <v>1.0823529411764701</v>
      </c>
      <c r="Z173" s="5">
        <v>686.55</v>
      </c>
      <c r="AA173" s="6">
        <v>1.0710407239819</v>
      </c>
      <c r="AB173" s="16">
        <v>393</v>
      </c>
      <c r="AC173" s="17">
        <v>-0.46963562753036397</v>
      </c>
      <c r="AD173" s="18">
        <v>2473.4</v>
      </c>
      <c r="AE173" s="19">
        <v>-0.43748970764679501</v>
      </c>
      <c r="AF173" s="16">
        <v>255</v>
      </c>
      <c r="AG173" s="17">
        <v>0.12831858407079599</v>
      </c>
      <c r="AH173" s="18">
        <v>1643.96</v>
      </c>
      <c r="AI173" s="19">
        <v>4.5623095857476301E-2</v>
      </c>
      <c r="AJ173" s="16">
        <v>425</v>
      </c>
      <c r="AK173" s="17">
        <v>-0.18111753371868999</v>
      </c>
      <c r="AL173" s="18">
        <v>2634.1</v>
      </c>
      <c r="AM173" s="19">
        <v>-0.22429505188235399</v>
      </c>
      <c r="AN173" s="39">
        <v>995.5</v>
      </c>
      <c r="AO173" s="48">
        <v>3.6084954603822178E-3</v>
      </c>
      <c r="AP173" s="29">
        <v>111</v>
      </c>
      <c r="AQ173" s="39">
        <v>125</v>
      </c>
      <c r="AR173" s="39">
        <f>Table1[[#This Row],[Poids Enseigne]]-Table1[[#This Row],[Position WB CROP 11 Full]]</f>
        <v>14</v>
      </c>
      <c r="AT173" s="5"/>
    </row>
    <row r="174" spans="1:46" ht="45">
      <c r="A174" s="7">
        <v>33010117001</v>
      </c>
      <c r="B174" s="7" t="s">
        <v>598</v>
      </c>
      <c r="C174" s="8">
        <v>59</v>
      </c>
      <c r="D174" s="7" t="s">
        <v>10</v>
      </c>
      <c r="E174" s="7">
        <v>4800</v>
      </c>
      <c r="F174" s="7" t="s">
        <v>597</v>
      </c>
      <c r="G174" s="7" t="s">
        <v>14</v>
      </c>
      <c r="H174" s="7" t="s">
        <v>599</v>
      </c>
      <c r="I174" s="7" t="s">
        <v>600</v>
      </c>
      <c r="J174" s="7" t="s">
        <v>601</v>
      </c>
      <c r="K174" s="32">
        <v>1.828523669877941E-3</v>
      </c>
      <c r="L174" s="16">
        <v>162</v>
      </c>
      <c r="M174" s="17">
        <v>-2.9940119760479E-2</v>
      </c>
      <c r="N174" s="18">
        <v>612.25</v>
      </c>
      <c r="O174" s="19">
        <v>0.31836778639104202</v>
      </c>
      <c r="P174" s="5">
        <v>195</v>
      </c>
      <c r="Q174" s="6">
        <v>0.16766467065868301</v>
      </c>
      <c r="R174" s="5">
        <v>733.35</v>
      </c>
      <c r="S174" s="6">
        <v>1.06577464788732</v>
      </c>
      <c r="T174" s="16">
        <v>121</v>
      </c>
      <c r="U174" s="17">
        <v>-0.36649214659685903</v>
      </c>
      <c r="V174" s="18">
        <v>458.25</v>
      </c>
      <c r="W174" s="19">
        <v>-0.17133815551537099</v>
      </c>
      <c r="X174" s="5">
        <v>76</v>
      </c>
      <c r="Y174" s="6">
        <v>1.1714285714285699</v>
      </c>
      <c r="Z174" s="5">
        <v>293.64999999999998</v>
      </c>
      <c r="AA174" s="6">
        <v>1.1512820512820501</v>
      </c>
      <c r="AB174" s="16">
        <v>117</v>
      </c>
      <c r="AC174" s="17">
        <v>-0.37765957446808501</v>
      </c>
      <c r="AD174" s="18">
        <v>746.55</v>
      </c>
      <c r="AE174" s="19">
        <v>-0.32987145883451202</v>
      </c>
      <c r="AF174" s="16">
        <v>85</v>
      </c>
      <c r="AG174" s="17">
        <v>0.7</v>
      </c>
      <c r="AH174" s="18">
        <v>591.9</v>
      </c>
      <c r="AI174" s="19">
        <v>0.64718650859909799</v>
      </c>
      <c r="AJ174" s="16">
        <v>59</v>
      </c>
      <c r="AK174" s="17">
        <v>-0.58741258741258695</v>
      </c>
      <c r="AL174" s="18">
        <v>375.65</v>
      </c>
      <c r="AM174" s="19">
        <v>-0.563080823941287</v>
      </c>
      <c r="AN174" s="39">
        <v>269</v>
      </c>
      <c r="AO174" s="48">
        <v>9.7507310782804274E-4</v>
      </c>
      <c r="AP174" s="29">
        <v>214</v>
      </c>
      <c r="AQ174" s="39">
        <v>198</v>
      </c>
      <c r="AR174" s="39">
        <f>Table1[[#This Row],[Poids Enseigne]]-Table1[[#This Row],[Position WB CROP 11 Full]]</f>
        <v>-16</v>
      </c>
      <c r="AT174" s="5"/>
    </row>
    <row r="175" spans="1:46" ht="45">
      <c r="A175" s="7">
        <v>33010117002</v>
      </c>
      <c r="B175" s="7" t="s">
        <v>603</v>
      </c>
      <c r="C175" s="8">
        <v>59</v>
      </c>
      <c r="D175" s="7" t="s">
        <v>10</v>
      </c>
      <c r="E175" s="7">
        <v>5090</v>
      </c>
      <c r="F175" s="7" t="s">
        <v>602</v>
      </c>
      <c r="G175" s="7" t="s">
        <v>14</v>
      </c>
      <c r="H175" s="7" t="s">
        <v>599</v>
      </c>
      <c r="I175" s="7" t="s">
        <v>603</v>
      </c>
      <c r="J175" s="7" t="s">
        <v>604</v>
      </c>
      <c r="K175" s="32">
        <v>1.5207320500339688E-3</v>
      </c>
      <c r="L175" s="16">
        <v>256</v>
      </c>
      <c r="M175" s="17">
        <v>0.67320261437908502</v>
      </c>
      <c r="N175" s="18">
        <v>973.55</v>
      </c>
      <c r="O175" s="19">
        <v>1.0262641126157901</v>
      </c>
      <c r="P175" s="5">
        <v>213</v>
      </c>
      <c r="Q175" s="6">
        <v>-2.2935779816513801E-2</v>
      </c>
      <c r="R175" s="5">
        <v>812.05</v>
      </c>
      <c r="S175" s="6">
        <v>0.15407994012797299</v>
      </c>
      <c r="T175" s="16">
        <v>162</v>
      </c>
      <c r="U175" s="17">
        <v>-1.8181818181818198E-2</v>
      </c>
      <c r="V175" s="18">
        <v>618.25</v>
      </c>
      <c r="W175" s="19">
        <v>0.23881534588145201</v>
      </c>
      <c r="X175" s="5">
        <v>145</v>
      </c>
      <c r="Y175" s="6">
        <v>5.0416666666666696</v>
      </c>
      <c r="Z175" s="5">
        <v>561.85</v>
      </c>
      <c r="AA175" s="6">
        <v>5.0026709401709404</v>
      </c>
      <c r="AB175" s="16">
        <v>285</v>
      </c>
      <c r="AC175" s="17">
        <v>-0.11214953271028</v>
      </c>
      <c r="AD175" s="18">
        <v>1289.05</v>
      </c>
      <c r="AE175" s="19">
        <v>-0.17480583403089101</v>
      </c>
      <c r="AF175" s="16">
        <v>123</v>
      </c>
      <c r="AG175" s="17">
        <v>-0.28901734104046201</v>
      </c>
      <c r="AH175" s="18">
        <v>703.6</v>
      </c>
      <c r="AI175" s="19">
        <v>-0.36538860477491902</v>
      </c>
      <c r="AJ175" s="16">
        <v>321</v>
      </c>
      <c r="AK175" s="17">
        <v>0.26877470355731198</v>
      </c>
      <c r="AL175" s="18">
        <v>1426.45</v>
      </c>
      <c r="AM175" s="19">
        <v>0.207287175063115</v>
      </c>
      <c r="AN175" s="39">
        <v>558.5</v>
      </c>
      <c r="AO175" s="48">
        <v>2.0244547610481856E-3</v>
      </c>
      <c r="AP175" s="29">
        <v>171</v>
      </c>
      <c r="AQ175" s="39">
        <v>214</v>
      </c>
      <c r="AR175" s="39">
        <f>Table1[[#This Row],[Poids Enseigne]]-Table1[[#This Row],[Position WB CROP 11 Full]]</f>
        <v>43</v>
      </c>
      <c r="AT175" s="5"/>
    </row>
    <row r="176" spans="1:46" ht="22.5">
      <c r="A176" s="7">
        <v>33010117003</v>
      </c>
      <c r="B176" s="7" t="s">
        <v>606</v>
      </c>
      <c r="C176" s="8">
        <v>59</v>
      </c>
      <c r="D176" s="7" t="s">
        <v>10</v>
      </c>
      <c r="E176" s="7">
        <v>12500</v>
      </c>
      <c r="F176" s="7" t="s">
        <v>605</v>
      </c>
      <c r="G176" s="7" t="s">
        <v>14</v>
      </c>
      <c r="H176" s="7" t="s">
        <v>599</v>
      </c>
      <c r="I176" s="7" t="s">
        <v>606</v>
      </c>
      <c r="J176" s="7" t="s">
        <v>35</v>
      </c>
      <c r="K176" s="32">
        <v>3.7075810685524343E-3</v>
      </c>
      <c r="L176" s="16">
        <v>350</v>
      </c>
      <c r="M176" s="17">
        <v>0.11464968152866201</v>
      </c>
      <c r="N176" s="18">
        <v>1318.3</v>
      </c>
      <c r="O176" s="19">
        <v>0.285316465914983</v>
      </c>
      <c r="P176" s="5">
        <v>631</v>
      </c>
      <c r="Q176" s="6">
        <v>0.60152284263959399</v>
      </c>
      <c r="R176" s="5">
        <v>2365.9499999999998</v>
      </c>
      <c r="S176" s="6">
        <v>0.78328176454861898</v>
      </c>
      <c r="T176" s="16">
        <v>300</v>
      </c>
      <c r="U176" s="17">
        <v>-5.0632911392405097E-2</v>
      </c>
      <c r="V176" s="18">
        <v>1131.3</v>
      </c>
      <c r="W176" s="19">
        <v>9.4705209037602697E-2</v>
      </c>
      <c r="X176" s="5">
        <v>217</v>
      </c>
      <c r="Y176" s="6">
        <v>5.3823529411764701</v>
      </c>
      <c r="Z176" s="5">
        <v>838.95</v>
      </c>
      <c r="AA176" s="6">
        <v>5.3269230769230802</v>
      </c>
      <c r="AB176" s="16">
        <v>379</v>
      </c>
      <c r="AC176" s="17">
        <v>-0.18142548596112301</v>
      </c>
      <c r="AD176" s="18">
        <v>2438.35</v>
      </c>
      <c r="AE176" s="19">
        <v>-0.115630107609248</v>
      </c>
      <c r="AF176" s="16">
        <v>300</v>
      </c>
      <c r="AG176" s="17">
        <v>1.6785714285714299</v>
      </c>
      <c r="AH176" s="18">
        <v>2043.5</v>
      </c>
      <c r="AI176" s="19">
        <v>1.5496581324549601</v>
      </c>
      <c r="AJ176" s="16">
        <v>450</v>
      </c>
      <c r="AK176" s="17">
        <v>0.15979381443299001</v>
      </c>
      <c r="AL176" s="18">
        <v>2849.3</v>
      </c>
      <c r="AM176" s="19">
        <v>0.241140003624148</v>
      </c>
      <c r="AN176" s="39">
        <v>939</v>
      </c>
      <c r="AO176" s="48">
        <v>3.403693859667406E-3</v>
      </c>
      <c r="AP176" s="29">
        <v>117</v>
      </c>
      <c r="AQ176" s="39">
        <v>131</v>
      </c>
      <c r="AR176" s="39">
        <f>Table1[[#This Row],[Poids Enseigne]]-Table1[[#This Row],[Position WB CROP 11 Full]]</f>
        <v>14</v>
      </c>
      <c r="AT176" s="5"/>
    </row>
    <row r="177" spans="1:46" ht="45">
      <c r="A177" s="7">
        <v>33010117004</v>
      </c>
      <c r="B177" s="7" t="s">
        <v>608</v>
      </c>
      <c r="C177" s="8">
        <v>59</v>
      </c>
      <c r="D177" s="7" t="s">
        <v>10</v>
      </c>
      <c r="E177" s="7">
        <v>8600</v>
      </c>
      <c r="F177" s="7" t="s">
        <v>607</v>
      </c>
      <c r="G177" s="7" t="s">
        <v>14</v>
      </c>
      <c r="H177" s="7" t="s">
        <v>599</v>
      </c>
      <c r="I177" s="7" t="s">
        <v>609</v>
      </c>
      <c r="J177" s="7" t="s">
        <v>610</v>
      </c>
      <c r="K177" s="32">
        <v>2.8375936593212484E-3</v>
      </c>
      <c r="L177" s="16">
        <v>177</v>
      </c>
      <c r="M177" s="17">
        <v>0.32089552238806002</v>
      </c>
      <c r="N177" s="18">
        <v>669.65</v>
      </c>
      <c r="O177" s="19">
        <v>0.54832978534250898</v>
      </c>
      <c r="P177" s="5">
        <v>135</v>
      </c>
      <c r="Q177" s="6">
        <v>-0.28571428571428598</v>
      </c>
      <c r="R177" s="5">
        <v>521.25</v>
      </c>
      <c r="S177" s="6">
        <v>-0.14394810313680401</v>
      </c>
      <c r="T177" s="16">
        <v>144</v>
      </c>
      <c r="U177" s="17">
        <v>0.33333333333333298</v>
      </c>
      <c r="V177" s="18">
        <v>543.6</v>
      </c>
      <c r="W177" s="19">
        <v>0.51104933981931899</v>
      </c>
      <c r="X177" s="5">
        <v>112</v>
      </c>
      <c r="Y177" s="6">
        <v>2.8620689655172402</v>
      </c>
      <c r="Z177" s="5">
        <v>434.05</v>
      </c>
      <c r="AA177" s="6">
        <v>2.8377541998231699</v>
      </c>
      <c r="AB177" s="16">
        <v>188</v>
      </c>
      <c r="AC177" s="17">
        <v>-0.109004739336493</v>
      </c>
      <c r="AD177" s="18">
        <v>1139.5</v>
      </c>
      <c r="AE177" s="19">
        <v>-6.1440362462754097E-2</v>
      </c>
      <c r="AF177" s="16">
        <v>175</v>
      </c>
      <c r="AG177" s="17">
        <v>3.6052631578947398</v>
      </c>
      <c r="AH177" s="18">
        <v>1243.0999999999999</v>
      </c>
      <c r="AI177" s="19">
        <v>3.60748702742772</v>
      </c>
      <c r="AJ177" s="16">
        <v>254</v>
      </c>
      <c r="AK177" s="17">
        <v>0.530120481927711</v>
      </c>
      <c r="AL177" s="18">
        <v>1328.15</v>
      </c>
      <c r="AM177" s="19">
        <v>6.4093155320826406E-2</v>
      </c>
      <c r="AN177" s="39">
        <v>450.5</v>
      </c>
      <c r="AO177" s="48">
        <v>1.6329755950800493E-3</v>
      </c>
      <c r="AP177" s="29">
        <v>189</v>
      </c>
      <c r="AQ177" s="39">
        <v>158</v>
      </c>
      <c r="AR177" s="39">
        <f>Table1[[#This Row],[Poids Enseigne]]-Table1[[#This Row],[Position WB CROP 11 Full]]</f>
        <v>-31</v>
      </c>
      <c r="AT177" s="5"/>
    </row>
    <row r="178" spans="1:46" ht="45">
      <c r="A178" s="7">
        <v>33010117005</v>
      </c>
      <c r="B178" s="7" t="s">
        <v>612</v>
      </c>
      <c r="C178" s="8">
        <v>59</v>
      </c>
      <c r="D178" s="7" t="s">
        <v>10</v>
      </c>
      <c r="E178" s="7">
        <v>14000</v>
      </c>
      <c r="F178" s="7" t="s">
        <v>611</v>
      </c>
      <c r="G178" s="7" t="s">
        <v>14</v>
      </c>
      <c r="H178" s="7" t="s">
        <v>599</v>
      </c>
      <c r="I178" s="7" t="s">
        <v>612</v>
      </c>
      <c r="J178" s="7" t="s">
        <v>35</v>
      </c>
      <c r="K178" s="32">
        <v>6.3598701992946547E-3</v>
      </c>
      <c r="L178" s="16">
        <v>499</v>
      </c>
      <c r="M178" s="17">
        <v>-0.482365145228216</v>
      </c>
      <c r="N178" s="18">
        <v>1896.4</v>
      </c>
      <c r="O178" s="19">
        <v>-0.39035249867391097</v>
      </c>
      <c r="P178" s="5">
        <v>835</v>
      </c>
      <c r="Q178" s="6">
        <v>0.83114035087719296</v>
      </c>
      <c r="R178" s="5">
        <v>3166.7</v>
      </c>
      <c r="S178" s="6">
        <v>1.0471265110866901</v>
      </c>
      <c r="T178" s="16">
        <v>403</v>
      </c>
      <c r="U178" s="17">
        <v>-0.390317700453858</v>
      </c>
      <c r="V178" s="18">
        <v>1530.65</v>
      </c>
      <c r="W178" s="19">
        <v>-0.30003429747341898</v>
      </c>
      <c r="X178" s="5">
        <v>157</v>
      </c>
      <c r="Y178" s="6">
        <v>0.266129032258065</v>
      </c>
      <c r="Z178" s="5">
        <v>606.79999999999995</v>
      </c>
      <c r="AA178" s="6">
        <v>0.25475599669148002</v>
      </c>
      <c r="AB178" s="16">
        <v>628</v>
      </c>
      <c r="AC178" s="17">
        <v>-0.222772277227723</v>
      </c>
      <c r="AD178" s="18">
        <v>4041.35</v>
      </c>
      <c r="AE178" s="19">
        <v>-0.128258501493761</v>
      </c>
      <c r="AF178" s="16">
        <v>336</v>
      </c>
      <c r="AG178" s="17">
        <v>0.317647058823529</v>
      </c>
      <c r="AH178" s="18">
        <v>2216.6999999999998</v>
      </c>
      <c r="AI178" s="19">
        <v>0.31944857799311899</v>
      </c>
      <c r="AJ178" s="16">
        <v>472</v>
      </c>
      <c r="AK178" s="17">
        <v>-0.32281205164992799</v>
      </c>
      <c r="AL178" s="18">
        <v>3052.25</v>
      </c>
      <c r="AM178" s="19">
        <v>-0.25832553731760399</v>
      </c>
      <c r="AN178" s="39">
        <v>1191.5</v>
      </c>
      <c r="AO178" s="48">
        <v>4.3189576504725387E-3</v>
      </c>
      <c r="AP178" s="29">
        <v>91</v>
      </c>
      <c r="AQ178" s="39">
        <v>42</v>
      </c>
      <c r="AR178" s="39">
        <f>Table1[[#This Row],[Poids Enseigne]]-Table1[[#This Row],[Position WB CROP 11 Full]]</f>
        <v>-49</v>
      </c>
      <c r="AT178" s="5"/>
    </row>
    <row r="179" spans="1:46" ht="45">
      <c r="A179" s="7">
        <v>33010117006</v>
      </c>
      <c r="B179" s="7" t="s">
        <v>614</v>
      </c>
      <c r="C179" s="8">
        <v>62</v>
      </c>
      <c r="D179" s="7" t="s">
        <v>10</v>
      </c>
      <c r="E179" s="7">
        <v>6030</v>
      </c>
      <c r="F179" s="7" t="s">
        <v>613</v>
      </c>
      <c r="G179" s="7" t="s">
        <v>14</v>
      </c>
      <c r="H179" s="7" t="s">
        <v>599</v>
      </c>
      <c r="I179" s="7" t="s">
        <v>615</v>
      </c>
      <c r="J179" s="7" t="s">
        <v>616</v>
      </c>
      <c r="K179" s="32">
        <v>1.9445301989977667E-3</v>
      </c>
      <c r="L179" s="16">
        <v>295</v>
      </c>
      <c r="M179" s="17">
        <v>0.58602150537634401</v>
      </c>
      <c r="N179" s="18">
        <v>1125.3</v>
      </c>
      <c r="O179" s="19">
        <v>0.87020109689213898</v>
      </c>
      <c r="P179" s="5">
        <v>370</v>
      </c>
      <c r="Q179" s="6">
        <v>0.70506912442396297</v>
      </c>
      <c r="R179" s="5">
        <v>1402.25</v>
      </c>
      <c r="S179" s="6">
        <v>0.94446370380641997</v>
      </c>
      <c r="T179" s="16">
        <v>168</v>
      </c>
      <c r="U179" s="17">
        <v>-0.115789473684211</v>
      </c>
      <c r="V179" s="18">
        <v>639.6</v>
      </c>
      <c r="W179" s="19">
        <v>2.0258414420162799E-2</v>
      </c>
      <c r="X179" s="5">
        <v>114</v>
      </c>
      <c r="Y179" s="6">
        <v>3.56</v>
      </c>
      <c r="Z179" s="5">
        <v>441.05</v>
      </c>
      <c r="AA179" s="6">
        <v>3.5235897435897399</v>
      </c>
      <c r="AB179" s="16">
        <v>201</v>
      </c>
      <c r="AC179" s="17">
        <v>-0.31399317406143301</v>
      </c>
      <c r="AD179" s="18">
        <v>1305.05</v>
      </c>
      <c r="AE179" s="19">
        <v>-0.247558261551412</v>
      </c>
      <c r="AF179" s="16">
        <v>107</v>
      </c>
      <c r="AG179" s="17">
        <v>0.229885057471264</v>
      </c>
      <c r="AH179" s="18">
        <v>715.7</v>
      </c>
      <c r="AI179" s="19">
        <v>0.145890038105607</v>
      </c>
      <c r="AJ179" s="16">
        <v>160</v>
      </c>
      <c r="AK179" s="17">
        <v>-0.34426229508196698</v>
      </c>
      <c r="AL179" s="18">
        <v>1018.85</v>
      </c>
      <c r="AM179" s="19">
        <v>-0.293647437275116</v>
      </c>
      <c r="AN179" s="39">
        <v>470.75</v>
      </c>
      <c r="AO179" s="48">
        <v>1.7063779386990749E-3</v>
      </c>
      <c r="AP179" s="29">
        <v>186</v>
      </c>
      <c r="AQ179" s="39">
        <v>192</v>
      </c>
      <c r="AR179" s="39">
        <f>Table1[[#This Row],[Poids Enseigne]]-Table1[[#This Row],[Position WB CROP 11 Full]]</f>
        <v>6</v>
      </c>
      <c r="AT179" s="5"/>
    </row>
    <row r="180" spans="1:46" ht="22.5">
      <c r="A180" s="7">
        <v>33010117007</v>
      </c>
      <c r="B180" s="7" t="s">
        <v>618</v>
      </c>
      <c r="C180" s="8">
        <v>62</v>
      </c>
      <c r="D180" s="7" t="s">
        <v>10</v>
      </c>
      <c r="E180" s="7">
        <v>6700</v>
      </c>
      <c r="F180" s="7" t="s">
        <v>617</v>
      </c>
      <c r="G180" s="7" t="s">
        <v>14</v>
      </c>
      <c r="H180" s="7" t="s">
        <v>599</v>
      </c>
      <c r="I180" s="7" t="s">
        <v>618</v>
      </c>
      <c r="J180" s="7" t="s">
        <v>619</v>
      </c>
      <c r="K180" s="32">
        <v>1.7768381519958449E-3</v>
      </c>
      <c r="L180" s="16">
        <v>175</v>
      </c>
      <c r="M180" s="17">
        <v>-0.31372549019607798</v>
      </c>
      <c r="N180" s="18">
        <v>636.1</v>
      </c>
      <c r="O180" s="19">
        <v>-0.187774817112069</v>
      </c>
      <c r="P180" s="5">
        <v>303</v>
      </c>
      <c r="Q180" s="6">
        <v>-0.18548387096774199</v>
      </c>
      <c r="R180" s="5">
        <v>1168.5999999999999</v>
      </c>
      <c r="S180" s="6">
        <v>-5.1859381156098699E-2</v>
      </c>
      <c r="T180" s="16">
        <v>124</v>
      </c>
      <c r="U180" s="17">
        <v>-0.37688442211055301</v>
      </c>
      <c r="V180" s="18">
        <v>478.7</v>
      </c>
      <c r="W180" s="19">
        <v>-0.17400933315963399</v>
      </c>
      <c r="X180" s="5">
        <v>140</v>
      </c>
      <c r="Y180" s="6">
        <v>6</v>
      </c>
      <c r="Z180" s="5">
        <v>543.85</v>
      </c>
      <c r="AA180" s="6">
        <v>5.9724358974358998</v>
      </c>
      <c r="AB180" s="16">
        <v>147</v>
      </c>
      <c r="AC180" s="17">
        <v>0.28947368421052599</v>
      </c>
      <c r="AD180" s="18">
        <v>807.88</v>
      </c>
      <c r="AE180" s="19">
        <v>0.24896805691687901</v>
      </c>
      <c r="AF180" s="16">
        <v>133</v>
      </c>
      <c r="AG180" s="17">
        <v>6</v>
      </c>
      <c r="AH180" s="18">
        <v>906.15</v>
      </c>
      <c r="AI180" s="19">
        <v>6.2783132530120502</v>
      </c>
      <c r="AJ180" s="16">
        <v>126</v>
      </c>
      <c r="AK180" s="17">
        <v>0.57499999999999996</v>
      </c>
      <c r="AL180" s="18">
        <v>789.95</v>
      </c>
      <c r="AM180" s="19">
        <v>0.719314389787584</v>
      </c>
      <c r="AN180" s="39">
        <v>388.5</v>
      </c>
      <c r="AO180" s="48">
        <v>1.4082375553576007E-3</v>
      </c>
      <c r="AP180" s="29">
        <v>198</v>
      </c>
      <c r="AQ180" s="39">
        <v>204</v>
      </c>
      <c r="AR180" s="39">
        <f>Table1[[#This Row],[Poids Enseigne]]-Table1[[#This Row],[Position WB CROP 11 Full]]</f>
        <v>6</v>
      </c>
      <c r="AT180" s="5"/>
    </row>
    <row r="181" spans="1:46" ht="22.5">
      <c r="A181" s="7">
        <v>33010117008</v>
      </c>
      <c r="B181" s="7" t="s">
        <v>621</v>
      </c>
      <c r="C181" s="8">
        <v>62</v>
      </c>
      <c r="D181" s="7" t="s">
        <v>10</v>
      </c>
      <c r="E181" s="7">
        <v>7100</v>
      </c>
      <c r="F181" s="7" t="s">
        <v>620</v>
      </c>
      <c r="G181" s="7" t="s">
        <v>14</v>
      </c>
      <c r="H181" s="7" t="s">
        <v>599</v>
      </c>
      <c r="I181" s="7" t="s">
        <v>621</v>
      </c>
      <c r="J181" s="7" t="s">
        <v>622</v>
      </c>
      <c r="K181" s="32">
        <v>1.7182824445092192E-3</v>
      </c>
      <c r="L181" s="16">
        <v>102</v>
      </c>
      <c r="M181" s="17">
        <v>-0.35031847133757998</v>
      </c>
      <c r="N181" s="18">
        <v>386.15</v>
      </c>
      <c r="O181" s="19">
        <v>-0.23436713102305101</v>
      </c>
      <c r="P181" s="5">
        <v>39</v>
      </c>
      <c r="Q181" s="6">
        <v>-0.79792746113989599</v>
      </c>
      <c r="R181" s="5">
        <v>146.55000000000001</v>
      </c>
      <c r="S181" s="6">
        <v>-0.767749603803487</v>
      </c>
      <c r="T181" s="16">
        <v>65</v>
      </c>
      <c r="U181" s="17">
        <v>-0.63483146067415697</v>
      </c>
      <c r="V181" s="18">
        <v>244.55</v>
      </c>
      <c r="W181" s="19">
        <v>-0.57472893425731897</v>
      </c>
      <c r="X181" s="5">
        <v>63</v>
      </c>
      <c r="Y181" s="6">
        <v>8</v>
      </c>
      <c r="Z181" s="5">
        <v>243.6</v>
      </c>
      <c r="AA181" s="6">
        <v>7.9230769230769198</v>
      </c>
      <c r="AB181" s="16">
        <v>180</v>
      </c>
      <c r="AC181" s="17">
        <v>0.168831168831169</v>
      </c>
      <c r="AD181" s="18">
        <v>998.29</v>
      </c>
      <c r="AE181" s="19">
        <v>0.11755702698866199</v>
      </c>
      <c r="AF181" s="16">
        <v>109</v>
      </c>
      <c r="AG181" s="17">
        <v>1.0566037735849101</v>
      </c>
      <c r="AH181" s="18">
        <v>748.55</v>
      </c>
      <c r="AI181" s="19">
        <v>1.02875572539773</v>
      </c>
      <c r="AJ181" s="16">
        <v>185</v>
      </c>
      <c r="AK181" s="17">
        <v>0.74528301886792403</v>
      </c>
      <c r="AL181" s="18">
        <v>1182.25</v>
      </c>
      <c r="AM181" s="19">
        <v>0.92801825978841301</v>
      </c>
      <c r="AN181" s="39">
        <v>304.25</v>
      </c>
      <c r="AO181" s="48">
        <v>1.1028475578315317E-3</v>
      </c>
      <c r="AP181" s="29">
        <v>210</v>
      </c>
      <c r="AQ181" s="39">
        <v>206</v>
      </c>
      <c r="AR181" s="39">
        <f>Table1[[#This Row],[Poids Enseigne]]-Table1[[#This Row],[Position WB CROP 11 Full]]</f>
        <v>-4</v>
      </c>
      <c r="AT181" s="5"/>
    </row>
    <row r="182" spans="1:46" ht="45">
      <c r="A182" s="7">
        <v>33010117009</v>
      </c>
      <c r="B182" s="7" t="s">
        <v>624</v>
      </c>
      <c r="C182" s="8">
        <v>62</v>
      </c>
      <c r="D182" s="7" t="s">
        <v>10</v>
      </c>
      <c r="E182" s="7">
        <v>12200</v>
      </c>
      <c r="F182" s="7" t="s">
        <v>623</v>
      </c>
      <c r="G182" s="7" t="s">
        <v>14</v>
      </c>
      <c r="H182" s="7" t="s">
        <v>599</v>
      </c>
      <c r="I182" s="7" t="s">
        <v>624</v>
      </c>
      <c r="J182" s="7" t="s">
        <v>625</v>
      </c>
      <c r="K182" s="32">
        <v>2.3311139607971746E-3</v>
      </c>
      <c r="L182" s="16">
        <v>1349</v>
      </c>
      <c r="M182" s="17">
        <v>0.23308957952468001</v>
      </c>
      <c r="N182" s="18">
        <v>3850</v>
      </c>
      <c r="O182" s="19">
        <v>0.171334256202747</v>
      </c>
      <c r="P182" s="5">
        <v>751</v>
      </c>
      <c r="Q182" s="6">
        <v>0.75058275058275103</v>
      </c>
      <c r="R182" s="5">
        <v>2806.25</v>
      </c>
      <c r="S182" s="6">
        <v>0.95932972595566401</v>
      </c>
      <c r="T182" s="16">
        <v>1114</v>
      </c>
      <c r="U182" s="17">
        <v>-6.9340016708437799E-2</v>
      </c>
      <c r="V182" s="18">
        <v>2675.34</v>
      </c>
      <c r="W182" s="19">
        <v>-0.19637739929710701</v>
      </c>
      <c r="X182" s="5">
        <v>300</v>
      </c>
      <c r="Y182" s="6">
        <v>1.97029702970297</v>
      </c>
      <c r="Z182" s="5">
        <v>1162.75</v>
      </c>
      <c r="AA182" s="6">
        <v>1.9518913429804501</v>
      </c>
      <c r="AB182" s="16">
        <v>1035</v>
      </c>
      <c r="AC182" s="17">
        <v>0.32352941176470601</v>
      </c>
      <c r="AD182" s="18">
        <v>6375.65</v>
      </c>
      <c r="AE182" s="19">
        <v>0.36633270827752501</v>
      </c>
      <c r="AF182" s="16">
        <v>595</v>
      </c>
      <c r="AG182" s="17">
        <v>1.4385245901639301</v>
      </c>
      <c r="AH182" s="18">
        <v>4229.25</v>
      </c>
      <c r="AI182" s="19">
        <v>1.40470450436108</v>
      </c>
      <c r="AJ182" s="16">
        <v>1009</v>
      </c>
      <c r="AK182" s="17">
        <v>0.76398601398601396</v>
      </c>
      <c r="AL182" s="18">
        <v>6219.4</v>
      </c>
      <c r="AM182" s="19">
        <v>0.75959169007828398</v>
      </c>
      <c r="AN182" s="39">
        <v>2198</v>
      </c>
      <c r="AO182" s="48">
        <v>7.9673259888700301E-3</v>
      </c>
      <c r="AP182" s="29">
        <v>32</v>
      </c>
      <c r="AQ182" s="39">
        <v>177</v>
      </c>
      <c r="AR182" s="39">
        <f>Table1[[#This Row],[Poids Enseigne]]-Table1[[#This Row],[Position WB CROP 11 Full]]</f>
        <v>145</v>
      </c>
      <c r="AT182" s="5"/>
    </row>
    <row r="183" spans="1:46" ht="45">
      <c r="A183" s="7">
        <v>33010117010</v>
      </c>
      <c r="B183" s="7" t="s">
        <v>627</v>
      </c>
      <c r="C183" s="8">
        <v>62</v>
      </c>
      <c r="D183" s="7" t="s">
        <v>10</v>
      </c>
      <c r="E183" s="7">
        <v>3697</v>
      </c>
      <c r="F183" s="7" t="s">
        <v>626</v>
      </c>
      <c r="G183" s="7" t="s">
        <v>14</v>
      </c>
      <c r="H183" s="7" t="s">
        <v>599</v>
      </c>
      <c r="I183" s="7" t="s">
        <v>628</v>
      </c>
      <c r="J183" s="7" t="s">
        <v>629</v>
      </c>
      <c r="K183" s="32">
        <v>1.4783195003693975E-3</v>
      </c>
      <c r="L183" s="16">
        <v>247</v>
      </c>
      <c r="M183" s="17">
        <v>0.13824884792626699</v>
      </c>
      <c r="N183" s="18">
        <v>741.5</v>
      </c>
      <c r="O183" s="19">
        <v>2.3424481831834699E-2</v>
      </c>
      <c r="P183" s="5">
        <v>224</v>
      </c>
      <c r="Q183" s="6">
        <v>-9.3117408906882596E-2</v>
      </c>
      <c r="R183" s="5">
        <v>771.9</v>
      </c>
      <c r="S183" s="6">
        <v>-4.3148439547286199E-2</v>
      </c>
      <c r="T183" s="16">
        <v>338</v>
      </c>
      <c r="U183" s="17">
        <v>0.87777777777777799</v>
      </c>
      <c r="V183" s="18">
        <v>672.3</v>
      </c>
      <c r="W183" s="19">
        <v>0.11190791689021699</v>
      </c>
      <c r="X183" s="5">
        <v>64</v>
      </c>
      <c r="Y183" s="6">
        <v>2.2000000000000002</v>
      </c>
      <c r="Z183" s="5">
        <v>248.75</v>
      </c>
      <c r="AA183" s="6">
        <v>2.4693165969316602</v>
      </c>
      <c r="AB183" s="16">
        <v>180</v>
      </c>
      <c r="AC183" s="17">
        <v>0.25874125874125897</v>
      </c>
      <c r="AD183" s="18">
        <v>825.9</v>
      </c>
      <c r="AE183" s="19">
        <v>1.2358644873560001E-2</v>
      </c>
      <c r="AF183" s="16">
        <v>69</v>
      </c>
      <c r="AG183" s="17">
        <v>-2.8169014084507001E-2</v>
      </c>
      <c r="AH183" s="18">
        <v>475.6</v>
      </c>
      <c r="AI183" s="19">
        <v>-4.3616400892839198E-2</v>
      </c>
      <c r="AJ183" s="16">
        <v>170</v>
      </c>
      <c r="AK183" s="17">
        <v>1</v>
      </c>
      <c r="AL183" s="18">
        <v>766.9</v>
      </c>
      <c r="AM183" s="19">
        <v>0.59578674013375599</v>
      </c>
      <c r="AN183" s="39">
        <v>427.75</v>
      </c>
      <c r="AO183" s="48">
        <v>1.55051123373028E-3</v>
      </c>
      <c r="AP183" s="29">
        <v>194</v>
      </c>
      <c r="AQ183" s="39">
        <v>216</v>
      </c>
      <c r="AR183" s="39">
        <f>Table1[[#This Row],[Poids Enseigne]]-Table1[[#This Row],[Position WB CROP 11 Full]]</f>
        <v>22</v>
      </c>
      <c r="AT183" s="5"/>
    </row>
    <row r="184" spans="1:46" ht="67.5">
      <c r="A184" s="7">
        <v>33010118001</v>
      </c>
      <c r="B184" s="7" t="s">
        <v>631</v>
      </c>
      <c r="C184" s="8">
        <v>13</v>
      </c>
      <c r="D184" s="7" t="s">
        <v>10</v>
      </c>
      <c r="E184" s="7">
        <v>8500</v>
      </c>
      <c r="F184" s="7" t="s">
        <v>630</v>
      </c>
      <c r="G184" s="7" t="s">
        <v>14</v>
      </c>
      <c r="H184" s="7" t="s">
        <v>632</v>
      </c>
      <c r="I184" s="7" t="s">
        <v>633</v>
      </c>
      <c r="J184" s="7" t="s">
        <v>35</v>
      </c>
      <c r="K184" s="32">
        <v>3.2226751188616834E-3</v>
      </c>
      <c r="L184" s="16">
        <v>436</v>
      </c>
      <c r="M184" s="17">
        <v>0.43421052631578899</v>
      </c>
      <c r="N184" s="18">
        <v>1667.6</v>
      </c>
      <c r="O184" s="19">
        <v>0.830113934359752</v>
      </c>
      <c r="P184" s="5">
        <v>345</v>
      </c>
      <c r="Q184" s="6">
        <v>7.1428571428571397E-2</v>
      </c>
      <c r="R184" s="5">
        <v>1317.2</v>
      </c>
      <c r="S184" s="6">
        <v>0.240158618283282</v>
      </c>
      <c r="T184" s="16">
        <v>296</v>
      </c>
      <c r="U184" s="17">
        <v>0.37037037037037002</v>
      </c>
      <c r="V184" s="18">
        <v>1130.45</v>
      </c>
      <c r="W184" s="19">
        <v>0.60221045373403803</v>
      </c>
      <c r="X184" s="5">
        <v>148</v>
      </c>
      <c r="Y184" s="6">
        <v>0.89743589743589702</v>
      </c>
      <c r="Z184" s="5">
        <v>572.79999999999995</v>
      </c>
      <c r="AA184" s="6">
        <v>0.88297172912557498</v>
      </c>
      <c r="AB184" s="16">
        <v>195</v>
      </c>
      <c r="AC184" s="17">
        <v>-0.47439353099730502</v>
      </c>
      <c r="AD184" s="18">
        <v>1214.4000000000001</v>
      </c>
      <c r="AE184" s="19">
        <v>-0.40067678514815502</v>
      </c>
      <c r="AF184" s="16">
        <v>186</v>
      </c>
      <c r="AG184" s="17">
        <v>0.78846153846153799</v>
      </c>
      <c r="AH184" s="18">
        <v>1054.42</v>
      </c>
      <c r="AI184" s="19">
        <v>0.67341001290900904</v>
      </c>
      <c r="AJ184" s="16">
        <v>351</v>
      </c>
      <c r="AK184" s="17">
        <v>-5.6657223796033997E-3</v>
      </c>
      <c r="AL184" s="18">
        <v>2196.6999999999998</v>
      </c>
      <c r="AM184" s="19">
        <v>7.0609960615472797E-2</v>
      </c>
      <c r="AN184" s="39">
        <v>672.25</v>
      </c>
      <c r="AO184" s="48">
        <v>2.4367765677970324E-3</v>
      </c>
      <c r="AP184" s="29">
        <v>156</v>
      </c>
      <c r="AQ184" s="39">
        <v>141</v>
      </c>
      <c r="AR184" s="39">
        <f>Table1[[#This Row],[Poids Enseigne]]-Table1[[#This Row],[Position WB CROP 11 Full]]</f>
        <v>-15</v>
      </c>
      <c r="AT184" s="5"/>
    </row>
    <row r="185" spans="1:46" ht="33.75">
      <c r="A185" s="7">
        <v>33010118002</v>
      </c>
      <c r="B185" s="7" t="s">
        <v>635</v>
      </c>
      <c r="C185" s="8">
        <v>13</v>
      </c>
      <c r="D185" s="7" t="s">
        <v>10</v>
      </c>
      <c r="E185" s="7">
        <v>9300</v>
      </c>
      <c r="F185" s="7" t="s">
        <v>634</v>
      </c>
      <c r="G185" s="7" t="s">
        <v>14</v>
      </c>
      <c r="H185" s="7" t="s">
        <v>632</v>
      </c>
      <c r="I185" s="7" t="s">
        <v>635</v>
      </c>
      <c r="J185" s="7" t="s">
        <v>636</v>
      </c>
      <c r="K185" s="32">
        <v>4.4207695103931849E-3</v>
      </c>
      <c r="L185" s="16">
        <v>597</v>
      </c>
      <c r="M185" s="17">
        <v>-0.179945054945055</v>
      </c>
      <c r="N185" s="18">
        <v>2295.4</v>
      </c>
      <c r="O185" s="19">
        <v>-3.6830188596907003E-2</v>
      </c>
      <c r="P185" s="5">
        <v>816</v>
      </c>
      <c r="Q185" s="6">
        <v>0.10719131614654</v>
      </c>
      <c r="R185" s="5">
        <v>3123.5</v>
      </c>
      <c r="S185" s="6">
        <v>0.271369105580132</v>
      </c>
      <c r="T185" s="16">
        <v>544</v>
      </c>
      <c r="U185" s="17">
        <v>-0.118314424635332</v>
      </c>
      <c r="V185" s="18">
        <v>2086.65</v>
      </c>
      <c r="W185" s="19">
        <v>1.8372878646058199E-2</v>
      </c>
      <c r="X185" s="5">
        <v>235</v>
      </c>
      <c r="Y185" s="6">
        <v>1.5824175824175799</v>
      </c>
      <c r="Z185" s="5">
        <v>912.9</v>
      </c>
      <c r="AA185" s="6">
        <v>1.5722738799661899</v>
      </c>
      <c r="AB185" s="16">
        <v>497</v>
      </c>
      <c r="AC185" s="17">
        <v>-0.47629083245521597</v>
      </c>
      <c r="AD185" s="18">
        <v>3219.8</v>
      </c>
      <c r="AE185" s="19">
        <v>-0.450727578688844</v>
      </c>
      <c r="AF185" s="16">
        <v>340</v>
      </c>
      <c r="AG185" s="17">
        <v>9.3247588424437297E-2</v>
      </c>
      <c r="AH185" s="18">
        <v>2017.16</v>
      </c>
      <c r="AI185" s="19">
        <v>7.4169143884806693E-2</v>
      </c>
      <c r="AJ185" s="16">
        <v>543</v>
      </c>
      <c r="AK185" s="17">
        <v>-0.25718194254445997</v>
      </c>
      <c r="AL185" s="18">
        <v>3524.4</v>
      </c>
      <c r="AM185" s="19">
        <v>-0.28164028159521598</v>
      </c>
      <c r="AN185" s="39">
        <v>1238</v>
      </c>
      <c r="AO185" s="48">
        <v>4.4875111802643751E-3</v>
      </c>
      <c r="AP185" s="29">
        <v>85</v>
      </c>
      <c r="AQ185" s="39">
        <v>98</v>
      </c>
      <c r="AR185" s="39">
        <f>Table1[[#This Row],[Poids Enseigne]]-Table1[[#This Row],[Position WB CROP 11 Full]]</f>
        <v>13</v>
      </c>
      <c r="AT185" s="5"/>
    </row>
    <row r="186" spans="1:46" ht="33.75">
      <c r="A186" s="7">
        <v>33010118003</v>
      </c>
      <c r="B186" s="7" t="s">
        <v>638</v>
      </c>
      <c r="C186" s="8">
        <v>13</v>
      </c>
      <c r="D186" s="7" t="s">
        <v>10</v>
      </c>
      <c r="E186" s="7">
        <v>14000</v>
      </c>
      <c r="F186" s="7" t="s">
        <v>637</v>
      </c>
      <c r="G186" s="7" t="s">
        <v>14</v>
      </c>
      <c r="H186" s="7" t="s">
        <v>632</v>
      </c>
      <c r="I186" s="7" t="s">
        <v>639</v>
      </c>
      <c r="J186" s="7" t="s">
        <v>640</v>
      </c>
      <c r="K186" s="32">
        <v>1.1073502961182778E-2</v>
      </c>
      <c r="L186" s="16">
        <v>2085</v>
      </c>
      <c r="M186" s="17">
        <v>0.215034965034965</v>
      </c>
      <c r="N186" s="18">
        <v>8088.55</v>
      </c>
      <c r="O186" s="19">
        <v>0.43066760726783498</v>
      </c>
      <c r="P186" s="5">
        <v>2701</v>
      </c>
      <c r="Q186" s="6">
        <v>0.72038216560509505</v>
      </c>
      <c r="R186" s="5">
        <v>10480.299999999999</v>
      </c>
      <c r="S186" s="6">
        <v>0.97614607298878897</v>
      </c>
      <c r="T186" s="16">
        <v>1868</v>
      </c>
      <c r="U186" s="17">
        <v>0.31827805222300598</v>
      </c>
      <c r="V186" s="18">
        <v>7243.88</v>
      </c>
      <c r="W186" s="19">
        <v>0.535805164071401</v>
      </c>
      <c r="X186" s="5">
        <v>1030</v>
      </c>
      <c r="Y186" s="6">
        <v>1.4700239808153499</v>
      </c>
      <c r="Z186" s="5">
        <v>4003.85</v>
      </c>
      <c r="AA186" s="6">
        <v>1.4619381417942601</v>
      </c>
      <c r="AB186" s="16">
        <v>852</v>
      </c>
      <c r="AC186" s="17">
        <v>-0.300492610837438</v>
      </c>
      <c r="AD186" s="18">
        <v>5307.01</v>
      </c>
      <c r="AE186" s="19">
        <v>-0.292771018010824</v>
      </c>
      <c r="AF186" s="16">
        <v>418</v>
      </c>
      <c r="AG186" s="17">
        <v>-0.104925053533191</v>
      </c>
      <c r="AH186" s="18">
        <v>2442.8200000000002</v>
      </c>
      <c r="AI186" s="19">
        <v>-0.16427825816597599</v>
      </c>
      <c r="AJ186" s="16">
        <v>828</v>
      </c>
      <c r="AK186" s="17">
        <v>-0.28620689655172399</v>
      </c>
      <c r="AL186" s="18">
        <v>5138.3</v>
      </c>
      <c r="AM186" s="19">
        <v>-0.30606255371438201</v>
      </c>
      <c r="AN186" s="39">
        <v>2970</v>
      </c>
      <c r="AO186" s="48">
        <v>1.0765677064123744E-2</v>
      </c>
      <c r="AP186" s="29">
        <v>12</v>
      </c>
      <c r="AQ186" s="39">
        <v>5</v>
      </c>
      <c r="AR186" s="39">
        <f>Table1[[#This Row],[Poids Enseigne]]-Table1[[#This Row],[Position WB CROP 11 Full]]</f>
        <v>-7</v>
      </c>
      <c r="AT186" s="5"/>
    </row>
    <row r="187" spans="1:46" ht="45">
      <c r="A187" s="7">
        <v>33010118004</v>
      </c>
      <c r="B187" s="7" t="s">
        <v>642</v>
      </c>
      <c r="C187" s="8">
        <v>13</v>
      </c>
      <c r="D187" s="7" t="s">
        <v>10</v>
      </c>
      <c r="E187" s="7">
        <v>16000</v>
      </c>
      <c r="F187" s="7" t="s">
        <v>641</v>
      </c>
      <c r="G187" s="7" t="s">
        <v>14</v>
      </c>
      <c r="H187" s="7" t="s">
        <v>632</v>
      </c>
      <c r="I187" s="7" t="s">
        <v>643</v>
      </c>
      <c r="J187" s="7" t="s">
        <v>644</v>
      </c>
      <c r="K187" s="32">
        <v>5.5956464205260499E-3</v>
      </c>
      <c r="L187" s="16">
        <v>847</v>
      </c>
      <c r="M187" s="17">
        <v>0.607210626185958</v>
      </c>
      <c r="N187" s="18">
        <v>3296.6</v>
      </c>
      <c r="O187" s="19">
        <v>0.87230011324899703</v>
      </c>
      <c r="P187" s="5">
        <v>1027</v>
      </c>
      <c r="Q187" s="6">
        <v>1.1530398322851201</v>
      </c>
      <c r="R187" s="5">
        <v>3990.6</v>
      </c>
      <c r="S187" s="6">
        <v>1.44700021112168</v>
      </c>
      <c r="T187" s="16">
        <v>813</v>
      </c>
      <c r="U187" s="17">
        <v>0.92198581560283699</v>
      </c>
      <c r="V187" s="18">
        <v>3163.6</v>
      </c>
      <c r="W187" s="19">
        <v>1.2144719902472501</v>
      </c>
      <c r="X187" s="5">
        <v>347</v>
      </c>
      <c r="Y187" s="6">
        <v>1.19620253164557</v>
      </c>
      <c r="Z187" s="5">
        <v>1349.65</v>
      </c>
      <c r="AA187" s="6">
        <v>1.1764335934980299</v>
      </c>
      <c r="AB187" s="16">
        <v>582</v>
      </c>
      <c r="AC187" s="17">
        <v>-0.43713733075435202</v>
      </c>
      <c r="AD187" s="18">
        <v>3781.7</v>
      </c>
      <c r="AE187" s="19">
        <v>-0.366658513967209</v>
      </c>
      <c r="AF187" s="16">
        <v>321</v>
      </c>
      <c r="AG187" s="17">
        <v>6.29139072847682E-2</v>
      </c>
      <c r="AH187" s="18">
        <v>1949.43</v>
      </c>
      <c r="AI187" s="19">
        <v>7.3368869478173698E-2</v>
      </c>
      <c r="AJ187" s="16">
        <v>539</v>
      </c>
      <c r="AK187" s="17">
        <v>-0.46046046046046002</v>
      </c>
      <c r="AL187" s="18">
        <v>3488</v>
      </c>
      <c r="AM187" s="19">
        <v>-0.40710567194024799</v>
      </c>
      <c r="AN187" s="39">
        <v>1479.5</v>
      </c>
      <c r="AO187" s="48">
        <v>5.3629020930542354E-3</v>
      </c>
      <c r="AP187" s="29">
        <v>63</v>
      </c>
      <c r="AQ187" s="39">
        <v>61</v>
      </c>
      <c r="AR187" s="39">
        <f>Table1[[#This Row],[Poids Enseigne]]-Table1[[#This Row],[Position WB CROP 11 Full]]</f>
        <v>-2</v>
      </c>
      <c r="AT187" s="5"/>
    </row>
    <row r="188" spans="1:46" ht="33.75">
      <c r="A188" s="7">
        <v>33010118005</v>
      </c>
      <c r="B188" s="7" t="s">
        <v>645</v>
      </c>
      <c r="C188" s="8">
        <v>13</v>
      </c>
      <c r="D188" s="7" t="s">
        <v>10</v>
      </c>
      <c r="E188" s="7">
        <v>12000</v>
      </c>
      <c r="F188" s="7" t="s">
        <v>641</v>
      </c>
      <c r="G188" s="7" t="s">
        <v>14</v>
      </c>
      <c r="H188" s="7" t="s">
        <v>632</v>
      </c>
      <c r="I188" s="7" t="s">
        <v>643</v>
      </c>
      <c r="J188" s="7" t="s">
        <v>646</v>
      </c>
      <c r="K188" s="32">
        <v>6.2063176646546519E-3</v>
      </c>
      <c r="L188" s="16">
        <v>991</v>
      </c>
      <c r="M188" s="17">
        <v>0.43001443001443002</v>
      </c>
      <c r="N188" s="18">
        <v>3819.5</v>
      </c>
      <c r="O188" s="19">
        <v>0.68165154163572395</v>
      </c>
      <c r="P188" s="5">
        <v>1470</v>
      </c>
      <c r="Q188" s="6">
        <v>0.95739014647137199</v>
      </c>
      <c r="R188" s="5">
        <v>5655.45</v>
      </c>
      <c r="S188" s="6">
        <v>1.27359636395038</v>
      </c>
      <c r="T188" s="16">
        <v>889</v>
      </c>
      <c r="U188" s="17">
        <v>0.48166666666666702</v>
      </c>
      <c r="V188" s="18">
        <v>3423.75</v>
      </c>
      <c r="W188" s="19">
        <v>0.71558263140385803</v>
      </c>
      <c r="X188" s="5">
        <v>413</v>
      </c>
      <c r="Y188" s="6">
        <v>1.0146341463414601</v>
      </c>
      <c r="Z188" s="5">
        <v>1604.9</v>
      </c>
      <c r="AA188" s="6">
        <v>0.99569748066353303</v>
      </c>
      <c r="AB188" s="16">
        <v>629</v>
      </c>
      <c r="AC188" s="17">
        <v>-0.28603859250851299</v>
      </c>
      <c r="AD188" s="18">
        <v>4104.4799999999996</v>
      </c>
      <c r="AE188" s="19">
        <v>-0.23468134862464099</v>
      </c>
      <c r="AF188" s="16">
        <v>250</v>
      </c>
      <c r="AG188" s="17">
        <v>-0.30939226519336999</v>
      </c>
      <c r="AH188" s="18">
        <v>1569.3</v>
      </c>
      <c r="AI188" s="19">
        <v>-0.29934995320070201</v>
      </c>
      <c r="AJ188" s="16">
        <v>621</v>
      </c>
      <c r="AK188" s="17">
        <v>-0.21092757306226201</v>
      </c>
      <c r="AL188" s="18">
        <v>3985.6</v>
      </c>
      <c r="AM188" s="19">
        <v>-0.20844595474891101</v>
      </c>
      <c r="AN188" s="39">
        <v>1690.75</v>
      </c>
      <c r="AO188" s="48">
        <v>6.1286425913020942E-3</v>
      </c>
      <c r="AP188" s="29">
        <v>51</v>
      </c>
      <c r="AQ188" s="39">
        <v>45</v>
      </c>
      <c r="AR188" s="39">
        <f>Table1[[#This Row],[Poids Enseigne]]-Table1[[#This Row],[Position WB CROP 11 Full]]</f>
        <v>-6</v>
      </c>
      <c r="AT188" s="5"/>
    </row>
    <row r="189" spans="1:46" ht="33.75">
      <c r="A189" s="7">
        <v>33010118006</v>
      </c>
      <c r="B189" s="7" t="s">
        <v>647</v>
      </c>
      <c r="C189" s="8">
        <v>13</v>
      </c>
      <c r="D189" s="7" t="s">
        <v>10</v>
      </c>
      <c r="E189" s="7">
        <v>7900</v>
      </c>
      <c r="F189" s="7" t="s">
        <v>641</v>
      </c>
      <c r="G189" s="7" t="s">
        <v>14</v>
      </c>
      <c r="H189" s="7" t="s">
        <v>632</v>
      </c>
      <c r="I189" s="7" t="s">
        <v>643</v>
      </c>
      <c r="J189" s="7" t="s">
        <v>648</v>
      </c>
      <c r="K189" s="32">
        <v>7.767607075146731E-3</v>
      </c>
      <c r="L189" s="16">
        <v>446</v>
      </c>
      <c r="M189" s="17">
        <v>-0.23760683760683801</v>
      </c>
      <c r="N189" s="18">
        <v>1715.25</v>
      </c>
      <c r="O189" s="19">
        <v>-0.120938424177384</v>
      </c>
      <c r="P189" s="5">
        <v>1234</v>
      </c>
      <c r="Q189" s="6">
        <v>0.371111111111111</v>
      </c>
      <c r="R189" s="5">
        <v>4750.6000000000004</v>
      </c>
      <c r="S189" s="6">
        <v>0.53213544933969603</v>
      </c>
      <c r="T189" s="16">
        <v>384</v>
      </c>
      <c r="U189" s="17">
        <v>-0.46961325966850798</v>
      </c>
      <c r="V189" s="18">
        <v>1476.1</v>
      </c>
      <c r="W189" s="19">
        <v>-0.38131406695907799</v>
      </c>
      <c r="X189" s="5">
        <v>331</v>
      </c>
      <c r="Y189" s="6">
        <v>0.32931726907630499</v>
      </c>
      <c r="Z189" s="5">
        <v>1287.75</v>
      </c>
      <c r="AA189" s="6">
        <v>0.326073524868706</v>
      </c>
      <c r="AB189" s="16">
        <v>1005</v>
      </c>
      <c r="AC189" s="17">
        <v>0.182352941176471</v>
      </c>
      <c r="AD189" s="18">
        <v>6582.1</v>
      </c>
      <c r="AE189" s="19">
        <v>0.29154925592234598</v>
      </c>
      <c r="AF189" s="16">
        <v>364</v>
      </c>
      <c r="AG189" s="17">
        <v>0.35315985130111499</v>
      </c>
      <c r="AH189" s="18">
        <v>2200.14</v>
      </c>
      <c r="AI189" s="19">
        <v>0.37085771850953902</v>
      </c>
      <c r="AJ189" s="16">
        <v>867</v>
      </c>
      <c r="AK189" s="17">
        <v>0.34836702954898902</v>
      </c>
      <c r="AL189" s="18">
        <v>5674.1</v>
      </c>
      <c r="AM189" s="19">
        <v>0.359722540972303</v>
      </c>
      <c r="AN189" s="39">
        <v>1716.75</v>
      </c>
      <c r="AO189" s="48">
        <v>6.2228875757018307E-3</v>
      </c>
      <c r="AP189" s="29">
        <v>47</v>
      </c>
      <c r="AQ189" s="39">
        <v>23</v>
      </c>
      <c r="AR189" s="39">
        <f>Table1[[#This Row],[Poids Enseigne]]-Table1[[#This Row],[Position WB CROP 11 Full]]</f>
        <v>-24</v>
      </c>
      <c r="AT189" s="5"/>
    </row>
    <row r="190" spans="1:46" ht="33.75">
      <c r="A190" s="7">
        <v>33010118007</v>
      </c>
      <c r="B190" s="7" t="s">
        <v>650</v>
      </c>
      <c r="C190" s="8">
        <v>13</v>
      </c>
      <c r="D190" s="7" t="s">
        <v>10</v>
      </c>
      <c r="E190" s="7">
        <v>6377</v>
      </c>
      <c r="F190" s="7" t="s">
        <v>649</v>
      </c>
      <c r="G190" s="7" t="s">
        <v>14</v>
      </c>
      <c r="H190" s="7" t="s">
        <v>632</v>
      </c>
      <c r="I190" s="7" t="s">
        <v>651</v>
      </c>
      <c r="J190" s="7" t="s">
        <v>35</v>
      </c>
      <c r="K190" s="32">
        <v>1.7798289271604428E-3</v>
      </c>
      <c r="L190" s="16">
        <v>236</v>
      </c>
      <c r="M190" s="17">
        <v>-0.36559139784946199</v>
      </c>
      <c r="N190" s="18">
        <v>908.2</v>
      </c>
      <c r="O190" s="19">
        <v>-0.27482346279062703</v>
      </c>
      <c r="P190" s="5">
        <v>241</v>
      </c>
      <c r="Q190" s="6">
        <v>-0.52559055118110198</v>
      </c>
      <c r="R190" s="5">
        <v>928</v>
      </c>
      <c r="S190" s="6">
        <v>-0.45832942256515602</v>
      </c>
      <c r="T190" s="16">
        <v>224</v>
      </c>
      <c r="U190" s="17">
        <v>-0.323262839879154</v>
      </c>
      <c r="V190" s="18">
        <v>862.6</v>
      </c>
      <c r="W190" s="19">
        <v>-0.23209777871863899</v>
      </c>
      <c r="X190" s="5">
        <v>124</v>
      </c>
      <c r="Y190" s="6">
        <v>6.75</v>
      </c>
      <c r="Z190" s="5">
        <v>481.85</v>
      </c>
      <c r="AA190" s="6">
        <v>6.7219551282051304</v>
      </c>
      <c r="AB190" s="16">
        <v>190</v>
      </c>
      <c r="AC190" s="17">
        <v>-0.475138121546961</v>
      </c>
      <c r="AD190" s="18">
        <v>1241.8499999999999</v>
      </c>
      <c r="AE190" s="19">
        <v>-0.40782314337880399</v>
      </c>
      <c r="AF190" s="16">
        <v>52</v>
      </c>
      <c r="AG190" s="17">
        <v>-0.434782608695652</v>
      </c>
      <c r="AH190" s="18">
        <v>298.52999999999997</v>
      </c>
      <c r="AI190" s="19">
        <v>-0.45917537696307797</v>
      </c>
      <c r="AJ190" s="16">
        <v>116</v>
      </c>
      <c r="AK190" s="17">
        <v>-0.58865248226950395</v>
      </c>
      <c r="AL190" s="18">
        <v>744.5</v>
      </c>
      <c r="AM190" s="19">
        <v>-0.56756175284966304</v>
      </c>
      <c r="AN190" s="39">
        <v>385.25</v>
      </c>
      <c r="AO190" s="48">
        <v>1.3964569323076338E-3</v>
      </c>
      <c r="AP190" s="29">
        <v>199</v>
      </c>
      <c r="AQ190" s="39">
        <v>202</v>
      </c>
      <c r="AR190" s="39">
        <f>Table1[[#This Row],[Poids Enseigne]]-Table1[[#This Row],[Position WB CROP 11 Full]]</f>
        <v>3</v>
      </c>
      <c r="AT190" s="5"/>
    </row>
    <row r="191" spans="1:46" ht="45">
      <c r="A191" s="7">
        <v>33010118008</v>
      </c>
      <c r="B191" s="7" t="s">
        <v>653</v>
      </c>
      <c r="C191" s="8">
        <v>13</v>
      </c>
      <c r="D191" s="7" t="s">
        <v>10</v>
      </c>
      <c r="E191" s="7">
        <v>21966</v>
      </c>
      <c r="F191" s="7" t="s">
        <v>652</v>
      </c>
      <c r="G191" s="7" t="s">
        <v>14</v>
      </c>
      <c r="H191" s="7" t="s">
        <v>632</v>
      </c>
      <c r="I191" s="7" t="s">
        <v>653</v>
      </c>
      <c r="J191" s="7" t="s">
        <v>654</v>
      </c>
      <c r="K191" s="32">
        <v>7.3365477102878517E-3</v>
      </c>
      <c r="L191" s="16">
        <v>626</v>
      </c>
      <c r="M191" s="17">
        <v>-5.7228915662650599E-2</v>
      </c>
      <c r="N191" s="18">
        <v>2413.5500000000002</v>
      </c>
      <c r="O191" s="19">
        <v>0.104385791875797</v>
      </c>
      <c r="P191" s="5">
        <v>981</v>
      </c>
      <c r="Q191" s="6">
        <v>0.85094339622641502</v>
      </c>
      <c r="R191" s="5">
        <v>3784.06</v>
      </c>
      <c r="S191" s="6">
        <v>1.1212015384745599</v>
      </c>
      <c r="T191" s="16">
        <v>491</v>
      </c>
      <c r="U191" s="17">
        <v>-0.15780445969125201</v>
      </c>
      <c r="V191" s="18">
        <v>1889.15</v>
      </c>
      <c r="W191" s="19">
        <v>-1.8667116031919201E-2</v>
      </c>
      <c r="X191" s="5">
        <v>406</v>
      </c>
      <c r="Y191" s="6">
        <v>1.92086330935252</v>
      </c>
      <c r="Z191" s="5">
        <v>1577.55</v>
      </c>
      <c r="AA191" s="6">
        <v>1.9100719424460399</v>
      </c>
      <c r="AB191" s="16">
        <v>1061</v>
      </c>
      <c r="AC191" s="17">
        <v>-0.196212121212121</v>
      </c>
      <c r="AD191" s="18">
        <v>6524.1</v>
      </c>
      <c r="AE191" s="19">
        <v>-0.18598145805479999</v>
      </c>
      <c r="AF191" s="16">
        <v>576</v>
      </c>
      <c r="AG191" s="17">
        <v>0.415233415233415</v>
      </c>
      <c r="AH191" s="18">
        <v>3501.4</v>
      </c>
      <c r="AI191" s="19">
        <v>0.42457879740633397</v>
      </c>
      <c r="AJ191" s="16">
        <v>997</v>
      </c>
      <c r="AK191" s="17">
        <v>-0.26474926253687298</v>
      </c>
      <c r="AL191" s="18">
        <v>6047.6</v>
      </c>
      <c r="AM191" s="19">
        <v>-0.27811558133969599</v>
      </c>
      <c r="AN191" s="39">
        <v>1943</v>
      </c>
      <c r="AO191" s="48">
        <v>7.0430001803341528E-3</v>
      </c>
      <c r="AP191" s="29">
        <v>40</v>
      </c>
      <c r="AQ191" s="39">
        <v>28</v>
      </c>
      <c r="AR191" s="39">
        <f>Table1[[#This Row],[Poids Enseigne]]-Table1[[#This Row],[Position WB CROP 11 Full]]</f>
        <v>-12</v>
      </c>
      <c r="AT191" s="5"/>
    </row>
    <row r="192" spans="1:46" ht="45">
      <c r="A192" s="7">
        <v>33010118009</v>
      </c>
      <c r="B192" s="7" t="s">
        <v>656</v>
      </c>
      <c r="C192" s="8">
        <v>26</v>
      </c>
      <c r="D192" s="7" t="s">
        <v>10</v>
      </c>
      <c r="E192" s="7">
        <v>6650</v>
      </c>
      <c r="F192" s="7" t="s">
        <v>655</v>
      </c>
      <c r="G192" s="7" t="s">
        <v>14</v>
      </c>
      <c r="H192" s="7" t="s">
        <v>632</v>
      </c>
      <c r="I192" s="7" t="s">
        <v>657</v>
      </c>
      <c r="J192" s="7" t="s">
        <v>658</v>
      </c>
      <c r="K192" s="32">
        <v>2.566284848550978E-3</v>
      </c>
      <c r="L192" s="16">
        <v>487</v>
      </c>
      <c r="M192" s="17">
        <v>0.581168831168831</v>
      </c>
      <c r="N192" s="18">
        <v>1875</v>
      </c>
      <c r="O192" s="19">
        <v>0.77273214612910002</v>
      </c>
      <c r="P192" s="5">
        <v>644</v>
      </c>
      <c r="Q192" s="6">
        <v>0.79387186629526496</v>
      </c>
      <c r="R192" s="5">
        <v>2475.1</v>
      </c>
      <c r="S192" s="6">
        <v>1.02182601660657</v>
      </c>
      <c r="T192" s="16">
        <v>378</v>
      </c>
      <c r="U192" s="17">
        <v>0.66519823788546295</v>
      </c>
      <c r="V192" s="18">
        <v>1454.85</v>
      </c>
      <c r="W192" s="19">
        <v>0.79658532091556999</v>
      </c>
      <c r="X192" s="5">
        <v>120</v>
      </c>
      <c r="Y192" s="6">
        <v>0.37931034482758602</v>
      </c>
      <c r="Z192" s="5">
        <v>467.75</v>
      </c>
      <c r="AA192" s="6">
        <v>0.37857353374594699</v>
      </c>
      <c r="AB192" s="16">
        <v>240</v>
      </c>
      <c r="AC192" s="17">
        <v>-0.40886699507389201</v>
      </c>
      <c r="AD192" s="18">
        <v>1535.6</v>
      </c>
      <c r="AE192" s="19">
        <v>-0.36842358098071498</v>
      </c>
      <c r="AF192" s="16">
        <v>134</v>
      </c>
      <c r="AG192" s="17">
        <v>-1.4705882352941201E-2</v>
      </c>
      <c r="AH192" s="18">
        <v>806.65</v>
      </c>
      <c r="AI192" s="19">
        <v>-2.3711708536583002E-2</v>
      </c>
      <c r="AJ192" s="16">
        <v>160</v>
      </c>
      <c r="AK192" s="17">
        <v>-0.51219512195121997</v>
      </c>
      <c r="AL192" s="18">
        <v>1048.45</v>
      </c>
      <c r="AM192" s="19">
        <v>-0.47526338179725203</v>
      </c>
      <c r="AN192" s="39">
        <v>674.25</v>
      </c>
      <c r="AO192" s="48">
        <v>2.4440261819816279E-3</v>
      </c>
      <c r="AP192" s="29">
        <v>154</v>
      </c>
      <c r="AQ192" s="39">
        <v>167</v>
      </c>
      <c r="AR192" s="39">
        <f>Table1[[#This Row],[Poids Enseigne]]-Table1[[#This Row],[Position WB CROP 11 Full]]</f>
        <v>13</v>
      </c>
      <c r="AT192" s="5"/>
    </row>
    <row r="193" spans="1:46" ht="33.75">
      <c r="A193" s="7">
        <v>33010118010</v>
      </c>
      <c r="B193" s="7" t="s">
        <v>660</v>
      </c>
      <c r="C193" s="8">
        <v>84</v>
      </c>
      <c r="D193" s="7" t="s">
        <v>10</v>
      </c>
      <c r="E193" s="7">
        <v>8500</v>
      </c>
      <c r="F193" s="7" t="s">
        <v>659</v>
      </c>
      <c r="G193" s="7" t="s">
        <v>14</v>
      </c>
      <c r="H193" s="7" t="s">
        <v>632</v>
      </c>
      <c r="I193" s="7" t="s">
        <v>660</v>
      </c>
      <c r="J193" s="7" t="s">
        <v>661</v>
      </c>
      <c r="K193" s="32">
        <v>2.2146376893433769E-3</v>
      </c>
      <c r="L193" s="16">
        <v>240</v>
      </c>
      <c r="M193" s="17">
        <v>-6.6147859922179003E-2</v>
      </c>
      <c r="N193" s="18">
        <v>918.75</v>
      </c>
      <c r="O193" s="19">
        <v>5.0642512924189503E-2</v>
      </c>
      <c r="P193" s="5">
        <v>340</v>
      </c>
      <c r="Q193" s="6">
        <v>-7.8590785907859104E-2</v>
      </c>
      <c r="R193" s="5">
        <v>1302.75</v>
      </c>
      <c r="S193" s="6">
        <v>3.7543256852862701E-2</v>
      </c>
      <c r="T193" s="16">
        <v>239</v>
      </c>
      <c r="U193" s="17">
        <v>0.20707070707070699</v>
      </c>
      <c r="V193" s="18">
        <v>911.4</v>
      </c>
      <c r="W193" s="19">
        <v>0.391896638616961</v>
      </c>
      <c r="X193" s="5">
        <v>148</v>
      </c>
      <c r="Y193" s="6">
        <v>1.2769230769230799</v>
      </c>
      <c r="Z193" s="5">
        <v>574.6</v>
      </c>
      <c r="AA193" s="6">
        <v>1.2666666666666699</v>
      </c>
      <c r="AB193" s="16">
        <v>354</v>
      </c>
      <c r="AC193" s="17">
        <v>-0.25473684210526298</v>
      </c>
      <c r="AD193" s="18">
        <v>2229.8000000000002</v>
      </c>
      <c r="AE193" s="19">
        <v>-0.146508489404235</v>
      </c>
      <c r="AF193" s="16">
        <v>182</v>
      </c>
      <c r="AG193" s="17">
        <v>0.421875</v>
      </c>
      <c r="AH193" s="18">
        <v>1042.3</v>
      </c>
      <c r="AI193" s="19">
        <v>0.35702805258076797</v>
      </c>
      <c r="AJ193" s="16">
        <v>283</v>
      </c>
      <c r="AK193" s="17">
        <v>-0.17251461988304101</v>
      </c>
      <c r="AL193" s="18">
        <v>1759.2</v>
      </c>
      <c r="AM193" s="19">
        <v>-7.9395637260530103E-2</v>
      </c>
      <c r="AN193" s="39">
        <v>651.25</v>
      </c>
      <c r="AO193" s="48">
        <v>2.3606556188587838E-3</v>
      </c>
      <c r="AP193" s="29">
        <v>160</v>
      </c>
      <c r="AQ193" s="39">
        <v>184</v>
      </c>
      <c r="AR193" s="39">
        <f>Table1[[#This Row],[Poids Enseigne]]-Table1[[#This Row],[Position WB CROP 11 Full]]</f>
        <v>24</v>
      </c>
      <c r="AT193" s="5"/>
    </row>
    <row r="194" spans="1:46" ht="22.5">
      <c r="A194" s="7">
        <v>33010118011</v>
      </c>
      <c r="B194" s="7" t="s">
        <v>663</v>
      </c>
      <c r="C194" s="8">
        <v>84</v>
      </c>
      <c r="D194" s="7" t="s">
        <v>10</v>
      </c>
      <c r="E194" s="7">
        <v>8500</v>
      </c>
      <c r="F194" s="7" t="s">
        <v>662</v>
      </c>
      <c r="G194" s="7" t="s">
        <v>14</v>
      </c>
      <c r="H194" s="7" t="s">
        <v>632</v>
      </c>
      <c r="I194" s="7" t="s">
        <v>663</v>
      </c>
      <c r="J194" s="7" t="s">
        <v>664</v>
      </c>
      <c r="K194" s="32">
        <v>3.1670907618617352E-3</v>
      </c>
      <c r="L194" s="16">
        <v>314</v>
      </c>
      <c r="M194" s="17">
        <v>-4.2682926829268303E-2</v>
      </c>
      <c r="N194" s="18">
        <v>1207.25</v>
      </c>
      <c r="O194" s="19">
        <v>0.15965419683392501</v>
      </c>
      <c r="P194" s="5">
        <v>482</v>
      </c>
      <c r="Q194" s="6">
        <v>0.118329466357309</v>
      </c>
      <c r="R194" s="5">
        <v>1852.92</v>
      </c>
      <c r="S194" s="6">
        <v>0.32209775240813399</v>
      </c>
      <c r="T194" s="16">
        <v>266</v>
      </c>
      <c r="U194" s="17">
        <v>-0.184049079754601</v>
      </c>
      <c r="V194" s="18">
        <v>1022.55</v>
      </c>
      <c r="W194" s="19">
        <v>-3.9499846703217399E-2</v>
      </c>
      <c r="X194" s="5">
        <v>213</v>
      </c>
      <c r="Y194" s="6">
        <v>1.19587628865979</v>
      </c>
      <c r="Z194" s="5">
        <v>826.85</v>
      </c>
      <c r="AA194" s="6">
        <v>1.18569918054454</v>
      </c>
      <c r="AB194" s="16">
        <v>295</v>
      </c>
      <c r="AC194" s="17">
        <v>-0.23177083333333301</v>
      </c>
      <c r="AD194" s="18">
        <v>1891.25</v>
      </c>
      <c r="AE194" s="19">
        <v>-0.173788829030839</v>
      </c>
      <c r="AF194" s="16">
        <v>225</v>
      </c>
      <c r="AG194" s="17">
        <v>0.90677966101694896</v>
      </c>
      <c r="AH194" s="18">
        <v>1326.23</v>
      </c>
      <c r="AI194" s="19">
        <v>0.90523460777074505</v>
      </c>
      <c r="AJ194" s="16">
        <v>311</v>
      </c>
      <c r="AK194" s="17">
        <v>-0.126404494382022</v>
      </c>
      <c r="AL194" s="18">
        <v>1969.59</v>
      </c>
      <c r="AM194" s="19">
        <v>-8.08427542451505E-2</v>
      </c>
      <c r="AN194" s="39">
        <v>734.25</v>
      </c>
      <c r="AO194" s="48">
        <v>2.6615146075194811E-3</v>
      </c>
      <c r="AP194" s="29">
        <v>148</v>
      </c>
      <c r="AQ194" s="39">
        <v>142</v>
      </c>
      <c r="AR194" s="39">
        <f>Table1[[#This Row],[Poids Enseigne]]-Table1[[#This Row],[Position WB CROP 11 Full]]</f>
        <v>-6</v>
      </c>
      <c r="AT194" s="5"/>
    </row>
    <row r="195" spans="1:46" ht="33.75">
      <c r="A195" s="7">
        <v>33010119001</v>
      </c>
      <c r="B195" s="7" t="s">
        <v>666</v>
      </c>
      <c r="C195" s="8">
        <v>42</v>
      </c>
      <c r="D195" s="7" t="s">
        <v>10</v>
      </c>
      <c r="E195" s="7">
        <v>6450</v>
      </c>
      <c r="F195" s="7" t="s">
        <v>665</v>
      </c>
      <c r="G195" s="7" t="s">
        <v>14</v>
      </c>
      <c r="H195" s="7" t="s">
        <v>667</v>
      </c>
      <c r="I195" s="7" t="s">
        <v>666</v>
      </c>
      <c r="J195" s="7" t="s">
        <v>668</v>
      </c>
      <c r="K195" s="32">
        <v>1.8434429246301362E-3</v>
      </c>
      <c r="L195" s="16">
        <v>176</v>
      </c>
      <c r="M195" s="17">
        <v>-0.11111111111111099</v>
      </c>
      <c r="N195" s="18">
        <v>663.88</v>
      </c>
      <c r="O195" s="19">
        <v>5.4645600443285501E-2</v>
      </c>
      <c r="P195" s="5">
        <v>278</v>
      </c>
      <c r="Q195" s="6">
        <v>4.5112781954887202E-2</v>
      </c>
      <c r="R195" s="5">
        <v>1039.51</v>
      </c>
      <c r="S195" s="6">
        <v>0.22135282528677699</v>
      </c>
      <c r="T195" s="16">
        <v>131</v>
      </c>
      <c r="U195" s="17">
        <v>-0.25988700564971801</v>
      </c>
      <c r="V195" s="18">
        <v>489.37</v>
      </c>
      <c r="W195" s="19">
        <v>-0.14175065538913301</v>
      </c>
      <c r="X195" s="5">
        <v>92</v>
      </c>
      <c r="Y195" s="6">
        <v>3.6</v>
      </c>
      <c r="Z195" s="5">
        <v>355.09</v>
      </c>
      <c r="AA195" s="6">
        <v>3.5524358974358998</v>
      </c>
      <c r="AB195" s="16">
        <v>207</v>
      </c>
      <c r="AC195" s="17">
        <v>-0.19455252918287899</v>
      </c>
      <c r="AD195" s="18">
        <v>1316.38</v>
      </c>
      <c r="AE195" s="19">
        <v>-0.117570501416474</v>
      </c>
      <c r="AF195" s="16">
        <v>129</v>
      </c>
      <c r="AG195" s="17">
        <v>0.79166666666666696</v>
      </c>
      <c r="AH195" s="18">
        <v>764.1</v>
      </c>
      <c r="AI195" s="19">
        <v>0.73860096889289995</v>
      </c>
      <c r="AJ195" s="16">
        <v>161</v>
      </c>
      <c r="AK195" s="17">
        <v>-0.3</v>
      </c>
      <c r="AL195" s="18">
        <v>1031.94</v>
      </c>
      <c r="AM195" s="19">
        <v>-0.21764305360449801</v>
      </c>
      <c r="AN195" s="39">
        <v>417.75</v>
      </c>
      <c r="AO195" s="48">
        <v>1.5142631628073044E-3</v>
      </c>
      <c r="AP195" s="29">
        <v>195</v>
      </c>
      <c r="AQ195" s="39">
        <v>196</v>
      </c>
      <c r="AR195" s="39">
        <f>Table1[[#This Row],[Poids Enseigne]]-Table1[[#This Row],[Position WB CROP 11 Full]]</f>
        <v>1</v>
      </c>
      <c r="AT195" s="5"/>
    </row>
    <row r="196" spans="1:46" ht="22.5">
      <c r="A196" s="7">
        <v>33010119002</v>
      </c>
      <c r="B196" s="7" t="s">
        <v>670</v>
      </c>
      <c r="C196" s="8">
        <v>42</v>
      </c>
      <c r="D196" s="7" t="s">
        <v>10</v>
      </c>
      <c r="E196" s="7">
        <v>7290</v>
      </c>
      <c r="F196" s="7" t="s">
        <v>669</v>
      </c>
      <c r="G196" s="7" t="s">
        <v>14</v>
      </c>
      <c r="H196" s="7" t="s">
        <v>667</v>
      </c>
      <c r="I196" s="7" t="s">
        <v>670</v>
      </c>
      <c r="J196" s="7" t="s">
        <v>35</v>
      </c>
      <c r="K196" s="32">
        <v>2.2127722844306856E-3</v>
      </c>
      <c r="L196" s="16">
        <v>452</v>
      </c>
      <c r="M196" s="17">
        <v>0.45337620578778098</v>
      </c>
      <c r="N196" s="18">
        <v>1690.2</v>
      </c>
      <c r="O196" s="19">
        <v>0.67761670041519595</v>
      </c>
      <c r="P196" s="5">
        <v>665</v>
      </c>
      <c r="Q196" s="6">
        <v>0.47777777777777802</v>
      </c>
      <c r="R196" s="5">
        <v>2482.25</v>
      </c>
      <c r="S196" s="6">
        <v>0.66940501322544099</v>
      </c>
      <c r="T196" s="16">
        <v>398</v>
      </c>
      <c r="U196" s="17">
        <v>0.65145228215767603</v>
      </c>
      <c r="V196" s="18">
        <v>1486.45</v>
      </c>
      <c r="W196" s="19">
        <v>0.86302933621033695</v>
      </c>
      <c r="X196" s="5">
        <v>68</v>
      </c>
      <c r="Y196" s="6">
        <v>1.2666666666666699</v>
      </c>
      <c r="Z196" s="5">
        <v>260.39999999999998</v>
      </c>
      <c r="AA196" s="6">
        <v>1.2256410256410299</v>
      </c>
      <c r="AB196" s="16">
        <v>321</v>
      </c>
      <c r="AC196" s="17">
        <v>0.13028169014084501</v>
      </c>
      <c r="AD196" s="18">
        <v>2058.48</v>
      </c>
      <c r="AE196" s="19">
        <v>0.165641107705605</v>
      </c>
      <c r="AF196" s="16">
        <v>132</v>
      </c>
      <c r="AG196" s="17">
        <v>0.434782608695652</v>
      </c>
      <c r="AH196" s="18">
        <v>921.95</v>
      </c>
      <c r="AI196" s="19">
        <v>0.57319874758397704</v>
      </c>
      <c r="AJ196" s="16">
        <v>257</v>
      </c>
      <c r="AK196" s="17">
        <v>7.8431372549019607E-3</v>
      </c>
      <c r="AL196" s="18">
        <v>1650.4</v>
      </c>
      <c r="AM196" s="19">
        <v>1.0768568110729401E-2</v>
      </c>
      <c r="AN196" s="39">
        <v>750.75</v>
      </c>
      <c r="AO196" s="48">
        <v>2.7213239245423909E-3</v>
      </c>
      <c r="AP196" s="29">
        <v>145</v>
      </c>
      <c r="AQ196" s="39">
        <v>185</v>
      </c>
      <c r="AR196" s="39">
        <f>Table1[[#This Row],[Poids Enseigne]]-Table1[[#This Row],[Position WB CROP 11 Full]]</f>
        <v>40</v>
      </c>
      <c r="AT196" s="5"/>
    </row>
    <row r="197" spans="1:46" ht="33.75">
      <c r="A197" s="7">
        <v>33010119003</v>
      </c>
      <c r="B197" s="7" t="s">
        <v>672</v>
      </c>
      <c r="C197" s="8">
        <v>69</v>
      </c>
      <c r="D197" s="7" t="s">
        <v>10</v>
      </c>
      <c r="E197" s="7">
        <v>15436</v>
      </c>
      <c r="F197" s="7" t="s">
        <v>671</v>
      </c>
      <c r="G197" s="7" t="s">
        <v>14</v>
      </c>
      <c r="H197" s="7" t="s">
        <v>667</v>
      </c>
      <c r="I197" s="7" t="s">
        <v>672</v>
      </c>
      <c r="J197" s="7" t="s">
        <v>673</v>
      </c>
      <c r="K197" s="32">
        <v>1.09330259688622E-2</v>
      </c>
      <c r="L197" s="16">
        <v>2315</v>
      </c>
      <c r="M197" s="17">
        <v>0.73668417104276096</v>
      </c>
      <c r="N197" s="18">
        <v>8871.9500000000007</v>
      </c>
      <c r="O197" s="19">
        <v>0.94349923225652099</v>
      </c>
      <c r="P197" s="5">
        <v>4088</v>
      </c>
      <c r="Q197" s="6">
        <v>1.0358565737051799</v>
      </c>
      <c r="R197" s="5">
        <v>15663.68</v>
      </c>
      <c r="S197" s="6">
        <v>1.25944660256327</v>
      </c>
      <c r="T197" s="16">
        <v>2194</v>
      </c>
      <c r="U197" s="17">
        <v>0.60029175784099198</v>
      </c>
      <c r="V197" s="18">
        <v>8417.4</v>
      </c>
      <c r="W197" s="19">
        <v>0.77876093010596303</v>
      </c>
      <c r="X197" s="5">
        <v>970</v>
      </c>
      <c r="Y197" s="6">
        <v>1.79538904899135</v>
      </c>
      <c r="Z197" s="5">
        <v>3744.68</v>
      </c>
      <c r="AA197" s="6">
        <v>1.77038944128788</v>
      </c>
      <c r="AB197" s="16">
        <v>1671</v>
      </c>
      <c r="AC197" s="17">
        <v>0.44176013805004299</v>
      </c>
      <c r="AD197" s="18">
        <v>10587.78</v>
      </c>
      <c r="AE197" s="19">
        <v>0.51161007907378397</v>
      </c>
      <c r="AF197" s="16">
        <v>682</v>
      </c>
      <c r="AG197" s="17">
        <v>0.48260869565217401</v>
      </c>
      <c r="AH197" s="18">
        <v>4403.93</v>
      </c>
      <c r="AI197" s="19">
        <v>0.52258630537696205</v>
      </c>
      <c r="AJ197" s="16">
        <v>1360</v>
      </c>
      <c r="AK197" s="17">
        <v>0.648484848484848</v>
      </c>
      <c r="AL197" s="18">
        <v>8952.7099999999991</v>
      </c>
      <c r="AM197" s="19">
        <v>0.79415715490083905</v>
      </c>
      <c r="AN197" s="39">
        <v>4248.25</v>
      </c>
      <c r="AO197" s="48">
        <v>1.5399086729853096E-2</v>
      </c>
      <c r="AP197" s="29">
        <v>4</v>
      </c>
      <c r="AQ197" s="39">
        <v>6</v>
      </c>
      <c r="AR197" s="39">
        <f>Table1[[#This Row],[Poids Enseigne]]-Table1[[#This Row],[Position WB CROP 11 Full]]</f>
        <v>2</v>
      </c>
      <c r="AT197" s="5"/>
    </row>
    <row r="198" spans="1:46" ht="45">
      <c r="A198" s="7">
        <v>33010119004</v>
      </c>
      <c r="B198" s="7" t="s">
        <v>675</v>
      </c>
      <c r="C198" s="8">
        <v>69</v>
      </c>
      <c r="D198" s="7" t="s">
        <v>10</v>
      </c>
      <c r="E198" s="7">
        <v>7694</v>
      </c>
      <c r="F198" s="7" t="s">
        <v>674</v>
      </c>
      <c r="G198" s="7" t="s">
        <v>14</v>
      </c>
      <c r="H198" s="7" t="s">
        <v>667</v>
      </c>
      <c r="I198" s="7" t="s">
        <v>675</v>
      </c>
      <c r="J198" s="7" t="s">
        <v>35</v>
      </c>
      <c r="K198" s="32">
        <v>4.963650748020982E-3</v>
      </c>
      <c r="L198" s="16">
        <v>582</v>
      </c>
      <c r="M198" s="17">
        <v>-0.155297532656023</v>
      </c>
      <c r="N198" s="18">
        <v>2247.17</v>
      </c>
      <c r="O198" s="19">
        <v>0.14899561246752599</v>
      </c>
      <c r="P198" s="5">
        <v>1148</v>
      </c>
      <c r="Q198" s="6">
        <v>0.107039537126326</v>
      </c>
      <c r="R198" s="5">
        <v>4415.01</v>
      </c>
      <c r="S198" s="6">
        <v>0.28821718119520001</v>
      </c>
      <c r="T198" s="16">
        <v>565</v>
      </c>
      <c r="U198" s="17">
        <v>2.5408348457350301E-2</v>
      </c>
      <c r="V198" s="18">
        <v>2174.48</v>
      </c>
      <c r="W198" s="19">
        <v>0.36652978619283799</v>
      </c>
      <c r="X198" s="5">
        <v>187</v>
      </c>
      <c r="Y198" s="6">
        <v>0.44961240310077499</v>
      </c>
      <c r="Z198" s="5">
        <v>723.75</v>
      </c>
      <c r="AA198" s="6">
        <v>0.439238769463281</v>
      </c>
      <c r="AB198" s="16">
        <v>542</v>
      </c>
      <c r="AC198" s="17">
        <v>-0.25034578146611303</v>
      </c>
      <c r="AD198" s="18">
        <v>3528.28</v>
      </c>
      <c r="AE198" s="19">
        <v>-0.104295155395631</v>
      </c>
      <c r="AF198" s="16">
        <v>234</v>
      </c>
      <c r="AG198" s="17">
        <v>-0.12030075187969901</v>
      </c>
      <c r="AH198" s="18">
        <v>1449.28</v>
      </c>
      <c r="AI198" s="19">
        <v>-8.5942864869801294E-2</v>
      </c>
      <c r="AJ198" s="16">
        <v>585</v>
      </c>
      <c r="AK198" s="17">
        <v>0.101694915254237</v>
      </c>
      <c r="AL198" s="18">
        <v>3813.48</v>
      </c>
      <c r="AM198" s="19">
        <v>0.20549538074887</v>
      </c>
      <c r="AN198" s="39">
        <v>1301</v>
      </c>
      <c r="AO198" s="48">
        <v>4.7158740270791212E-3</v>
      </c>
      <c r="AP198" s="29">
        <v>79</v>
      </c>
      <c r="AQ198" s="39">
        <v>79</v>
      </c>
      <c r="AR198" s="39">
        <f>Table1[[#This Row],[Poids Enseigne]]-Table1[[#This Row],[Position WB CROP 11 Full]]</f>
        <v>0</v>
      </c>
      <c r="AT198" s="5"/>
    </row>
    <row r="199" spans="1:46" ht="22.5">
      <c r="A199" s="7">
        <v>33010119005</v>
      </c>
      <c r="B199" s="7" t="s">
        <v>677</v>
      </c>
      <c r="C199" s="8">
        <v>69</v>
      </c>
      <c r="D199" s="7" t="s">
        <v>10</v>
      </c>
      <c r="E199" s="7">
        <v>12000</v>
      </c>
      <c r="F199" s="7" t="s">
        <v>676</v>
      </c>
      <c r="G199" s="7" t="s">
        <v>14</v>
      </c>
      <c r="H199" s="7" t="s">
        <v>667</v>
      </c>
      <c r="I199" s="7" t="s">
        <v>677</v>
      </c>
      <c r="J199" s="7" t="s">
        <v>678</v>
      </c>
      <c r="K199" s="32">
        <v>4.9172828231465243E-3</v>
      </c>
      <c r="L199" s="16">
        <v>1066</v>
      </c>
      <c r="M199" s="17">
        <v>0.96316758747697995</v>
      </c>
      <c r="N199" s="18">
        <v>4094.13</v>
      </c>
      <c r="O199" s="19">
        <v>1.1799314978012601</v>
      </c>
      <c r="P199" s="5">
        <v>1393</v>
      </c>
      <c r="Q199" s="6">
        <v>0.84748010610079605</v>
      </c>
      <c r="R199" s="5">
        <v>5345.79</v>
      </c>
      <c r="S199" s="6">
        <v>1.0283442843311601</v>
      </c>
      <c r="T199" s="16">
        <v>1010</v>
      </c>
      <c r="U199" s="17">
        <v>1.21006564551422</v>
      </c>
      <c r="V199" s="18">
        <v>3884.4</v>
      </c>
      <c r="W199" s="19">
        <v>1.46816951528529</v>
      </c>
      <c r="X199" s="5">
        <v>497</v>
      </c>
      <c r="Y199" s="6">
        <v>1.74585635359116</v>
      </c>
      <c r="Z199" s="5">
        <v>1921.46</v>
      </c>
      <c r="AA199" s="6">
        <v>1.7235049822114501</v>
      </c>
      <c r="AB199" s="16">
        <v>704</v>
      </c>
      <c r="AC199" s="17">
        <v>-0.27122153209109701</v>
      </c>
      <c r="AD199" s="18">
        <v>4544.18</v>
      </c>
      <c r="AE199" s="19">
        <v>-0.195115579499053</v>
      </c>
      <c r="AF199" s="16">
        <v>268</v>
      </c>
      <c r="AG199" s="17">
        <v>-7.4074074074074103E-3</v>
      </c>
      <c r="AH199" s="18">
        <v>1788.94</v>
      </c>
      <c r="AI199" s="19">
        <v>1.43310103863835E-2</v>
      </c>
      <c r="AJ199" s="16">
        <v>630</v>
      </c>
      <c r="AK199" s="17">
        <v>-0.25089179548156998</v>
      </c>
      <c r="AL199" s="18">
        <v>4084.68</v>
      </c>
      <c r="AM199" s="19">
        <v>-0.20022496487469199</v>
      </c>
      <c r="AN199" s="39">
        <v>1792.5</v>
      </c>
      <c r="AO199" s="48">
        <v>6.4974667129433705E-3</v>
      </c>
      <c r="AP199" s="29">
        <v>45</v>
      </c>
      <c r="AQ199" s="39">
        <v>81</v>
      </c>
      <c r="AR199" s="39">
        <f>Table1[[#This Row],[Poids Enseigne]]-Table1[[#This Row],[Position WB CROP 11 Full]]</f>
        <v>36</v>
      </c>
      <c r="AT199" s="5"/>
    </row>
    <row r="200" spans="1:46" ht="22.5">
      <c r="A200" s="7">
        <v>33010119006</v>
      </c>
      <c r="B200" s="7" t="s">
        <v>680</v>
      </c>
      <c r="C200" s="8">
        <v>69</v>
      </c>
      <c r="D200" s="7" t="s">
        <v>10</v>
      </c>
      <c r="E200" s="7">
        <v>8668</v>
      </c>
      <c r="F200" s="7" t="s">
        <v>679</v>
      </c>
      <c r="G200" s="7" t="s">
        <v>14</v>
      </c>
      <c r="H200" s="7" t="s">
        <v>667</v>
      </c>
      <c r="I200" s="7" t="s">
        <v>681</v>
      </c>
      <c r="J200" s="7" t="s">
        <v>682</v>
      </c>
      <c r="K200" s="32">
        <v>6.166564229410065E-3</v>
      </c>
      <c r="L200" s="16">
        <v>693</v>
      </c>
      <c r="M200" s="17">
        <v>-0.23340707964601801</v>
      </c>
      <c r="N200" s="18">
        <v>2665.26</v>
      </c>
      <c r="O200" s="19">
        <v>-0.101716881299438</v>
      </c>
      <c r="P200" s="5">
        <v>1380</v>
      </c>
      <c r="Q200" s="6">
        <v>0.4375</v>
      </c>
      <c r="R200" s="5">
        <v>5302.92</v>
      </c>
      <c r="S200" s="6">
        <v>0.64874975437828497</v>
      </c>
      <c r="T200" s="16">
        <v>650</v>
      </c>
      <c r="U200" s="17">
        <v>-0.22248803827751201</v>
      </c>
      <c r="V200" s="18">
        <v>2497.79</v>
      </c>
      <c r="W200" s="19">
        <v>-9.25724076750125E-2</v>
      </c>
      <c r="X200" s="5">
        <v>508</v>
      </c>
      <c r="Y200" s="6">
        <v>1.4780487804878</v>
      </c>
      <c r="Z200" s="5">
        <v>1975.21</v>
      </c>
      <c r="AA200" s="6">
        <v>1.4705565978736701</v>
      </c>
      <c r="AB200" s="16">
        <v>579</v>
      </c>
      <c r="AC200" s="17">
        <v>-7.8025477707006394E-2</v>
      </c>
      <c r="AD200" s="18">
        <v>3785</v>
      </c>
      <c r="AE200" s="19">
        <v>9.4782674931248607E-3</v>
      </c>
      <c r="AF200" s="16">
        <v>355</v>
      </c>
      <c r="AG200" s="17">
        <v>0.68246445497630304</v>
      </c>
      <c r="AH200" s="18">
        <v>2316.29</v>
      </c>
      <c r="AI200" s="19">
        <v>0.76178426016987399</v>
      </c>
      <c r="AJ200" s="16">
        <v>591</v>
      </c>
      <c r="AK200" s="17">
        <v>0.34318181818181798</v>
      </c>
      <c r="AL200" s="18">
        <v>3867.57</v>
      </c>
      <c r="AM200" s="19">
        <v>0.43443149640783002</v>
      </c>
      <c r="AN200" s="39">
        <v>1570.25</v>
      </c>
      <c r="AO200" s="48">
        <v>5.6918533366802386E-3</v>
      </c>
      <c r="AP200" s="29">
        <v>58</v>
      </c>
      <c r="AQ200" s="39">
        <v>47</v>
      </c>
      <c r="AR200" s="39">
        <f>Table1[[#This Row],[Poids Enseigne]]-Table1[[#This Row],[Position WB CROP 11 Full]]</f>
        <v>-11</v>
      </c>
      <c r="AT200" s="5"/>
    </row>
    <row r="201" spans="1:46" ht="33.75">
      <c r="A201" s="7">
        <v>33010119007</v>
      </c>
      <c r="B201" s="7" t="s">
        <v>684</v>
      </c>
      <c r="C201" s="8">
        <v>69</v>
      </c>
      <c r="D201" s="7" t="s">
        <v>10</v>
      </c>
      <c r="E201" s="7">
        <v>8310</v>
      </c>
      <c r="F201" s="7" t="s">
        <v>683</v>
      </c>
      <c r="G201" s="7" t="s">
        <v>14</v>
      </c>
      <c r="H201" s="7" t="s">
        <v>667</v>
      </c>
      <c r="I201" s="7" t="s">
        <v>685</v>
      </c>
      <c r="J201" s="7" t="s">
        <v>686</v>
      </c>
      <c r="K201" s="32">
        <v>3.8647026996598975E-3</v>
      </c>
      <c r="L201" s="16">
        <v>518</v>
      </c>
      <c r="M201" s="17">
        <v>0.41144414168937299</v>
      </c>
      <c r="N201" s="18">
        <v>1973.19</v>
      </c>
      <c r="O201" s="19">
        <v>0.60298951097523701</v>
      </c>
      <c r="P201" s="5">
        <v>791</v>
      </c>
      <c r="Q201" s="6">
        <v>0.560157790927022</v>
      </c>
      <c r="R201" s="5">
        <v>3016.79</v>
      </c>
      <c r="S201" s="6">
        <v>0.80394009856166304</v>
      </c>
      <c r="T201" s="16">
        <v>500</v>
      </c>
      <c r="U201" s="17">
        <v>0.59235668789808904</v>
      </c>
      <c r="V201" s="18">
        <v>1903.17</v>
      </c>
      <c r="W201" s="19">
        <v>0.82429951191166895</v>
      </c>
      <c r="X201" s="5">
        <v>272</v>
      </c>
      <c r="Y201" s="6">
        <v>1.56603773584906</v>
      </c>
      <c r="Z201" s="5">
        <v>1049.1300000000001</v>
      </c>
      <c r="AA201" s="6">
        <v>1.5392211438390999</v>
      </c>
      <c r="AB201" s="16">
        <v>339</v>
      </c>
      <c r="AC201" s="17">
        <v>-0.23648648648648599</v>
      </c>
      <c r="AD201" s="18">
        <v>2224.04</v>
      </c>
      <c r="AE201" s="19">
        <v>-0.15829731908514799</v>
      </c>
      <c r="AF201" s="16">
        <v>132</v>
      </c>
      <c r="AG201" s="17">
        <v>-4.3478260869565202E-2</v>
      </c>
      <c r="AH201" s="18">
        <v>860.47</v>
      </c>
      <c r="AI201" s="19">
        <v>1.38370906703589E-2</v>
      </c>
      <c r="AJ201" s="16">
        <v>297</v>
      </c>
      <c r="AK201" s="17">
        <v>-0.244274809160305</v>
      </c>
      <c r="AL201" s="18">
        <v>1967.27</v>
      </c>
      <c r="AM201" s="19">
        <v>-0.115129350828428</v>
      </c>
      <c r="AN201" s="39">
        <v>904.25</v>
      </c>
      <c r="AO201" s="48">
        <v>3.2777318132100656E-3</v>
      </c>
      <c r="AP201" s="29">
        <v>120</v>
      </c>
      <c r="AQ201" s="39">
        <v>121</v>
      </c>
      <c r="AR201" s="39">
        <f>Table1[[#This Row],[Poids Enseigne]]-Table1[[#This Row],[Position WB CROP 11 Full]]</f>
        <v>1</v>
      </c>
      <c r="AT201" s="5"/>
    </row>
    <row r="202" spans="1:46" ht="45">
      <c r="A202" s="7">
        <v>33010119008</v>
      </c>
      <c r="B202" s="7" t="s">
        <v>688</v>
      </c>
      <c r="C202" s="8">
        <v>69</v>
      </c>
      <c r="D202" s="7" t="s">
        <v>10</v>
      </c>
      <c r="E202" s="7">
        <v>15000</v>
      </c>
      <c r="F202" s="7" t="s">
        <v>687</v>
      </c>
      <c r="G202" s="7" t="s">
        <v>14</v>
      </c>
      <c r="H202" s="7" t="s">
        <v>667</v>
      </c>
      <c r="I202" s="7" t="s">
        <v>689</v>
      </c>
      <c r="J202" s="7" t="s">
        <v>35</v>
      </c>
      <c r="K202" s="32">
        <v>8.909747246007375E-3</v>
      </c>
      <c r="L202" s="16">
        <v>1072</v>
      </c>
      <c r="M202" s="17">
        <v>-0.103678929765886</v>
      </c>
      <c r="N202" s="18">
        <v>4089.41</v>
      </c>
      <c r="O202" s="19">
        <v>8.8439295942737597E-2</v>
      </c>
      <c r="P202" s="5">
        <v>1573</v>
      </c>
      <c r="Q202" s="6">
        <v>-5.1266586248492202E-2</v>
      </c>
      <c r="R202" s="5">
        <v>5984.45</v>
      </c>
      <c r="S202" s="6">
        <v>4.0608103453150697E-2</v>
      </c>
      <c r="T202" s="16">
        <v>904</v>
      </c>
      <c r="U202" s="17">
        <v>-0.33284132841328401</v>
      </c>
      <c r="V202" s="18">
        <v>3435.5</v>
      </c>
      <c r="W202" s="19">
        <v>-0.18567371686841</v>
      </c>
      <c r="X202" s="5">
        <v>608</v>
      </c>
      <c r="Y202" s="6">
        <v>1.4126984126984099</v>
      </c>
      <c r="Z202" s="5">
        <v>2345.44</v>
      </c>
      <c r="AA202" s="6">
        <v>1.3864875864875901</v>
      </c>
      <c r="AB202" s="16">
        <v>1388</v>
      </c>
      <c r="AC202" s="17">
        <v>0.75696202531645596</v>
      </c>
      <c r="AD202" s="18">
        <v>8563.0300000000007</v>
      </c>
      <c r="AE202" s="19">
        <v>0.78634917340178601</v>
      </c>
      <c r="AF202" s="16">
        <v>614</v>
      </c>
      <c r="AG202" s="17">
        <v>0.55050505050505105</v>
      </c>
      <c r="AH202" s="18">
        <v>3879.97</v>
      </c>
      <c r="AI202" s="19">
        <v>0.50412103274834097</v>
      </c>
      <c r="AJ202" s="16">
        <v>1244</v>
      </c>
      <c r="AK202" s="17">
        <v>1.10135135135135</v>
      </c>
      <c r="AL202" s="18">
        <v>7731.64</v>
      </c>
      <c r="AM202" s="19">
        <v>1.0854975671343901</v>
      </c>
      <c r="AN202" s="39">
        <v>2662.25</v>
      </c>
      <c r="AO202" s="48">
        <v>9.6501426814691697E-3</v>
      </c>
      <c r="AP202" s="29">
        <v>18</v>
      </c>
      <c r="AQ202" s="39">
        <v>13</v>
      </c>
      <c r="AR202" s="39">
        <f>Table1[[#This Row],[Poids Enseigne]]-Table1[[#This Row],[Position WB CROP 11 Full]]</f>
        <v>-5</v>
      </c>
      <c r="AT202" s="5"/>
    </row>
    <row r="203" spans="1:46" ht="45">
      <c r="A203" s="7">
        <v>33010119009</v>
      </c>
      <c r="B203" s="7" t="s">
        <v>691</v>
      </c>
      <c r="C203" s="8">
        <v>69</v>
      </c>
      <c r="D203" s="7" t="s">
        <v>10</v>
      </c>
      <c r="E203" s="7">
        <v>2500</v>
      </c>
      <c r="F203" s="7" t="s">
        <v>690</v>
      </c>
      <c r="G203" s="7" t="s">
        <v>14</v>
      </c>
      <c r="H203" s="7" t="s">
        <v>667</v>
      </c>
      <c r="I203" s="7" t="s">
        <v>691</v>
      </c>
      <c r="J203" s="7" t="s">
        <v>692</v>
      </c>
      <c r="K203" s="32">
        <v>5.2793659091119336E-3</v>
      </c>
      <c r="L203" s="16">
        <v>531</v>
      </c>
      <c r="M203" s="17">
        <v>2.5096525096525098E-2</v>
      </c>
      <c r="N203" s="18">
        <v>2066.23</v>
      </c>
      <c r="O203" s="19">
        <v>0.200756031790807</v>
      </c>
      <c r="P203" s="5">
        <v>860</v>
      </c>
      <c r="Q203" s="6">
        <v>0.28935532233883099</v>
      </c>
      <c r="R203" s="5">
        <v>3358.1</v>
      </c>
      <c r="S203" s="6">
        <v>0.49462134820088599</v>
      </c>
      <c r="T203" s="16">
        <v>504</v>
      </c>
      <c r="U203" s="17">
        <v>0.177570093457944</v>
      </c>
      <c r="V203" s="18">
        <v>1953.77</v>
      </c>
      <c r="W203" s="19">
        <v>0.37699751575628498</v>
      </c>
      <c r="X203" s="5">
        <v>281</v>
      </c>
      <c r="Y203" s="6">
        <v>0.58757062146892702</v>
      </c>
      <c r="Z203" s="5">
        <v>1091.02</v>
      </c>
      <c r="AA203" s="6">
        <v>0.58192205080617099</v>
      </c>
      <c r="AB203" s="16">
        <v>576</v>
      </c>
      <c r="AC203" s="17">
        <v>-9.4339622641509399E-2</v>
      </c>
      <c r="AD203" s="18">
        <v>3463.04</v>
      </c>
      <c r="AE203" s="19">
        <v>3.73347221815757E-2</v>
      </c>
      <c r="AF203" s="16">
        <v>174</v>
      </c>
      <c r="AG203" s="17">
        <v>0.12258064516129</v>
      </c>
      <c r="AH203" s="18">
        <v>1139.6099999999999</v>
      </c>
      <c r="AI203" s="19">
        <v>0.437223302890766</v>
      </c>
      <c r="AJ203" s="16">
        <v>506</v>
      </c>
      <c r="AK203" s="17">
        <v>0.17948717948717899</v>
      </c>
      <c r="AL203" s="18">
        <v>3053.74</v>
      </c>
      <c r="AM203" s="19">
        <v>0.35875879141508099</v>
      </c>
      <c r="AN203" s="39">
        <v>1172</v>
      </c>
      <c r="AO203" s="48">
        <v>4.248273912172737E-3</v>
      </c>
      <c r="AP203" s="29">
        <v>95</v>
      </c>
      <c r="AQ203" s="39">
        <v>67</v>
      </c>
      <c r="AR203" s="39">
        <f>Table1[[#This Row],[Poids Enseigne]]-Table1[[#This Row],[Position WB CROP 11 Full]]</f>
        <v>-28</v>
      </c>
      <c r="AT203" s="5"/>
    </row>
    <row r="204" spans="1:46" ht="45">
      <c r="A204" s="9">
        <v>33010119010</v>
      </c>
      <c r="B204" s="7" t="s">
        <v>695</v>
      </c>
      <c r="C204" s="10">
        <v>69</v>
      </c>
      <c r="D204" s="9" t="s">
        <v>693</v>
      </c>
      <c r="E204" s="9">
        <v>4000</v>
      </c>
      <c r="F204" s="9" t="s">
        <v>694</v>
      </c>
      <c r="G204" s="9" t="s">
        <v>14</v>
      </c>
      <c r="H204" s="9" t="s">
        <v>667</v>
      </c>
      <c r="I204" s="9" t="s">
        <v>681</v>
      </c>
      <c r="J204" s="9" t="s">
        <v>696</v>
      </c>
      <c r="K204" s="33">
        <v>2.7100000000000002E-3</v>
      </c>
      <c r="L204" s="16">
        <v>113</v>
      </c>
      <c r="M204" s="17">
        <v>1</v>
      </c>
      <c r="N204" s="18">
        <v>434.65</v>
      </c>
      <c r="O204" s="19">
        <v>1</v>
      </c>
      <c r="P204" s="5">
        <v>81</v>
      </c>
      <c r="Q204" s="6">
        <v>1</v>
      </c>
      <c r="R204" s="5">
        <v>311.56</v>
      </c>
      <c r="S204" s="6">
        <v>1</v>
      </c>
      <c r="T204" s="16">
        <v>85</v>
      </c>
      <c r="U204" s="17">
        <v>1</v>
      </c>
      <c r="V204" s="18">
        <v>327.5</v>
      </c>
      <c r="W204" s="19">
        <v>1</v>
      </c>
      <c r="X204" s="5">
        <v>68</v>
      </c>
      <c r="Y204" s="6">
        <v>1</v>
      </c>
      <c r="Z204" s="5">
        <v>263.7</v>
      </c>
      <c r="AA204" s="6">
        <v>1</v>
      </c>
      <c r="AB204" s="16">
        <v>80</v>
      </c>
      <c r="AC204" s="17">
        <v>1</v>
      </c>
      <c r="AD204" s="18">
        <v>491.8</v>
      </c>
      <c r="AE204" s="19">
        <v>1</v>
      </c>
      <c r="AF204" s="16">
        <v>38</v>
      </c>
      <c r="AG204" s="17">
        <v>1</v>
      </c>
      <c r="AH204" s="18">
        <v>217.5</v>
      </c>
      <c r="AI204" s="19">
        <v>1</v>
      </c>
      <c r="AJ204" s="16">
        <v>48</v>
      </c>
      <c r="AK204" s="17">
        <v>1</v>
      </c>
      <c r="AL204" s="18">
        <v>281.39999999999998</v>
      </c>
      <c r="AM204" s="19">
        <v>1</v>
      </c>
      <c r="AN204" s="39">
        <v>169.75</v>
      </c>
      <c r="AO204" s="48">
        <v>6.1531100391751031E-4</v>
      </c>
      <c r="AP204" s="29">
        <v>221</v>
      </c>
      <c r="AQ204" s="39">
        <v>161</v>
      </c>
      <c r="AR204" s="39">
        <f>Table1[[#This Row],[Poids Enseigne]]-Table1[[#This Row],[Position WB CROP 11 Full]]</f>
        <v>-60</v>
      </c>
      <c r="AT204" s="5"/>
    </row>
    <row r="205" spans="1:46" ht="33.75">
      <c r="A205" s="7">
        <v>33010120001</v>
      </c>
      <c r="B205" s="7" t="s">
        <v>698</v>
      </c>
      <c r="C205" s="8">
        <v>35</v>
      </c>
      <c r="D205" s="7" t="s">
        <v>10</v>
      </c>
      <c r="E205" s="7">
        <v>7000</v>
      </c>
      <c r="F205" s="7" t="s">
        <v>697</v>
      </c>
      <c r="G205" s="7" t="s">
        <v>14</v>
      </c>
      <c r="H205" s="7" t="s">
        <v>699</v>
      </c>
      <c r="I205" s="7" t="s">
        <v>700</v>
      </c>
      <c r="J205" s="7" t="s">
        <v>35</v>
      </c>
      <c r="K205" s="32">
        <v>2.2620224372924742E-3</v>
      </c>
      <c r="L205" s="16">
        <v>200</v>
      </c>
      <c r="M205" s="17">
        <v>-0.27536231884057999</v>
      </c>
      <c r="N205" s="18">
        <v>751</v>
      </c>
      <c r="O205" s="19">
        <v>-0.16312778927223401</v>
      </c>
      <c r="P205" s="5">
        <v>236</v>
      </c>
      <c r="Q205" s="6">
        <v>-0.19178082191780799</v>
      </c>
      <c r="R205" s="5">
        <v>887</v>
      </c>
      <c r="S205" s="6">
        <v>-7.33396796158131E-2</v>
      </c>
      <c r="T205" s="16">
        <v>145</v>
      </c>
      <c r="U205" s="17">
        <v>0.42156862745098</v>
      </c>
      <c r="V205" s="18">
        <v>543.1</v>
      </c>
      <c r="W205" s="19">
        <v>0.79867015648198603</v>
      </c>
      <c r="X205" s="5">
        <v>131</v>
      </c>
      <c r="Y205" s="6">
        <v>2.9696969696969702</v>
      </c>
      <c r="Z205" s="5">
        <v>507.4</v>
      </c>
      <c r="AA205" s="6">
        <v>2.9425019425019401</v>
      </c>
      <c r="AB205" s="16">
        <v>217</v>
      </c>
      <c r="AC205" s="17">
        <v>-0.13888888888888901</v>
      </c>
      <c r="AD205" s="18">
        <v>1375.25</v>
      </c>
      <c r="AE205" s="19">
        <v>-2.1245223744302599E-2</v>
      </c>
      <c r="AF205" s="16">
        <v>84</v>
      </c>
      <c r="AG205" s="17">
        <v>-3.4482758620689703E-2</v>
      </c>
      <c r="AH205" s="18">
        <v>520.85</v>
      </c>
      <c r="AI205" s="19">
        <v>-0.12743751256449801</v>
      </c>
      <c r="AJ205" s="16">
        <v>161</v>
      </c>
      <c r="AK205" s="17">
        <v>-0.33744855967078202</v>
      </c>
      <c r="AL205" s="18">
        <v>1017.85</v>
      </c>
      <c r="AM205" s="19">
        <v>-0.25208028374583102</v>
      </c>
      <c r="AN205" s="39">
        <v>409</v>
      </c>
      <c r="AO205" s="48">
        <v>1.4825461007497006E-3</v>
      </c>
      <c r="AP205" s="29">
        <v>196</v>
      </c>
      <c r="AQ205" s="39">
        <v>182</v>
      </c>
      <c r="AR205" s="39">
        <f>Table1[[#This Row],[Poids Enseigne]]-Table1[[#This Row],[Position WB CROP 11 Full]]</f>
        <v>-14</v>
      </c>
      <c r="AT205" s="5"/>
    </row>
    <row r="206" spans="1:46" ht="56.25">
      <c r="A206" s="7">
        <v>33010120002</v>
      </c>
      <c r="B206" s="7" t="s">
        <v>702</v>
      </c>
      <c r="C206" s="8">
        <v>37</v>
      </c>
      <c r="D206" s="7" t="s">
        <v>10</v>
      </c>
      <c r="E206" s="7">
        <v>11500</v>
      </c>
      <c r="F206" s="7" t="s">
        <v>701</v>
      </c>
      <c r="G206" s="7" t="s">
        <v>14</v>
      </c>
      <c r="H206" s="7" t="s">
        <v>699</v>
      </c>
      <c r="I206" s="7" t="s">
        <v>703</v>
      </c>
      <c r="J206" s="7" t="s">
        <v>704</v>
      </c>
      <c r="K206" s="32">
        <v>4.5046181302095239E-3</v>
      </c>
      <c r="L206" s="16">
        <v>585</v>
      </c>
      <c r="M206" s="17">
        <v>1.3122529644268801</v>
      </c>
      <c r="N206" s="18">
        <v>2202.3000000000002</v>
      </c>
      <c r="O206" s="19">
        <v>1.7236408014575599</v>
      </c>
      <c r="P206" s="5">
        <v>961</v>
      </c>
      <c r="Q206" s="6">
        <v>0.65404475043029298</v>
      </c>
      <c r="R206" s="5">
        <v>3605.45</v>
      </c>
      <c r="S206" s="6">
        <v>0.89770044781719804</v>
      </c>
      <c r="T206" s="16">
        <v>450</v>
      </c>
      <c r="U206" s="17">
        <v>0.72413793103448298</v>
      </c>
      <c r="V206" s="18">
        <v>1684.4</v>
      </c>
      <c r="W206" s="19">
        <v>1.0497890399079699</v>
      </c>
      <c r="X206" s="5">
        <v>297</v>
      </c>
      <c r="Y206" s="6">
        <v>2.0618556701030899</v>
      </c>
      <c r="Z206" s="5">
        <v>1147.1500000000001</v>
      </c>
      <c r="AA206" s="6">
        <v>2.0323817076394399</v>
      </c>
      <c r="AB206" s="16">
        <v>269</v>
      </c>
      <c r="AC206" s="17">
        <v>-0.44306418219461702</v>
      </c>
      <c r="AD206" s="18">
        <v>1676.8</v>
      </c>
      <c r="AE206" s="19">
        <v>-0.320907303158393</v>
      </c>
      <c r="AF206" s="16">
        <v>97</v>
      </c>
      <c r="AG206" s="17">
        <v>-0.163793103448276</v>
      </c>
      <c r="AH206" s="18">
        <v>664.95</v>
      </c>
      <c r="AI206" s="19">
        <v>-0.14661379124475399</v>
      </c>
      <c r="AJ206" s="16">
        <v>248</v>
      </c>
      <c r="AK206" s="17">
        <v>-0.36246786632390698</v>
      </c>
      <c r="AL206" s="18">
        <v>1559.35</v>
      </c>
      <c r="AM206" s="19">
        <v>-0.234882357795868</v>
      </c>
      <c r="AN206" s="39">
        <v>880.25</v>
      </c>
      <c r="AO206" s="48">
        <v>3.1907364429949242E-3</v>
      </c>
      <c r="AP206" s="29">
        <v>125</v>
      </c>
      <c r="AQ206" s="39">
        <v>95</v>
      </c>
      <c r="AR206" s="39">
        <f>Table1[[#This Row],[Poids Enseigne]]-Table1[[#This Row],[Position WB CROP 11 Full]]</f>
        <v>-30</v>
      </c>
      <c r="AT206" s="5"/>
    </row>
    <row r="207" spans="1:46" ht="67.5">
      <c r="A207" s="7">
        <v>33010120003</v>
      </c>
      <c r="B207" s="7" t="s">
        <v>706</v>
      </c>
      <c r="C207" s="8">
        <v>41</v>
      </c>
      <c r="D207" s="7" t="s">
        <v>10</v>
      </c>
      <c r="E207" s="7">
        <v>3500</v>
      </c>
      <c r="F207" s="7" t="s">
        <v>705</v>
      </c>
      <c r="G207" s="7" t="s">
        <v>14</v>
      </c>
      <c r="H207" s="7" t="s">
        <v>699</v>
      </c>
      <c r="I207" s="7" t="s">
        <v>707</v>
      </c>
      <c r="J207" s="7" t="s">
        <v>708</v>
      </c>
      <c r="K207" s="32">
        <v>1.0351470949896641E-3</v>
      </c>
      <c r="L207" s="16">
        <v>76</v>
      </c>
      <c r="M207" s="17">
        <v>-0.289719626168224</v>
      </c>
      <c r="N207" s="18">
        <v>292.2</v>
      </c>
      <c r="O207" s="19">
        <v>-0.17254151805499099</v>
      </c>
      <c r="P207" s="5">
        <v>82</v>
      </c>
      <c r="Q207" s="6">
        <v>-0.59405940594059403</v>
      </c>
      <c r="R207" s="5">
        <v>316.2</v>
      </c>
      <c r="S207" s="6">
        <v>-0.52660850927941605</v>
      </c>
      <c r="T207" s="16">
        <v>45</v>
      </c>
      <c r="U207" s="17">
        <v>-0.53125</v>
      </c>
      <c r="V207" s="18">
        <v>173.05</v>
      </c>
      <c r="W207" s="19">
        <v>-0.46672739492711501</v>
      </c>
      <c r="X207" s="5">
        <v>51</v>
      </c>
      <c r="Y207" s="6">
        <v>1.4285714285714299</v>
      </c>
      <c r="Z207" s="5">
        <v>198.7</v>
      </c>
      <c r="AA207" s="6">
        <v>1.4261294261294299</v>
      </c>
      <c r="AB207" s="16">
        <v>89</v>
      </c>
      <c r="AC207" s="17">
        <v>-0.51098901098901095</v>
      </c>
      <c r="AD207" s="18">
        <v>575.85</v>
      </c>
      <c r="AE207" s="19">
        <v>-0.403576243225306</v>
      </c>
      <c r="AF207" s="16">
        <v>56</v>
      </c>
      <c r="AG207" s="17">
        <v>0.43589743589743601</v>
      </c>
      <c r="AH207" s="18">
        <v>363.2</v>
      </c>
      <c r="AI207" s="19">
        <v>0.33957879983771599</v>
      </c>
      <c r="AJ207" s="16">
        <v>93</v>
      </c>
      <c r="AK207" s="17">
        <v>-0.48618784530386699</v>
      </c>
      <c r="AL207" s="18">
        <v>610.1</v>
      </c>
      <c r="AM207" s="19">
        <v>-0.32141216564172198</v>
      </c>
      <c r="AN207" s="39">
        <v>182.5</v>
      </c>
      <c r="AO207" s="48">
        <v>6.6152729434430411E-4</v>
      </c>
      <c r="AP207" s="29">
        <v>219</v>
      </c>
      <c r="AQ207" s="39">
        <v>222</v>
      </c>
      <c r="AR207" s="39">
        <f>Table1[[#This Row],[Poids Enseigne]]-Table1[[#This Row],[Position WB CROP 11 Full]]</f>
        <v>3</v>
      </c>
      <c r="AT207" s="5"/>
    </row>
    <row r="208" spans="1:46" ht="33.75">
      <c r="A208" s="7">
        <v>33010120004</v>
      </c>
      <c r="B208" s="7" t="s">
        <v>710</v>
      </c>
      <c r="C208" s="8">
        <v>45</v>
      </c>
      <c r="D208" s="7" t="s">
        <v>10</v>
      </c>
      <c r="E208" s="7">
        <v>6200</v>
      </c>
      <c r="F208" s="7" t="s">
        <v>709</v>
      </c>
      <c r="G208" s="7" t="s">
        <v>14</v>
      </c>
      <c r="H208" s="7" t="s">
        <v>699</v>
      </c>
      <c r="I208" s="7" t="s">
        <v>711</v>
      </c>
      <c r="J208" s="7" t="s">
        <v>712</v>
      </c>
      <c r="K208" s="32">
        <v>2.9267820626938134E-3</v>
      </c>
      <c r="L208" s="16">
        <v>714</v>
      </c>
      <c r="M208" s="17">
        <v>0.7</v>
      </c>
      <c r="N208" s="18">
        <v>2666.8</v>
      </c>
      <c r="O208" s="19">
        <v>0.94713628661659199</v>
      </c>
      <c r="P208" s="5">
        <v>1197</v>
      </c>
      <c r="Q208" s="6">
        <v>0.73730043541364298</v>
      </c>
      <c r="R208" s="5">
        <v>4458.3999999999996</v>
      </c>
      <c r="S208" s="6">
        <v>0.94528429777632195</v>
      </c>
      <c r="T208" s="16">
        <v>651</v>
      </c>
      <c r="U208" s="17">
        <v>0.72679045092838201</v>
      </c>
      <c r="V208" s="18">
        <v>2427.1</v>
      </c>
      <c r="W208" s="19">
        <v>0.94416464241300402</v>
      </c>
      <c r="X208" s="5">
        <v>263</v>
      </c>
      <c r="Y208" s="6">
        <v>2.37179487179487</v>
      </c>
      <c r="Z208" s="5">
        <v>1017.45</v>
      </c>
      <c r="AA208" s="6">
        <v>2.34467455621302</v>
      </c>
      <c r="AB208" s="16">
        <v>535</v>
      </c>
      <c r="AC208" s="17">
        <v>-0.13008130081300801</v>
      </c>
      <c r="AD208" s="18">
        <v>3393.55</v>
      </c>
      <c r="AE208" s="19">
        <v>-6.7388469232860904E-2</v>
      </c>
      <c r="AF208" s="16">
        <v>905</v>
      </c>
      <c r="AG208" s="17">
        <v>3.05829596412556</v>
      </c>
      <c r="AH208" s="18">
        <v>5966.35</v>
      </c>
      <c r="AI208" s="19">
        <v>2.8733980809431698</v>
      </c>
      <c r="AJ208" s="16">
        <v>561</v>
      </c>
      <c r="AK208" s="17">
        <v>0.32938388625592402</v>
      </c>
      <c r="AL208" s="18">
        <v>3551.3</v>
      </c>
      <c r="AM208" s="19">
        <v>0.40040287658121998</v>
      </c>
      <c r="AN208" s="39">
        <v>1706.75</v>
      </c>
      <c r="AO208" s="48">
        <v>6.1866395047788549E-3</v>
      </c>
      <c r="AP208" s="29">
        <v>48</v>
      </c>
      <c r="AQ208" s="39">
        <v>153</v>
      </c>
      <c r="AR208" s="39">
        <f>Table1[[#This Row],[Poids Enseigne]]-Table1[[#This Row],[Position WB CROP 11 Full]]</f>
        <v>105</v>
      </c>
      <c r="AT208" s="5"/>
    </row>
    <row r="209" spans="1:46" ht="22.5">
      <c r="A209" s="7">
        <v>33010120005</v>
      </c>
      <c r="B209" s="7" t="s">
        <v>714</v>
      </c>
      <c r="C209" s="8">
        <v>45</v>
      </c>
      <c r="D209" s="7" t="s">
        <v>10</v>
      </c>
      <c r="E209" s="7">
        <v>12500</v>
      </c>
      <c r="F209" s="7" t="s">
        <v>713</v>
      </c>
      <c r="G209" s="7" t="s">
        <v>14</v>
      </c>
      <c r="H209" s="7" t="s">
        <v>699</v>
      </c>
      <c r="I209" s="7" t="s">
        <v>714</v>
      </c>
      <c r="J209" s="7" t="s">
        <v>715</v>
      </c>
      <c r="K209" s="32">
        <v>4.300022787611696E-3</v>
      </c>
      <c r="L209" s="16">
        <v>729</v>
      </c>
      <c r="M209" s="17">
        <v>0.66438356164383605</v>
      </c>
      <c r="N209" s="18">
        <v>2790.9</v>
      </c>
      <c r="O209" s="19">
        <v>0.93600561163459695</v>
      </c>
      <c r="P209" s="5">
        <v>1286</v>
      </c>
      <c r="Q209" s="6">
        <v>1.34244080145719</v>
      </c>
      <c r="R209" s="5">
        <v>4922.41</v>
      </c>
      <c r="S209" s="6">
        <v>1.7161130219432801</v>
      </c>
      <c r="T209" s="16">
        <v>611</v>
      </c>
      <c r="U209" s="17">
        <v>0.54292929292929304</v>
      </c>
      <c r="V209" s="18">
        <v>2336.65</v>
      </c>
      <c r="W209" s="19">
        <v>0.85237712151543199</v>
      </c>
      <c r="X209" s="5">
        <v>327</v>
      </c>
      <c r="Y209" s="6">
        <v>2.98780487804878</v>
      </c>
      <c r="Z209" s="5">
        <v>1269.45</v>
      </c>
      <c r="AA209" s="6">
        <v>2.9695121951219501</v>
      </c>
      <c r="AB209" s="16">
        <v>445</v>
      </c>
      <c r="AC209" s="17">
        <v>-9.5528455284552893E-2</v>
      </c>
      <c r="AD209" s="18">
        <v>2888.5</v>
      </c>
      <c r="AE209" s="19">
        <v>2.9041741794848301E-2</v>
      </c>
      <c r="AF209" s="16">
        <v>222</v>
      </c>
      <c r="AG209" s="17">
        <v>1.67469879518072</v>
      </c>
      <c r="AH209" s="18">
        <v>1524.8</v>
      </c>
      <c r="AI209" s="19">
        <v>1.8359402607547399</v>
      </c>
      <c r="AJ209" s="16">
        <v>374</v>
      </c>
      <c r="AK209" s="17">
        <v>-7.65432098765432E-2</v>
      </c>
      <c r="AL209" s="18">
        <v>2414</v>
      </c>
      <c r="AM209" s="19">
        <v>3.20689121048814E-2</v>
      </c>
      <c r="AN209" s="39">
        <v>1258.75</v>
      </c>
      <c r="AO209" s="48">
        <v>4.5627259274295499E-3</v>
      </c>
      <c r="AP209" s="29">
        <v>83</v>
      </c>
      <c r="AQ209" s="39">
        <v>102</v>
      </c>
      <c r="AR209" s="39">
        <f>Table1[[#This Row],[Poids Enseigne]]-Table1[[#This Row],[Position WB CROP 11 Full]]</f>
        <v>19</v>
      </c>
      <c r="AT209" s="5"/>
    </row>
    <row r="210" spans="1:46" ht="33.75">
      <c r="A210" s="7">
        <v>33010120006</v>
      </c>
      <c r="B210" s="7" t="s">
        <v>717</v>
      </c>
      <c r="C210" s="8">
        <v>50</v>
      </c>
      <c r="D210" s="7" t="s">
        <v>10</v>
      </c>
      <c r="E210" s="7">
        <v>3800</v>
      </c>
      <c r="F210" s="7" t="s">
        <v>716</v>
      </c>
      <c r="G210" s="7" t="s">
        <v>14</v>
      </c>
      <c r="H210" s="7" t="s">
        <v>699</v>
      </c>
      <c r="I210" s="7" t="s">
        <v>718</v>
      </c>
      <c r="J210" s="7" t="s">
        <v>719</v>
      </c>
      <c r="K210" s="32">
        <v>1.8181213044703676E-3</v>
      </c>
      <c r="L210" s="16">
        <v>167</v>
      </c>
      <c r="M210" s="17">
        <v>-0.13471502590673601</v>
      </c>
      <c r="N210" s="18">
        <v>645</v>
      </c>
      <c r="O210" s="19">
        <v>8.8003362042175202E-3</v>
      </c>
      <c r="P210" s="5">
        <v>230</v>
      </c>
      <c r="Q210" s="6">
        <v>5.5045871559633003E-2</v>
      </c>
      <c r="R210" s="5">
        <v>884</v>
      </c>
      <c r="S210" s="6">
        <v>0.21080581181310901</v>
      </c>
      <c r="T210" s="16">
        <v>67</v>
      </c>
      <c r="U210" s="17">
        <v>-0.61271676300578004</v>
      </c>
      <c r="V210" s="18">
        <v>258</v>
      </c>
      <c r="W210" s="19">
        <v>-0.55353249245158398</v>
      </c>
      <c r="X210" s="5">
        <v>81</v>
      </c>
      <c r="Y210" s="6">
        <v>2.52173913043478</v>
      </c>
      <c r="Z210" s="5">
        <v>314.60000000000002</v>
      </c>
      <c r="AA210" s="6">
        <v>2.5072463768115898</v>
      </c>
      <c r="AB210" s="16">
        <v>156</v>
      </c>
      <c r="AC210" s="17">
        <v>-0.14285714285714299</v>
      </c>
      <c r="AD210" s="18">
        <v>1020.65</v>
      </c>
      <c r="AE210" s="19">
        <v>-5.0965104636183801E-3</v>
      </c>
      <c r="AF210" s="16">
        <v>79</v>
      </c>
      <c r="AG210" s="17">
        <v>0.27419354838709697</v>
      </c>
      <c r="AH210" s="18">
        <v>555</v>
      </c>
      <c r="AI210" s="19">
        <v>0.22031662269129301</v>
      </c>
      <c r="AJ210" s="16">
        <v>112</v>
      </c>
      <c r="AK210" s="17">
        <v>-0.11111111111111099</v>
      </c>
      <c r="AL210" s="18">
        <v>743.1</v>
      </c>
      <c r="AM210" s="19">
        <v>2.21837674851749E-2</v>
      </c>
      <c r="AN210" s="39">
        <v>309.75</v>
      </c>
      <c r="AO210" s="48">
        <v>1.1227839968391683E-3</v>
      </c>
      <c r="AP210" s="29">
        <v>209</v>
      </c>
      <c r="AQ210" s="39">
        <v>199</v>
      </c>
      <c r="AR210" s="39">
        <f>Table1[[#This Row],[Poids Enseigne]]-Table1[[#This Row],[Position WB CROP 11 Full]]</f>
        <v>-10</v>
      </c>
      <c r="AT210" s="5"/>
    </row>
    <row r="211" spans="1:46" ht="56.25">
      <c r="A211" s="7">
        <v>33010120007</v>
      </c>
      <c r="B211" s="7" t="s">
        <v>721</v>
      </c>
      <c r="C211" s="8">
        <v>50</v>
      </c>
      <c r="D211" s="7" t="s">
        <v>10</v>
      </c>
      <c r="E211" s="7">
        <v>5800</v>
      </c>
      <c r="F211" s="7" t="s">
        <v>720</v>
      </c>
      <c r="G211" s="7" t="s">
        <v>14</v>
      </c>
      <c r="H211" s="7" t="s">
        <v>699</v>
      </c>
      <c r="I211" s="7" t="s">
        <v>722</v>
      </c>
      <c r="J211" s="7" t="s">
        <v>723</v>
      </c>
      <c r="K211" s="32">
        <v>1.5556086512474939E-3</v>
      </c>
      <c r="L211" s="16">
        <v>347</v>
      </c>
      <c r="M211" s="17">
        <v>0.30943396226415099</v>
      </c>
      <c r="N211" s="18">
        <v>1337.45</v>
      </c>
      <c r="O211" s="19">
        <v>0.51193808769252203</v>
      </c>
      <c r="P211" s="5">
        <v>488</v>
      </c>
      <c r="Q211" s="6">
        <v>0.43108504398827002</v>
      </c>
      <c r="R211" s="5">
        <v>1873.4</v>
      </c>
      <c r="S211" s="6">
        <v>0.58969844182568398</v>
      </c>
      <c r="T211" s="16">
        <v>227</v>
      </c>
      <c r="U211" s="17">
        <v>1.33928571428571E-2</v>
      </c>
      <c r="V211" s="18">
        <v>874.45</v>
      </c>
      <c r="W211" s="19">
        <v>0.17397821471268801</v>
      </c>
      <c r="X211" s="5">
        <v>142</v>
      </c>
      <c r="Y211" s="6">
        <v>4.2592592592592604</v>
      </c>
      <c r="Z211" s="5">
        <v>552.29999999999995</v>
      </c>
      <c r="AA211" s="6">
        <v>4.2450142450142403</v>
      </c>
      <c r="AB211" s="16">
        <v>85</v>
      </c>
      <c r="AC211" s="17">
        <v>-0.69642857142857095</v>
      </c>
      <c r="AD211" s="18">
        <v>534.70000000000005</v>
      </c>
      <c r="AE211" s="19">
        <v>-0.67430920293649199</v>
      </c>
      <c r="AF211" s="16">
        <v>76</v>
      </c>
      <c r="AG211" s="17">
        <v>-0.14606741573033699</v>
      </c>
      <c r="AH211" s="18">
        <v>496.1</v>
      </c>
      <c r="AI211" s="19">
        <v>-0.17708920810801801</v>
      </c>
      <c r="AJ211" s="16">
        <v>140</v>
      </c>
      <c r="AK211" s="17">
        <v>-0.53947368421052599</v>
      </c>
      <c r="AL211" s="18">
        <v>890.95</v>
      </c>
      <c r="AM211" s="19">
        <v>-0.490692351999239</v>
      </c>
      <c r="AN211" s="39">
        <v>451.5</v>
      </c>
      <c r="AO211" s="48">
        <v>1.6366004021723468E-3</v>
      </c>
      <c r="AP211" s="29">
        <v>188</v>
      </c>
      <c r="AQ211" s="39">
        <v>212</v>
      </c>
      <c r="AR211" s="39">
        <f>Table1[[#This Row],[Poids Enseigne]]-Table1[[#This Row],[Position WB CROP 11 Full]]</f>
        <v>24</v>
      </c>
      <c r="AT211" s="5"/>
    </row>
    <row r="212" spans="1:46" ht="22.5">
      <c r="A212" s="7">
        <v>33010120008</v>
      </c>
      <c r="B212" s="7" t="s">
        <v>725</v>
      </c>
      <c r="C212" s="8">
        <v>53</v>
      </c>
      <c r="D212" s="7" t="s">
        <v>10</v>
      </c>
      <c r="E212" s="7">
        <v>8000</v>
      </c>
      <c r="F212" s="7" t="s">
        <v>724</v>
      </c>
      <c r="G212" s="7" t="s">
        <v>14</v>
      </c>
      <c r="H212" s="7" t="s">
        <v>699</v>
      </c>
      <c r="I212" s="7" t="s">
        <v>725</v>
      </c>
      <c r="J212" s="7" t="s">
        <v>726</v>
      </c>
      <c r="K212" s="32">
        <v>2.3059294684782635E-3</v>
      </c>
      <c r="L212" s="16">
        <v>282</v>
      </c>
      <c r="M212" s="17">
        <v>0.25333333333333302</v>
      </c>
      <c r="N212" s="18">
        <v>1019.7</v>
      </c>
      <c r="O212" s="19">
        <v>0.42022070037479797</v>
      </c>
      <c r="P212" s="5">
        <v>413</v>
      </c>
      <c r="Q212" s="6">
        <v>0</v>
      </c>
      <c r="R212" s="5">
        <v>1498.15</v>
      </c>
      <c r="S212" s="6">
        <v>0.111489484195876</v>
      </c>
      <c r="T212" s="16">
        <v>256</v>
      </c>
      <c r="U212" s="17">
        <v>0.85507246376811596</v>
      </c>
      <c r="V212" s="18">
        <v>911.5</v>
      </c>
      <c r="W212" s="19">
        <v>1.0824342388285899</v>
      </c>
      <c r="X212" s="5">
        <v>210</v>
      </c>
      <c r="Y212" s="6">
        <v>2.8181818181818201</v>
      </c>
      <c r="Z212" s="5">
        <v>806.7</v>
      </c>
      <c r="AA212" s="6">
        <v>2.76083916083916</v>
      </c>
      <c r="AB212" s="16">
        <v>159</v>
      </c>
      <c r="AC212" s="17">
        <v>-0.41328413284132798</v>
      </c>
      <c r="AD212" s="18">
        <v>982.9</v>
      </c>
      <c r="AE212" s="19">
        <v>-0.34869422767752001</v>
      </c>
      <c r="AF212" s="16">
        <v>95</v>
      </c>
      <c r="AG212" s="17">
        <v>0.13095238095238099</v>
      </c>
      <c r="AH212" s="18">
        <v>607.4</v>
      </c>
      <c r="AI212" s="19">
        <v>3.9961647775913503E-2</v>
      </c>
      <c r="AJ212" s="16">
        <v>182</v>
      </c>
      <c r="AK212" s="17">
        <v>-0.18018018018018001</v>
      </c>
      <c r="AL212" s="18">
        <v>1114.2</v>
      </c>
      <c r="AM212" s="19">
        <v>-0.12785646186191901</v>
      </c>
      <c r="AN212" s="39">
        <v>508.25</v>
      </c>
      <c r="AO212" s="48">
        <v>1.8423082046602332E-3</v>
      </c>
      <c r="AP212" s="29">
        <v>180</v>
      </c>
      <c r="AQ212" s="39">
        <v>180</v>
      </c>
      <c r="AR212" s="39">
        <f>Table1[[#This Row],[Poids Enseigne]]-Table1[[#This Row],[Position WB CROP 11 Full]]</f>
        <v>0</v>
      </c>
      <c r="AT212" s="5"/>
    </row>
    <row r="213" spans="1:46" ht="45">
      <c r="A213" s="7">
        <v>33010120009</v>
      </c>
      <c r="B213" s="7" t="s">
        <v>728</v>
      </c>
      <c r="C213" s="8">
        <v>61</v>
      </c>
      <c r="D213" s="7" t="s">
        <v>10</v>
      </c>
      <c r="E213" s="7">
        <v>7000</v>
      </c>
      <c r="F213" s="7" t="s">
        <v>727</v>
      </c>
      <c r="G213" s="7" t="s">
        <v>14</v>
      </c>
      <c r="H213" s="7" t="s">
        <v>699</v>
      </c>
      <c r="I213" s="7" t="s">
        <v>729</v>
      </c>
      <c r="J213" s="7" t="s">
        <v>35</v>
      </c>
      <c r="K213" s="32">
        <v>2.0450918519661358E-3</v>
      </c>
      <c r="L213" s="16">
        <v>400</v>
      </c>
      <c r="M213" s="17">
        <v>1.4390243902438999</v>
      </c>
      <c r="N213" s="18">
        <v>1528.34</v>
      </c>
      <c r="O213" s="19">
        <v>1.7963836604569501</v>
      </c>
      <c r="P213" s="5">
        <v>478</v>
      </c>
      <c r="Q213" s="6">
        <v>0.327777777777778</v>
      </c>
      <c r="R213" s="5">
        <v>1833.05</v>
      </c>
      <c r="S213" s="6">
        <v>0.54810200945422805</v>
      </c>
      <c r="T213" s="16">
        <v>280</v>
      </c>
      <c r="U213" s="17">
        <v>0.79487179487179505</v>
      </c>
      <c r="V213" s="18">
        <v>1070.75</v>
      </c>
      <c r="W213" s="19">
        <v>1.10254447644924</v>
      </c>
      <c r="X213" s="5">
        <v>130</v>
      </c>
      <c r="Y213" s="6">
        <v>2.9393939393939399</v>
      </c>
      <c r="Z213" s="5">
        <v>504.1</v>
      </c>
      <c r="AA213" s="6">
        <v>2.9168609168609199</v>
      </c>
      <c r="AB213" s="16">
        <v>220</v>
      </c>
      <c r="AC213" s="17">
        <v>-0.30158730158730201</v>
      </c>
      <c r="AD213" s="18">
        <v>1414.3</v>
      </c>
      <c r="AE213" s="19">
        <v>-0.23139023371595299</v>
      </c>
      <c r="AF213" s="16">
        <v>177</v>
      </c>
      <c r="AG213" s="17">
        <v>0.88297872340425498</v>
      </c>
      <c r="AH213" s="18">
        <v>1204.3</v>
      </c>
      <c r="AI213" s="19">
        <v>0.84776604885233797</v>
      </c>
      <c r="AJ213" s="16">
        <v>242</v>
      </c>
      <c r="AK213" s="17">
        <v>8.5201793721973104E-2</v>
      </c>
      <c r="AL213" s="18">
        <v>1564.2</v>
      </c>
      <c r="AM213" s="19">
        <v>0.133937176748706</v>
      </c>
      <c r="AN213" s="39">
        <v>641.5</v>
      </c>
      <c r="AO213" s="48">
        <v>2.3253137497088825E-3</v>
      </c>
      <c r="AP213" s="29">
        <v>163</v>
      </c>
      <c r="AQ213" s="39">
        <v>189</v>
      </c>
      <c r="AR213" s="39">
        <f>Table1[[#This Row],[Poids Enseigne]]-Table1[[#This Row],[Position WB CROP 11 Full]]</f>
        <v>26</v>
      </c>
      <c r="AT213" s="5"/>
    </row>
    <row r="214" spans="1:46" ht="67.5">
      <c r="A214" s="7">
        <v>33010120010</v>
      </c>
      <c r="B214" s="7" t="s">
        <v>731</v>
      </c>
      <c r="C214" s="8">
        <v>61</v>
      </c>
      <c r="D214" s="7" t="s">
        <v>10</v>
      </c>
      <c r="E214" s="7">
        <v>3250</v>
      </c>
      <c r="F214" s="7" t="s">
        <v>730</v>
      </c>
      <c r="G214" s="7" t="s">
        <v>14</v>
      </c>
      <c r="H214" s="7" t="s">
        <v>699</v>
      </c>
      <c r="I214" s="7" t="s">
        <v>732</v>
      </c>
      <c r="J214" s="7" t="s">
        <v>733</v>
      </c>
      <c r="K214" s="32">
        <v>1.2390365471232525E-3</v>
      </c>
      <c r="L214" s="16">
        <v>81</v>
      </c>
      <c r="M214" s="17">
        <v>-0.263636363636364</v>
      </c>
      <c r="N214" s="18">
        <v>312.2</v>
      </c>
      <c r="O214" s="19">
        <v>-0.12798898394795899</v>
      </c>
      <c r="P214" s="5">
        <v>195</v>
      </c>
      <c r="Q214" s="6">
        <v>-5.7971014492753603E-2</v>
      </c>
      <c r="R214" s="5">
        <v>749.85</v>
      </c>
      <c r="S214" s="6">
        <v>6.7053842781281597E-2</v>
      </c>
      <c r="T214" s="16">
        <v>95</v>
      </c>
      <c r="U214" s="17">
        <v>-0.269230769230769</v>
      </c>
      <c r="V214" s="18">
        <v>365.9</v>
      </c>
      <c r="W214" s="19">
        <v>-0.13583375510345799</v>
      </c>
      <c r="X214" s="5">
        <v>37</v>
      </c>
      <c r="Y214" s="6">
        <v>1</v>
      </c>
      <c r="Z214" s="5">
        <v>143.80000000000001</v>
      </c>
      <c r="AA214" s="6">
        <v>1</v>
      </c>
      <c r="AB214" s="16">
        <v>83</v>
      </c>
      <c r="AC214" s="17">
        <v>-0.56544502617801096</v>
      </c>
      <c r="AD214" s="18">
        <v>521.79999999999995</v>
      </c>
      <c r="AE214" s="19">
        <v>-0.52427470810770604</v>
      </c>
      <c r="AF214" s="16">
        <v>52</v>
      </c>
      <c r="AG214" s="17">
        <v>0.73333333333333295</v>
      </c>
      <c r="AH214" s="18">
        <v>334.1</v>
      </c>
      <c r="AI214" s="19">
        <v>0.52154112396393104</v>
      </c>
      <c r="AJ214" s="16">
        <v>103</v>
      </c>
      <c r="AK214" s="17">
        <v>-0.348101265822785</v>
      </c>
      <c r="AL214" s="18">
        <v>674.6</v>
      </c>
      <c r="AM214" s="19">
        <v>-0.27810157622336701</v>
      </c>
      <c r="AN214" s="39">
        <v>221</v>
      </c>
      <c r="AO214" s="48">
        <v>8.0108236739776005E-4</v>
      </c>
      <c r="AP214" s="29">
        <v>217</v>
      </c>
      <c r="AQ214" s="39">
        <v>220</v>
      </c>
      <c r="AR214" s="39">
        <f>Table1[[#This Row],[Poids Enseigne]]-Table1[[#This Row],[Position WB CROP 11 Full]]</f>
        <v>3</v>
      </c>
      <c r="AT214" s="5"/>
    </row>
    <row r="215" spans="1:46" ht="22.5">
      <c r="A215" s="7">
        <v>33010120011</v>
      </c>
      <c r="B215" s="7" t="s">
        <v>735</v>
      </c>
      <c r="C215" s="8">
        <v>72</v>
      </c>
      <c r="D215" s="7" t="s">
        <v>10</v>
      </c>
      <c r="E215" s="7">
        <v>11000</v>
      </c>
      <c r="F215" s="7" t="s">
        <v>734</v>
      </c>
      <c r="G215" s="7" t="s">
        <v>14</v>
      </c>
      <c r="H215" s="7" t="s">
        <v>699</v>
      </c>
      <c r="I215" s="7" t="s">
        <v>735</v>
      </c>
      <c r="J215" s="7" t="s">
        <v>736</v>
      </c>
      <c r="K215" s="32">
        <v>3.8516590867210309E-3</v>
      </c>
      <c r="L215" s="16">
        <v>213</v>
      </c>
      <c r="M215" s="17">
        <v>-0.40668523676880203</v>
      </c>
      <c r="N215" s="18">
        <v>798.05</v>
      </c>
      <c r="O215" s="19">
        <v>-0.28592506906318299</v>
      </c>
      <c r="P215" s="5">
        <v>653</v>
      </c>
      <c r="Q215" s="6">
        <v>0.25818882466281301</v>
      </c>
      <c r="R215" s="5">
        <v>2447.13</v>
      </c>
      <c r="S215" s="6">
        <v>0.42956971244450598</v>
      </c>
      <c r="T215" s="16">
        <v>316</v>
      </c>
      <c r="U215" s="17">
        <v>-0.22926829268292701</v>
      </c>
      <c r="V215" s="18">
        <v>1186.75</v>
      </c>
      <c r="W215" s="19">
        <v>-0.134168655993369</v>
      </c>
      <c r="X215" s="5">
        <v>146</v>
      </c>
      <c r="Y215" s="6">
        <v>1.3934426229508201</v>
      </c>
      <c r="Z215" s="5">
        <v>563.5</v>
      </c>
      <c r="AA215" s="6">
        <v>1.36864228667507</v>
      </c>
      <c r="AB215" s="16">
        <v>262</v>
      </c>
      <c r="AC215" s="17">
        <v>-0.54434782608695698</v>
      </c>
      <c r="AD215" s="18">
        <v>1618.4</v>
      </c>
      <c r="AE215" s="19">
        <v>-0.44965737056670102</v>
      </c>
      <c r="AF215" s="16">
        <v>197</v>
      </c>
      <c r="AG215" s="17">
        <v>1.4624999999999999</v>
      </c>
      <c r="AH215" s="18">
        <v>1236.55</v>
      </c>
      <c r="AI215" s="19">
        <v>1.36303005981387</v>
      </c>
      <c r="AJ215" s="16">
        <v>245</v>
      </c>
      <c r="AK215" s="17">
        <v>-0.54545454545454497</v>
      </c>
      <c r="AL215" s="18">
        <v>1517.1</v>
      </c>
      <c r="AM215" s="19">
        <v>-0.42560523946764001</v>
      </c>
      <c r="AN215" s="39">
        <v>684</v>
      </c>
      <c r="AO215" s="48">
        <v>2.4793680511315287E-3</v>
      </c>
      <c r="AP215" s="29">
        <v>153</v>
      </c>
      <c r="AQ215" s="39">
        <v>123</v>
      </c>
      <c r="AR215" s="39">
        <f>Table1[[#This Row],[Poids Enseigne]]-Table1[[#This Row],[Position WB CROP 11 Full]]</f>
        <v>-30</v>
      </c>
      <c r="AT215" s="5"/>
    </row>
    <row r="216" spans="1:46" ht="22.5">
      <c r="A216" s="7">
        <v>33010122001</v>
      </c>
      <c r="B216" s="7" t="s">
        <v>738</v>
      </c>
      <c r="C216" s="8">
        <v>32</v>
      </c>
      <c r="D216" s="7" t="s">
        <v>10</v>
      </c>
      <c r="E216" s="7">
        <v>5062</v>
      </c>
      <c r="F216" s="7" t="s">
        <v>737</v>
      </c>
      <c r="G216" s="7" t="s">
        <v>14</v>
      </c>
      <c r="H216" s="7" t="s">
        <v>739</v>
      </c>
      <c r="I216" s="7" t="s">
        <v>738</v>
      </c>
      <c r="J216" s="7" t="s">
        <v>740</v>
      </c>
      <c r="K216" s="32">
        <v>1.8396539361458487E-3</v>
      </c>
      <c r="L216" s="16">
        <v>277</v>
      </c>
      <c r="M216" s="17">
        <v>0.35121951219512199</v>
      </c>
      <c r="N216" s="18">
        <v>1063.2863</v>
      </c>
      <c r="O216" s="19">
        <v>0.51324307553931203</v>
      </c>
      <c r="P216" s="5">
        <v>355</v>
      </c>
      <c r="Q216" s="6">
        <v>2.3054755043227699E-2</v>
      </c>
      <c r="R216" s="5">
        <v>1294.0988</v>
      </c>
      <c r="S216" s="6">
        <v>-0.110666615812226</v>
      </c>
      <c r="T216" s="16">
        <v>189</v>
      </c>
      <c r="U216" s="17">
        <v>-7.3529411764705899E-2</v>
      </c>
      <c r="V216" s="18">
        <v>696.3252</v>
      </c>
      <c r="W216" s="19">
        <v>-8.8418622607578198E-2</v>
      </c>
      <c r="X216" s="5">
        <v>56</v>
      </c>
      <c r="Y216" s="6">
        <v>1.3333333333333299</v>
      </c>
      <c r="Z216" s="5">
        <v>215.66309999999999</v>
      </c>
      <c r="AA216" s="6">
        <v>1.34104443426477</v>
      </c>
      <c r="AB216" s="16">
        <v>141</v>
      </c>
      <c r="AC216" s="17">
        <v>0.21551724137931</v>
      </c>
      <c r="AD216" s="18">
        <v>885.1028</v>
      </c>
      <c r="AE216" s="19">
        <v>0.36600562759819599</v>
      </c>
      <c r="AF216" s="16">
        <v>31</v>
      </c>
      <c r="AG216" s="17">
        <v>0</v>
      </c>
      <c r="AH216" s="18">
        <v>155.84460000000001</v>
      </c>
      <c r="AI216" s="19">
        <v>-0.247938091844008</v>
      </c>
      <c r="AJ216" s="16">
        <v>72</v>
      </c>
      <c r="AK216" s="17">
        <v>0.18032786885245899</v>
      </c>
      <c r="AL216" s="18">
        <v>524.7799</v>
      </c>
      <c r="AM216" s="19">
        <v>0.27041819130354799</v>
      </c>
      <c r="AN216" s="39">
        <v>341.25</v>
      </c>
      <c r="AO216" s="48">
        <v>1.2369654202465412E-3</v>
      </c>
      <c r="AP216" s="29">
        <v>204</v>
      </c>
      <c r="AQ216" s="39">
        <v>197</v>
      </c>
      <c r="AR216" s="39">
        <f>Table1[[#This Row],[Poids Enseigne]]-Table1[[#This Row],[Position WB CROP 11 Full]]</f>
        <v>-7</v>
      </c>
      <c r="AT216" s="5"/>
    </row>
    <row r="217" spans="1:46" ht="22.5">
      <c r="A217" s="7">
        <v>33010122002</v>
      </c>
      <c r="B217" s="7" t="s">
        <v>742</v>
      </c>
      <c r="C217" s="8">
        <v>40</v>
      </c>
      <c r="D217" s="7" t="s">
        <v>10</v>
      </c>
      <c r="E217" s="7">
        <v>4600</v>
      </c>
      <c r="F217" s="7" t="s">
        <v>741</v>
      </c>
      <c r="G217" s="7" t="s">
        <v>14</v>
      </c>
      <c r="H217" s="7" t="s">
        <v>739</v>
      </c>
      <c r="I217" s="7" t="s">
        <v>742</v>
      </c>
      <c r="J217" s="7" t="s">
        <v>35</v>
      </c>
      <c r="K217" s="32">
        <v>2.3110243612095775E-3</v>
      </c>
      <c r="L217" s="16">
        <v>215</v>
      </c>
      <c r="M217" s="17">
        <v>-0.28333333333333299</v>
      </c>
      <c r="N217" s="18">
        <v>807.71109999999999</v>
      </c>
      <c r="O217" s="19">
        <v>-0.13931163779168099</v>
      </c>
      <c r="P217" s="5">
        <v>341</v>
      </c>
      <c r="Q217" s="6">
        <v>-0.43914473684210498</v>
      </c>
      <c r="R217" s="5">
        <v>1217.0510999999999</v>
      </c>
      <c r="S217" s="6">
        <v>-0.418401667630939</v>
      </c>
      <c r="T217" s="16">
        <v>177</v>
      </c>
      <c r="U217" s="17">
        <v>-0.509695290858726</v>
      </c>
      <c r="V217" s="18">
        <v>605.65459999999996</v>
      </c>
      <c r="W217" s="19">
        <v>-0.48360649587655702</v>
      </c>
      <c r="X217" s="5">
        <v>59</v>
      </c>
      <c r="Y217" s="6">
        <v>0.68571428571428605</v>
      </c>
      <c r="Z217" s="5">
        <v>232.96600000000001</v>
      </c>
      <c r="AA217" s="6">
        <v>0.67148094735860298</v>
      </c>
      <c r="AB217" s="16">
        <v>119</v>
      </c>
      <c r="AC217" s="17">
        <v>-0.161971830985915</v>
      </c>
      <c r="AD217" s="18">
        <v>564.32140000000004</v>
      </c>
      <c r="AE217" s="19">
        <v>-0.23515787502034699</v>
      </c>
      <c r="AF217" s="16">
        <v>30</v>
      </c>
      <c r="AG217" s="17">
        <v>-0.5</v>
      </c>
      <c r="AH217" s="18">
        <v>93.283199999999994</v>
      </c>
      <c r="AI217" s="19">
        <v>-0.68758441847247798</v>
      </c>
      <c r="AJ217" s="16">
        <v>112</v>
      </c>
      <c r="AK217" s="17">
        <v>-0.24832214765100699</v>
      </c>
      <c r="AL217" s="18">
        <v>590.17999999999995</v>
      </c>
      <c r="AM217" s="19">
        <v>-0.29119461414555398</v>
      </c>
      <c r="AN217" s="39">
        <v>328.5</v>
      </c>
      <c r="AO217" s="48">
        <v>1.1907491298197475E-3</v>
      </c>
      <c r="AP217" s="29">
        <v>205</v>
      </c>
      <c r="AQ217" s="39">
        <v>179</v>
      </c>
      <c r="AR217" s="39">
        <f>Table1[[#This Row],[Poids Enseigne]]-Table1[[#This Row],[Position WB CROP 11 Full]]</f>
        <v>-26</v>
      </c>
      <c r="AT217" s="5"/>
    </row>
    <row r="218" spans="1:46" ht="33.75">
      <c r="A218" s="7">
        <v>33010122003</v>
      </c>
      <c r="B218" s="7" t="s">
        <v>744</v>
      </c>
      <c r="C218" s="8">
        <v>40</v>
      </c>
      <c r="D218" s="7" t="s">
        <v>10</v>
      </c>
      <c r="E218" s="7">
        <v>5100</v>
      </c>
      <c r="F218" s="7" t="s">
        <v>743</v>
      </c>
      <c r="G218" s="7" t="s">
        <v>14</v>
      </c>
      <c r="H218" s="7" t="s">
        <v>739</v>
      </c>
      <c r="I218" s="7" t="s">
        <v>745</v>
      </c>
      <c r="J218" s="7" t="s">
        <v>35</v>
      </c>
      <c r="K218" s="32">
        <v>2.2978160253063935E-3</v>
      </c>
      <c r="L218" s="16">
        <v>215</v>
      </c>
      <c r="M218" s="17">
        <v>0.194444444444444</v>
      </c>
      <c r="N218" s="18">
        <v>822.88319999999999</v>
      </c>
      <c r="O218" s="19">
        <v>0.28777862337739202</v>
      </c>
      <c r="P218" s="5">
        <v>562</v>
      </c>
      <c r="Q218" s="6">
        <v>0.104125736738703</v>
      </c>
      <c r="R218" s="5">
        <v>2121.3465000000001</v>
      </c>
      <c r="S218" s="6">
        <v>0.19297608757634899</v>
      </c>
      <c r="T218" s="16">
        <v>184</v>
      </c>
      <c r="U218" s="17">
        <v>-0.26693227091633498</v>
      </c>
      <c r="V218" s="18">
        <v>687.63149999999996</v>
      </c>
      <c r="W218" s="19">
        <v>-0.212815026988699</v>
      </c>
      <c r="X218" s="5">
        <v>102</v>
      </c>
      <c r="Y218" s="6">
        <v>1.7567567567567599</v>
      </c>
      <c r="Z218" s="5">
        <v>385.22289999999998</v>
      </c>
      <c r="AA218" s="6">
        <v>1.95468675816038</v>
      </c>
      <c r="AB218" s="16">
        <v>152</v>
      </c>
      <c r="AC218" s="17">
        <v>0.125925925925926</v>
      </c>
      <c r="AD218" s="18">
        <v>1021.8124</v>
      </c>
      <c r="AE218" s="19">
        <v>0.37027846032349099</v>
      </c>
      <c r="AF218" s="16">
        <v>72</v>
      </c>
      <c r="AG218" s="17">
        <v>3.5</v>
      </c>
      <c r="AH218" s="18">
        <v>433.25749999999999</v>
      </c>
      <c r="AI218" s="19">
        <v>3.4401600787070699</v>
      </c>
      <c r="AJ218" s="16">
        <v>135</v>
      </c>
      <c r="AK218" s="17">
        <v>4.4000000000000004</v>
      </c>
      <c r="AL218" s="18">
        <v>847.83190000000002</v>
      </c>
      <c r="AM218" s="19">
        <v>4.8586439387290996</v>
      </c>
      <c r="AN218" s="39">
        <v>445.25</v>
      </c>
      <c r="AO218" s="48">
        <v>1.6139453578454871E-3</v>
      </c>
      <c r="AP218" s="29">
        <v>190</v>
      </c>
      <c r="AQ218" s="39">
        <v>181</v>
      </c>
      <c r="AR218" s="39">
        <f>Table1[[#This Row],[Poids Enseigne]]-Table1[[#This Row],[Position WB CROP 11 Full]]</f>
        <v>-9</v>
      </c>
      <c r="AT218" s="5"/>
    </row>
    <row r="219" spans="1:46" ht="22.5">
      <c r="A219" s="7">
        <v>33010122004</v>
      </c>
      <c r="B219" s="7" t="s">
        <v>747</v>
      </c>
      <c r="C219" s="8">
        <v>40</v>
      </c>
      <c r="D219" s="7" t="s">
        <v>10</v>
      </c>
      <c r="E219" s="7">
        <v>6012</v>
      </c>
      <c r="F219" s="7" t="s">
        <v>746</v>
      </c>
      <c r="G219" s="7" t="s">
        <v>14</v>
      </c>
      <c r="H219" s="7" t="s">
        <v>739</v>
      </c>
      <c r="I219" s="7" t="s">
        <v>747</v>
      </c>
      <c r="J219" s="7" t="s">
        <v>748</v>
      </c>
      <c r="K219" s="32">
        <v>3.0788380493575033E-3</v>
      </c>
      <c r="L219" s="16">
        <v>361</v>
      </c>
      <c r="M219" s="17">
        <v>-0.37326388888888901</v>
      </c>
      <c r="N219" s="18">
        <v>1337.8079</v>
      </c>
      <c r="O219" s="19">
        <v>-0.30881890309721999</v>
      </c>
      <c r="P219" s="5">
        <v>518</v>
      </c>
      <c r="Q219" s="6">
        <v>-0.25894134477825498</v>
      </c>
      <c r="R219" s="5">
        <v>1874.6972000000001</v>
      </c>
      <c r="S219" s="6">
        <v>-0.21524471156945399</v>
      </c>
      <c r="T219" s="16">
        <v>361</v>
      </c>
      <c r="U219" s="17">
        <v>-0.27070707070707101</v>
      </c>
      <c r="V219" s="18">
        <v>1347.7896000000001</v>
      </c>
      <c r="W219" s="19">
        <v>-0.19328444520340199</v>
      </c>
      <c r="X219" s="5">
        <v>193</v>
      </c>
      <c r="Y219" s="6">
        <v>6.1481481481481497</v>
      </c>
      <c r="Z219" s="5">
        <v>725.57740000000001</v>
      </c>
      <c r="AA219" s="6">
        <v>6.4007245918560898</v>
      </c>
      <c r="AB219" s="16">
        <v>255</v>
      </c>
      <c r="AC219" s="17">
        <v>0.50887573964497002</v>
      </c>
      <c r="AD219" s="18">
        <v>1678.6</v>
      </c>
      <c r="AE219" s="19">
        <v>0.66414572943782202</v>
      </c>
      <c r="AF219" s="16">
        <v>96</v>
      </c>
      <c r="AG219" s="17">
        <v>2.2000000000000002</v>
      </c>
      <c r="AH219" s="18">
        <v>631.36569999999995</v>
      </c>
      <c r="AI219" s="19">
        <v>2.1869773053082202</v>
      </c>
      <c r="AJ219" s="16">
        <v>203</v>
      </c>
      <c r="AK219" s="17">
        <v>0.49264705882352899</v>
      </c>
      <c r="AL219" s="18">
        <v>1346.18</v>
      </c>
      <c r="AM219" s="19">
        <v>0.57669021781651297</v>
      </c>
      <c r="AN219" s="39">
        <v>635.25</v>
      </c>
      <c r="AO219" s="48">
        <v>2.3026587053820232E-3</v>
      </c>
      <c r="AP219" s="29">
        <v>165</v>
      </c>
      <c r="AQ219" s="39">
        <v>146</v>
      </c>
      <c r="AR219" s="39">
        <f>Table1[[#This Row],[Poids Enseigne]]-Table1[[#This Row],[Position WB CROP 11 Full]]</f>
        <v>-19</v>
      </c>
      <c r="AT219" s="5"/>
    </row>
    <row r="220" spans="1:46" ht="22.5">
      <c r="A220" s="7">
        <v>33010122005</v>
      </c>
      <c r="B220" s="7" t="s">
        <v>750</v>
      </c>
      <c r="C220" s="8">
        <v>46</v>
      </c>
      <c r="D220" s="7" t="s">
        <v>10</v>
      </c>
      <c r="E220" s="7">
        <v>3420</v>
      </c>
      <c r="F220" s="7" t="s">
        <v>749</v>
      </c>
      <c r="G220" s="7" t="s">
        <v>14</v>
      </c>
      <c r="H220" s="7" t="s">
        <v>739</v>
      </c>
      <c r="I220" s="7" t="s">
        <v>750</v>
      </c>
      <c r="J220" s="7" t="s">
        <v>230</v>
      </c>
      <c r="K220" s="32">
        <v>2.1325833883843568E-3</v>
      </c>
      <c r="L220" s="16">
        <v>395</v>
      </c>
      <c r="M220" s="17">
        <v>0.29508196721311503</v>
      </c>
      <c r="N220" s="18">
        <v>1380.3453999999999</v>
      </c>
      <c r="O220" s="19">
        <v>0.38075797048158</v>
      </c>
      <c r="P220" s="5">
        <v>660</v>
      </c>
      <c r="Q220" s="6">
        <v>0.93548387096774199</v>
      </c>
      <c r="R220" s="5">
        <v>2307.5861</v>
      </c>
      <c r="S220" s="6">
        <v>1.10208156154738</v>
      </c>
      <c r="T220" s="16">
        <v>349</v>
      </c>
      <c r="U220" s="17">
        <v>0.23321554770318001</v>
      </c>
      <c r="V220" s="18">
        <v>1191.9321</v>
      </c>
      <c r="W220" s="19">
        <v>0.27028411330769803</v>
      </c>
      <c r="X220" s="5">
        <v>173</v>
      </c>
      <c r="Y220" s="6">
        <v>3.3250000000000002</v>
      </c>
      <c r="Z220" s="5">
        <v>651.14610000000005</v>
      </c>
      <c r="AA220" s="6">
        <v>3.3897588533906799</v>
      </c>
      <c r="AB220" s="16">
        <v>218</v>
      </c>
      <c r="AC220" s="17">
        <v>6.3414634146341506E-2</v>
      </c>
      <c r="AD220" s="18">
        <v>1372.0909999999999</v>
      </c>
      <c r="AE220" s="19">
        <v>0.16834694810039499</v>
      </c>
      <c r="AF220" s="16">
        <v>102</v>
      </c>
      <c r="AG220" s="17">
        <v>1.2666666666666699</v>
      </c>
      <c r="AH220" s="18">
        <v>650.48230000000001</v>
      </c>
      <c r="AI220" s="19">
        <v>1.46372133171076</v>
      </c>
      <c r="AJ220" s="16">
        <v>213</v>
      </c>
      <c r="AK220" s="17">
        <v>1.84</v>
      </c>
      <c r="AL220" s="18">
        <v>1375.0027</v>
      </c>
      <c r="AM220" s="19">
        <v>2.1155285568786799</v>
      </c>
      <c r="AN220" s="39">
        <v>660.75</v>
      </c>
      <c r="AO220" s="48">
        <v>2.3950912862356105E-3</v>
      </c>
      <c r="AP220" s="29">
        <v>158</v>
      </c>
      <c r="AQ220" s="39">
        <v>187</v>
      </c>
      <c r="AR220" s="39">
        <f>Table1[[#This Row],[Poids Enseigne]]-Table1[[#This Row],[Position WB CROP 11 Full]]</f>
        <v>29</v>
      </c>
      <c r="AT220" s="5"/>
    </row>
    <row r="221" spans="1:46" ht="45">
      <c r="A221" s="7">
        <v>33010122006</v>
      </c>
      <c r="B221" s="7" t="s">
        <v>752</v>
      </c>
      <c r="C221" s="8">
        <v>64</v>
      </c>
      <c r="D221" s="7" t="s">
        <v>10</v>
      </c>
      <c r="E221" s="7">
        <v>5650</v>
      </c>
      <c r="F221" s="7" t="s">
        <v>751</v>
      </c>
      <c r="G221" s="7" t="s">
        <v>14</v>
      </c>
      <c r="H221" s="7" t="s">
        <v>739</v>
      </c>
      <c r="I221" s="7" t="s">
        <v>753</v>
      </c>
      <c r="J221" s="7" t="s">
        <v>754</v>
      </c>
      <c r="K221" s="32">
        <v>2.371043299058016E-3</v>
      </c>
      <c r="L221" s="16">
        <v>690</v>
      </c>
      <c r="M221" s="17">
        <v>-7.5067024128686294E-2</v>
      </c>
      <c r="N221" s="18">
        <v>2492.7248</v>
      </c>
      <c r="O221" s="19">
        <v>-6.0726780057084699E-2</v>
      </c>
      <c r="P221" s="5">
        <v>1037</v>
      </c>
      <c r="Q221" s="6">
        <v>0.58805513016845301</v>
      </c>
      <c r="R221" s="5">
        <v>3693.0927000000001</v>
      </c>
      <c r="S221" s="6">
        <v>0.59510045641273901</v>
      </c>
      <c r="T221" s="16">
        <v>657</v>
      </c>
      <c r="U221" s="17">
        <v>4.5871559633027499E-3</v>
      </c>
      <c r="V221" s="18">
        <v>2294.2066</v>
      </c>
      <c r="W221" s="19">
        <v>-3.2792383845832697E-2</v>
      </c>
      <c r="X221" s="5">
        <v>207</v>
      </c>
      <c r="Y221" s="6">
        <v>4.1749999999999998</v>
      </c>
      <c r="Z221" s="5">
        <v>762.79679999999996</v>
      </c>
      <c r="AA221" s="6">
        <v>5.51378506468554</v>
      </c>
      <c r="AB221" s="16">
        <v>220</v>
      </c>
      <c r="AC221" s="17">
        <v>0.170212765957447</v>
      </c>
      <c r="AD221" s="18">
        <v>1371.2574999999999</v>
      </c>
      <c r="AE221" s="19">
        <v>0.19436582940011299</v>
      </c>
      <c r="AF221" s="16">
        <v>88</v>
      </c>
      <c r="AG221" s="17">
        <v>1.75</v>
      </c>
      <c r="AH221" s="18">
        <v>568.65629999999999</v>
      </c>
      <c r="AI221" s="19">
        <v>1.62088257755749</v>
      </c>
      <c r="AJ221" s="16">
        <v>177</v>
      </c>
      <c r="AK221" s="17">
        <v>1.36</v>
      </c>
      <c r="AL221" s="18">
        <v>1140.7927</v>
      </c>
      <c r="AM221" s="19">
        <v>1.3898153579299299</v>
      </c>
      <c r="AN221" s="39">
        <v>890.25</v>
      </c>
      <c r="AO221" s="48">
        <v>3.2269845139179E-3</v>
      </c>
      <c r="AP221" s="29">
        <v>121</v>
      </c>
      <c r="AQ221" s="39">
        <v>174</v>
      </c>
      <c r="AR221" s="39">
        <f>Table1[[#This Row],[Poids Enseigne]]-Table1[[#This Row],[Position WB CROP 11 Full]]</f>
        <v>53</v>
      </c>
      <c r="AT221" s="5"/>
    </row>
    <row r="222" spans="1:46" ht="33.75">
      <c r="A222" s="7">
        <v>33010123001</v>
      </c>
      <c r="B222" s="7" t="s">
        <v>756</v>
      </c>
      <c r="C222" s="8">
        <v>38</v>
      </c>
      <c r="D222" s="7" t="s">
        <v>10</v>
      </c>
      <c r="E222" s="7">
        <v>6500</v>
      </c>
      <c r="F222" s="7" t="s">
        <v>755</v>
      </c>
      <c r="G222" s="7" t="s">
        <v>14</v>
      </c>
      <c r="H222" s="7" t="s">
        <v>757</v>
      </c>
      <c r="I222" s="7" t="s">
        <v>756</v>
      </c>
      <c r="J222" s="7" t="s">
        <v>758</v>
      </c>
      <c r="K222" s="32">
        <v>2.9507403841408627E-3</v>
      </c>
      <c r="L222" s="16">
        <v>133</v>
      </c>
      <c r="M222" s="17">
        <v>6.4000000000000001E-2</v>
      </c>
      <c r="N222" s="18">
        <v>496.28429999999997</v>
      </c>
      <c r="O222" s="19">
        <v>0.16894979857766601</v>
      </c>
      <c r="P222" s="5">
        <v>530</v>
      </c>
      <c r="Q222" s="6">
        <v>1.19917012448133</v>
      </c>
      <c r="R222" s="5">
        <v>1977.2638999999999</v>
      </c>
      <c r="S222" s="6">
        <v>1.3546752524031</v>
      </c>
      <c r="T222" s="16">
        <v>232</v>
      </c>
      <c r="U222" s="17">
        <v>0.389221556886228</v>
      </c>
      <c r="V222" s="18">
        <v>869.90279999999996</v>
      </c>
      <c r="W222" s="19">
        <v>0.51627088155729695</v>
      </c>
      <c r="X222" s="5">
        <v>154</v>
      </c>
      <c r="Y222" s="6">
        <v>10.846153846153801</v>
      </c>
      <c r="Z222" s="5">
        <v>432.14069999999998</v>
      </c>
      <c r="AA222" s="6">
        <v>8.2987876779535608</v>
      </c>
      <c r="AB222" s="16">
        <v>385</v>
      </c>
      <c r="AC222" s="17">
        <v>0.48648648648648701</v>
      </c>
      <c r="AD222" s="18">
        <v>2332.067</v>
      </c>
      <c r="AE222" s="19">
        <v>0.61902550239028498</v>
      </c>
      <c r="AF222" s="16">
        <v>87</v>
      </c>
      <c r="AG222" s="17">
        <v>-0.194444444444444</v>
      </c>
      <c r="AH222" s="18">
        <v>542.78750000000002</v>
      </c>
      <c r="AI222" s="19">
        <v>-0.18633323149772399</v>
      </c>
      <c r="AJ222" s="16">
        <v>318</v>
      </c>
      <c r="AK222" s="17">
        <v>0.34745762711864397</v>
      </c>
      <c r="AL222" s="18">
        <v>1958.5337</v>
      </c>
      <c r="AM222" s="19">
        <v>0.51597157128117299</v>
      </c>
      <c r="AN222" s="39">
        <v>657.25</v>
      </c>
      <c r="AO222" s="48">
        <v>2.382404461412569E-3</v>
      </c>
      <c r="AP222" s="29">
        <v>159</v>
      </c>
      <c r="AQ222" s="39">
        <v>151</v>
      </c>
      <c r="AR222" s="39">
        <f>Table1[[#This Row],[Poids Enseigne]]-Table1[[#This Row],[Position WB CROP 11 Full]]</f>
        <v>-8</v>
      </c>
      <c r="AT222" s="5"/>
    </row>
    <row r="223" spans="1:46" ht="45">
      <c r="A223" s="7">
        <v>33010123002</v>
      </c>
      <c r="B223" s="7" t="s">
        <v>760</v>
      </c>
      <c r="C223" s="8">
        <v>74</v>
      </c>
      <c r="D223" s="7" t="s">
        <v>10</v>
      </c>
      <c r="E223" s="7">
        <v>8000</v>
      </c>
      <c r="F223" s="7" t="s">
        <v>759</v>
      </c>
      <c r="G223" s="7" t="s">
        <v>14</v>
      </c>
      <c r="H223" s="7" t="s">
        <v>757</v>
      </c>
      <c r="I223" s="7" t="s">
        <v>760</v>
      </c>
      <c r="J223" s="7" t="s">
        <v>761</v>
      </c>
      <c r="K223" s="32">
        <v>2.9272549206062438E-3</v>
      </c>
      <c r="L223" s="16">
        <v>283</v>
      </c>
      <c r="M223" s="17">
        <v>1.74757281553398</v>
      </c>
      <c r="N223" s="18">
        <v>1097.0316</v>
      </c>
      <c r="O223" s="19">
        <v>1.9830590511752599</v>
      </c>
      <c r="P223" s="5">
        <v>319</v>
      </c>
      <c r="Q223" s="6">
        <v>2.12745098039216</v>
      </c>
      <c r="R223" s="5">
        <v>1235.1418000000001</v>
      </c>
      <c r="S223" s="6">
        <v>2.3834597670639002</v>
      </c>
      <c r="T223" s="16">
        <v>217</v>
      </c>
      <c r="U223" s="17">
        <v>-0.110655737704918</v>
      </c>
      <c r="V223" s="18">
        <v>840.96209999999996</v>
      </c>
      <c r="W223" s="19">
        <v>-2.5921952561998599E-2</v>
      </c>
      <c r="X223" s="5">
        <v>128</v>
      </c>
      <c r="Y223" s="6">
        <v>2.7647058823529398</v>
      </c>
      <c r="Z223" s="5">
        <v>498.64589999999998</v>
      </c>
      <c r="AA223" s="6">
        <v>2.7571553432439999</v>
      </c>
      <c r="AB223" s="16">
        <v>191</v>
      </c>
      <c r="AC223" s="17">
        <v>-0.65892857142857097</v>
      </c>
      <c r="AD223" s="18">
        <v>1277.5206000000001</v>
      </c>
      <c r="AE223" s="19">
        <v>-0.61002223341107098</v>
      </c>
      <c r="AF223" s="16">
        <v>77</v>
      </c>
      <c r="AG223" s="17">
        <v>-0.57692307692307698</v>
      </c>
      <c r="AH223" s="18">
        <v>518.04719999999998</v>
      </c>
      <c r="AI223" s="19">
        <v>-0.56177893084647201</v>
      </c>
      <c r="AJ223" s="16">
        <v>253</v>
      </c>
      <c r="AK223" s="17">
        <v>-6.2962962962962998E-2</v>
      </c>
      <c r="AL223" s="18">
        <v>1719.4811999999999</v>
      </c>
      <c r="AM223" s="19">
        <v>-2.61937765881173E-2</v>
      </c>
      <c r="AN223" s="39">
        <v>497.25</v>
      </c>
      <c r="AO223" s="48">
        <v>1.80243532664496E-3</v>
      </c>
      <c r="AP223" s="29">
        <v>183</v>
      </c>
      <c r="AQ223" s="39">
        <v>152</v>
      </c>
      <c r="AR223" s="39">
        <f>Table1[[#This Row],[Poids Enseigne]]-Table1[[#This Row],[Position WB CROP 11 Full]]</f>
        <v>-31</v>
      </c>
      <c r="AT223" s="5"/>
    </row>
    <row r="224" spans="1:46" ht="45">
      <c r="A224" s="7">
        <v>33010123003</v>
      </c>
      <c r="B224" s="7" t="s">
        <v>763</v>
      </c>
      <c r="C224" s="8">
        <v>74</v>
      </c>
      <c r="D224" s="7" t="s">
        <v>10</v>
      </c>
      <c r="E224" s="7">
        <v>6200</v>
      </c>
      <c r="F224" s="7" t="s">
        <v>762</v>
      </c>
      <c r="G224" s="7" t="s">
        <v>14</v>
      </c>
      <c r="H224" s="7" t="s">
        <v>757</v>
      </c>
      <c r="I224" s="7" t="s">
        <v>763</v>
      </c>
      <c r="J224" s="7" t="s">
        <v>764</v>
      </c>
      <c r="K224" s="32">
        <v>4.2296969545812099E-3</v>
      </c>
      <c r="L224" s="16">
        <v>620</v>
      </c>
      <c r="M224" s="17">
        <v>4.20168067226891E-2</v>
      </c>
      <c r="N224" s="18">
        <v>2293.8872999999999</v>
      </c>
      <c r="O224" s="19">
        <v>0.11505925538089901</v>
      </c>
      <c r="P224" s="5">
        <v>866</v>
      </c>
      <c r="Q224" s="6">
        <v>0.24425287356321801</v>
      </c>
      <c r="R224" s="5">
        <v>3204.6370000000002</v>
      </c>
      <c r="S224" s="6">
        <v>0.320716132600743</v>
      </c>
      <c r="T224" s="16">
        <v>524</v>
      </c>
      <c r="U224" s="17">
        <v>-5.6925996204933603E-3</v>
      </c>
      <c r="V224" s="18">
        <v>1918.3492000000001</v>
      </c>
      <c r="W224" s="19">
        <v>4.3989735498000601E-2</v>
      </c>
      <c r="X224" s="5">
        <v>351</v>
      </c>
      <c r="Y224" s="6">
        <v>19.647058823529399</v>
      </c>
      <c r="Z224" s="5">
        <v>1346.2756999999999</v>
      </c>
      <c r="AA224" s="6">
        <v>19.274717364163902</v>
      </c>
      <c r="AB224" s="16">
        <v>533</v>
      </c>
      <c r="AC224" s="17">
        <v>1.1844262295082</v>
      </c>
      <c r="AD224" s="18">
        <v>3299.9555999999998</v>
      </c>
      <c r="AE224" s="19">
        <v>1.41260608024392</v>
      </c>
      <c r="AF224" s="16">
        <v>210</v>
      </c>
      <c r="AG224" s="17">
        <v>1.3076923076923099</v>
      </c>
      <c r="AH224" s="18">
        <v>1258.4673</v>
      </c>
      <c r="AI224" s="19">
        <v>1.1895763020618599</v>
      </c>
      <c r="AJ224" s="16">
        <v>475</v>
      </c>
      <c r="AK224" s="17">
        <v>2.2986111111111098</v>
      </c>
      <c r="AL224" s="18">
        <v>2979.2145</v>
      </c>
      <c r="AM224" s="19">
        <v>2.2251394455736002</v>
      </c>
      <c r="AN224" s="39">
        <v>1199.25</v>
      </c>
      <c r="AO224" s="48">
        <v>4.3470499054378449E-3</v>
      </c>
      <c r="AP224" s="29">
        <v>90</v>
      </c>
      <c r="AQ224" s="39">
        <v>108</v>
      </c>
      <c r="AR224" s="39">
        <f>Table1[[#This Row],[Poids Enseigne]]-Table1[[#This Row],[Position WB CROP 11 Full]]</f>
        <v>18</v>
      </c>
      <c r="AT224" s="5"/>
    </row>
    <row r="225" spans="1:46" ht="34.5" thickBot="1">
      <c r="A225" s="7">
        <v>33010123004</v>
      </c>
      <c r="B225" s="7" t="s">
        <v>766</v>
      </c>
      <c r="C225" s="8">
        <v>1</v>
      </c>
      <c r="D225" s="7" t="s">
        <v>693</v>
      </c>
      <c r="E225" s="7">
        <v>6132</v>
      </c>
      <c r="F225" s="7" t="s">
        <v>765</v>
      </c>
      <c r="G225" s="7" t="s">
        <v>14</v>
      </c>
      <c r="H225" s="7" t="s">
        <v>757</v>
      </c>
      <c r="I225" s="7" t="s">
        <v>767</v>
      </c>
      <c r="J225" s="7" t="s">
        <v>768</v>
      </c>
      <c r="K225" s="32">
        <v>4.7854867331649066E-3</v>
      </c>
      <c r="L225" s="20">
        <v>842</v>
      </c>
      <c r="M225" s="21">
        <v>0.62548262548262501</v>
      </c>
      <c r="N225" s="22">
        <v>3319.8006</v>
      </c>
      <c r="O225" s="23">
        <v>0.75383379662156502</v>
      </c>
      <c r="P225" s="5">
        <v>1286</v>
      </c>
      <c r="Q225" s="6">
        <v>2.0187793427230001</v>
      </c>
      <c r="R225" s="5">
        <v>5073.8221000000003</v>
      </c>
      <c r="S225" s="6">
        <v>2.20402654295011</v>
      </c>
      <c r="T225" s="20">
        <v>860</v>
      </c>
      <c r="U225" s="21">
        <v>1.02830188679245</v>
      </c>
      <c r="V225" s="22">
        <v>3387.7636000000002</v>
      </c>
      <c r="W225" s="23">
        <v>1.1707947752218399</v>
      </c>
      <c r="X225" s="5">
        <v>489</v>
      </c>
      <c r="Y225" s="6">
        <v>23.45</v>
      </c>
      <c r="Z225" s="5">
        <v>1906.4061999999999</v>
      </c>
      <c r="AA225" s="6">
        <v>23.4191904700909</v>
      </c>
      <c r="AB225" s="20">
        <v>552</v>
      </c>
      <c r="AC225" s="21">
        <v>0.647761194029851</v>
      </c>
      <c r="AD225" s="22">
        <v>3903.3843000000002</v>
      </c>
      <c r="AE225" s="23">
        <v>0.82018335644205498</v>
      </c>
      <c r="AF225" s="20">
        <v>150</v>
      </c>
      <c r="AG225" s="21">
        <v>0.64835164835164805</v>
      </c>
      <c r="AH225" s="22">
        <v>1040.7574999999999</v>
      </c>
      <c r="AI225" s="23">
        <v>1.25888195969919</v>
      </c>
      <c r="AJ225" s="20">
        <v>412</v>
      </c>
      <c r="AK225" s="21">
        <v>0.40614334470989799</v>
      </c>
      <c r="AL225" s="22">
        <v>2859.6619000000001</v>
      </c>
      <c r="AM225" s="23">
        <v>0.671855624863269</v>
      </c>
      <c r="AN225" s="40">
        <v>1426.25</v>
      </c>
      <c r="AO225" s="49">
        <v>5.1698811153893902E-3</v>
      </c>
      <c r="AP225" s="29">
        <v>67</v>
      </c>
      <c r="AQ225" s="40">
        <v>86</v>
      </c>
      <c r="AR225" s="40">
        <f>Table1[[#This Row],[Poids Enseigne]]-Table1[[#This Row],[Position WB CROP 11 Full]]</f>
        <v>19</v>
      </c>
      <c r="AT225" s="5"/>
    </row>
    <row r="226" spans="1:4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3"/>
      <c r="L226" s="18"/>
      <c r="M226" s="44"/>
      <c r="N226" s="44"/>
      <c r="O226" s="45"/>
      <c r="P226" s="18"/>
      <c r="Q226" s="44"/>
      <c r="R226" s="18"/>
      <c r="S226" s="44"/>
      <c r="T226" s="16"/>
      <c r="U226" s="44"/>
      <c r="V226" s="18"/>
      <c r="W226" s="45"/>
      <c r="X226" s="18"/>
      <c r="Y226" s="44"/>
      <c r="Z226" s="18"/>
      <c r="AA226" s="44"/>
      <c r="AB226" s="16"/>
      <c r="AC226" s="44"/>
      <c r="AD226" s="18"/>
      <c r="AE226" s="45"/>
      <c r="AF226" s="16"/>
      <c r="AG226" s="44"/>
      <c r="AH226" s="18"/>
      <c r="AI226" s="45"/>
      <c r="AJ226" s="16"/>
      <c r="AK226" s="44"/>
      <c r="AL226" s="18"/>
      <c r="AM226" s="45"/>
      <c r="AN226" s="41">
        <f>SUBTOTAL(109,[Volume Vendu CROP 11 Full])</f>
        <v>275876.75</v>
      </c>
      <c r="AO226" s="41"/>
      <c r="AP226" s="46"/>
      <c r="AQ226" s="46"/>
      <c r="AR226" s="41"/>
      <c r="AT226" s="5"/>
    </row>
  </sheetData>
  <mergeCells count="7">
    <mergeCell ref="AJ2:AM2"/>
    <mergeCell ref="L2:O2"/>
    <mergeCell ref="P2:S2"/>
    <mergeCell ref="T2:W2"/>
    <mergeCell ref="X2:AA2"/>
    <mergeCell ref="AB2:AE2"/>
    <mergeCell ref="AF2:A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width="22.85546875" bestFit="1" customWidth="1"/>
  </cols>
  <sheetData>
    <row r="1" spans="1:2">
      <c r="A1" t="s">
        <v>815</v>
      </c>
      <c r="B1" t="s">
        <v>816</v>
      </c>
    </row>
    <row r="2" spans="1:2">
      <c r="A2" t="s">
        <v>817</v>
      </c>
      <c r="B2" t="s">
        <v>816</v>
      </c>
    </row>
    <row r="3" spans="1:2">
      <c r="A3" t="s">
        <v>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Company>PARAMOUNT FARMS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PFILT214</dc:creator>
  <cp:lastModifiedBy>PFILT214</cp:lastModifiedBy>
  <dcterms:created xsi:type="dcterms:W3CDTF">2012-10-09T13:45:38Z</dcterms:created>
  <dcterms:modified xsi:type="dcterms:W3CDTF">2013-01-23T07:10:37Z</dcterms:modified>
</cp:coreProperties>
</file>