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j.starwars_cards\"/>
    </mc:Choice>
  </mc:AlternateContent>
  <xr:revisionPtr revIDLastSave="0" documentId="13_ncr:1_{B30BC762-9271-40DE-8BC5-9C70A23A24A9}" xr6:coauthVersionLast="47" xr6:coauthVersionMax="47" xr10:uidLastSave="{00000000-0000-0000-0000-000000000000}"/>
  <bookViews>
    <workbookView xWindow="-120" yWindow="-120" windowWidth="29040" windowHeight="15840" xr2:uid="{9088C3DA-D3CE-4587-B47D-E6DB4C601170}"/>
  </bookViews>
  <sheets>
    <sheet name="data" sheetId="2" r:id="rId1"/>
    <sheet name="Val_Bdown_by_Rarity" sheetId="7" r:id="rId2"/>
    <sheet name="Val_Bdown_by_Type" sheetId="8" r:id="rId3"/>
    <sheet name="count_by_rarity&amp;type" sheetId="10" r:id="rId4"/>
    <sheet name="top5cards" sheetId="12" r:id="rId5"/>
    <sheet name="dashboard" sheetId="9" r:id="rId6"/>
  </sheets>
  <definedNames>
    <definedName name="_xlnm._FilterDatabase" localSheetId="0" hidden="1">data!$A$1:$V$253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5" i="2" l="1"/>
  <c r="V6" i="2"/>
  <c r="V7" i="2"/>
  <c r="H11" i="1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" i="2"/>
  <c r="P3" i="2"/>
  <c r="O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" i="2"/>
  <c r="U7" i="2" l="1"/>
  <c r="U6" i="2"/>
  <c r="U5" i="2"/>
  <c r="T2" i="2"/>
  <c r="H12" i="12" s="1"/>
  <c r="I11" i="12" s="1"/>
  <c r="J11" i="12" s="1"/>
</calcChain>
</file>

<file path=xl/sharedStrings.xml><?xml version="1.0" encoding="utf-8"?>
<sst xmlns="http://schemas.openxmlformats.org/spreadsheetml/2006/main" count="1576" uniqueCount="562">
  <si>
    <t>Base Cards</t>
  </si>
  <si>
    <t>All Other Card Types</t>
  </si>
  <si>
    <t>SOR1</t>
  </si>
  <si>
    <t>Director Krennic</t>
  </si>
  <si>
    <t>SOR2</t>
  </si>
  <si>
    <t>Iden Versio</t>
  </si>
  <si>
    <t>SOR3</t>
  </si>
  <si>
    <t>Chewbacca</t>
  </si>
  <si>
    <t>SOR4</t>
  </si>
  <si>
    <t>Chirrut Imwe</t>
  </si>
  <si>
    <t>SOR5</t>
  </si>
  <si>
    <t>Luke Skywalker</t>
  </si>
  <si>
    <t>SOR6</t>
  </si>
  <si>
    <t>Emperor Palpatine</t>
  </si>
  <si>
    <t>SOR7</t>
  </si>
  <si>
    <t>Grand Moff Tarkin</t>
  </si>
  <si>
    <t>SOR8</t>
  </si>
  <si>
    <t>Hera Syndulla</t>
  </si>
  <si>
    <t>SOR9</t>
  </si>
  <si>
    <t>Leia Organa</t>
  </si>
  <si>
    <t>SOR10</t>
  </si>
  <si>
    <t>Darth Vader</t>
  </si>
  <si>
    <t>SOR11</t>
  </si>
  <si>
    <t>Grand Inquisitor</t>
  </si>
  <si>
    <t>SOR12</t>
  </si>
  <si>
    <t>IG-88</t>
  </si>
  <si>
    <t>SOR13</t>
  </si>
  <si>
    <t>Cassian Andor</t>
  </si>
  <si>
    <t>SOR14</t>
  </si>
  <si>
    <t>Sabine Wren</t>
  </si>
  <si>
    <t>SOR15</t>
  </si>
  <si>
    <t>Boba Fett</t>
  </si>
  <si>
    <t>SOR16</t>
  </si>
  <si>
    <t>Grand Admiral Thrawn</t>
  </si>
  <si>
    <t>SOR17</t>
  </si>
  <si>
    <t>Han Solo</t>
  </si>
  <si>
    <t>SOR18</t>
  </si>
  <si>
    <t>Jyn Erso</t>
  </si>
  <si>
    <t>SOR19</t>
  </si>
  <si>
    <t>Security Complex</t>
  </si>
  <si>
    <t>SOR20</t>
  </si>
  <si>
    <t>Capital City</t>
  </si>
  <si>
    <t>SOR21</t>
  </si>
  <si>
    <t>Dagobah Swamp</t>
  </si>
  <si>
    <t>SOR22</t>
  </si>
  <si>
    <t>Energy Conversion Lab</t>
  </si>
  <si>
    <t>SOR23</t>
  </si>
  <si>
    <t>Command Center</t>
  </si>
  <si>
    <t>SOR24</t>
  </si>
  <si>
    <t>Echo Base</t>
  </si>
  <si>
    <t>SOR25</t>
  </si>
  <si>
    <t>Tarkintown</t>
  </si>
  <si>
    <t>SOR26</t>
  </si>
  <si>
    <t>Catacombs of Cadera</t>
  </si>
  <si>
    <t>SOR27</t>
  </si>
  <si>
    <t>Kestro City</t>
  </si>
  <si>
    <t>SOR28</t>
  </si>
  <si>
    <t>Jedha City</t>
  </si>
  <si>
    <t>SOR29</t>
  </si>
  <si>
    <t>Administrator’s Tower</t>
  </si>
  <si>
    <t>SOR30</t>
  </si>
  <si>
    <t>Chopper Base</t>
  </si>
  <si>
    <t>SOR31</t>
  </si>
  <si>
    <t>Inferno Four</t>
  </si>
  <si>
    <t>SOR32</t>
  </si>
  <si>
    <t>Scout Bike Pursuer</t>
  </si>
  <si>
    <t>SOR33</t>
  </si>
  <si>
    <t>Death Trooper</t>
  </si>
  <si>
    <t>SOR34</t>
  </si>
  <si>
    <t>Del Meeko</t>
  </si>
  <si>
    <t>SOR35</t>
  </si>
  <si>
    <t>Lieutenant Childsen</t>
  </si>
  <si>
    <t>SOR36</t>
  </si>
  <si>
    <t>Gideon Hask</t>
  </si>
  <si>
    <t>SOR37</t>
  </si>
  <si>
    <t>Academy Defense Walker</t>
  </si>
  <si>
    <t>SOR38</t>
  </si>
  <si>
    <t>Count Dooku</t>
  </si>
  <si>
    <t>SOR39</t>
  </si>
  <si>
    <t>AT-AT Suppressor</t>
  </si>
  <si>
    <t>SOR40</t>
  </si>
  <si>
    <t>Avenger</t>
  </si>
  <si>
    <t>SOR41</t>
  </si>
  <si>
    <t>Power of the Dark Side</t>
  </si>
  <si>
    <t>SOR42</t>
  </si>
  <si>
    <t>Search Your Feelings</t>
  </si>
  <si>
    <t>SOR43</t>
  </si>
  <si>
    <t>Superlaser Blast</t>
  </si>
  <si>
    <t>SOR44</t>
  </si>
  <si>
    <t>Restored ARC-170</t>
  </si>
  <si>
    <t>SOR45</t>
  </si>
  <si>
    <t>Yoda</t>
  </si>
  <si>
    <t>SOR46</t>
  </si>
  <si>
    <t>Consular Security Force</t>
  </si>
  <si>
    <t>SOR47</t>
  </si>
  <si>
    <t>Kanan Jarrus</t>
  </si>
  <si>
    <t>SOR48</t>
  </si>
  <si>
    <t>Vigilant Honor Guards</t>
  </si>
  <si>
    <t>SOR49</t>
  </si>
  <si>
    <t>Obi-Wan Kenobi</t>
  </si>
  <si>
    <t>SOR50</t>
  </si>
  <si>
    <t>The Ghost</t>
  </si>
  <si>
    <t>SOR51</t>
  </si>
  <si>
    <t>SOR52</t>
  </si>
  <si>
    <t>Redemption</t>
  </si>
  <si>
    <t>SOR53</t>
  </si>
  <si>
    <t>Luke’s Lightsaber</t>
  </si>
  <si>
    <t>SOR54</t>
  </si>
  <si>
    <t>Jedi Lightsaber</t>
  </si>
  <si>
    <t>SOR55</t>
  </si>
  <si>
    <t>The Force Is With Me</t>
  </si>
  <si>
    <t>SOR56</t>
  </si>
  <si>
    <t>Bendu</t>
  </si>
  <si>
    <t>SOR57</t>
  </si>
  <si>
    <t>Protector</t>
  </si>
  <si>
    <t>SOR58</t>
  </si>
  <si>
    <t>Vigilance</t>
  </si>
  <si>
    <t>SOR59</t>
  </si>
  <si>
    <t>2-1B Surgical Droid</t>
  </si>
  <si>
    <t>SOR60</t>
  </si>
  <si>
    <t>Distant Patroller</t>
  </si>
  <si>
    <t>SOR61</t>
  </si>
  <si>
    <t>Guardian of the Whills</t>
  </si>
  <si>
    <t>SOR62</t>
  </si>
  <si>
    <t>Regional Governor</t>
  </si>
  <si>
    <t>SOR63</t>
  </si>
  <si>
    <t>Cloud City Wing Guard</t>
  </si>
  <si>
    <t>SOR64</t>
  </si>
  <si>
    <t>Wilderness Fighter</t>
  </si>
  <si>
    <t>SOR65</t>
  </si>
  <si>
    <t>Baze Malbus</t>
  </si>
  <si>
    <t>SOR66</t>
  </si>
  <si>
    <t>System Patrol Craft</t>
  </si>
  <si>
    <t>SOR67</t>
  </si>
  <si>
    <t>Rugged Survivors</t>
  </si>
  <si>
    <t>SOR68</t>
  </si>
  <si>
    <t>Cargo Juggernaut</t>
  </si>
  <si>
    <t>SOR69</t>
  </si>
  <si>
    <t>Resilient</t>
  </si>
  <si>
    <t>SOR70</t>
  </si>
  <si>
    <t>Devotion</t>
  </si>
  <si>
    <t>SOR71</t>
  </si>
  <si>
    <t>Electrostaff</t>
  </si>
  <si>
    <t>SOR72</t>
  </si>
  <si>
    <t>Entrenched</t>
  </si>
  <si>
    <t>SOR73</t>
  </si>
  <si>
    <t>Moment of Peace</t>
  </si>
  <si>
    <t>SOR74</t>
  </si>
  <si>
    <t>Repair</t>
  </si>
  <si>
    <t>SOR75</t>
  </si>
  <si>
    <t>It Binds All Things</t>
  </si>
  <si>
    <t>SOR76</t>
  </si>
  <si>
    <t>Make an Opening</t>
  </si>
  <si>
    <t>SOR77</t>
  </si>
  <si>
    <t>Takedown</t>
  </si>
  <si>
    <t>SOR78</t>
  </si>
  <si>
    <t>Vanquish</t>
  </si>
  <si>
    <t>SOR79</t>
  </si>
  <si>
    <t>Admiral Piett</t>
  </si>
  <si>
    <t>SOR80</t>
  </si>
  <si>
    <t>General Tagge</t>
  </si>
  <si>
    <t>SOR81</t>
  </si>
  <si>
    <t>Seasoned Shoretrooper</t>
  </si>
  <si>
    <t>SOR82</t>
  </si>
  <si>
    <t>Emperor’s Royal Guard</t>
  </si>
  <si>
    <t>SOR83</t>
  </si>
  <si>
    <t>Superlaser Technician</t>
  </si>
  <si>
    <t>SOR84</t>
  </si>
  <si>
    <t>SOR85</t>
  </si>
  <si>
    <t>Rukh</t>
  </si>
  <si>
    <t>SOR86</t>
  </si>
  <si>
    <t>Gladiator Star Destroyer</t>
  </si>
  <si>
    <t>SOR87</t>
  </si>
  <si>
    <t>SOR88</t>
  </si>
  <si>
    <t>Blizzard Assault AT-AT</t>
  </si>
  <si>
    <t>SOR89</t>
  </si>
  <si>
    <t>Relentless</t>
  </si>
  <si>
    <t>SOR90</t>
  </si>
  <si>
    <t>Devastator</t>
  </si>
  <si>
    <t>SOR91</t>
  </si>
  <si>
    <t>The Emperor’s Legion</t>
  </si>
  <si>
    <t>SOR92</t>
  </si>
  <si>
    <t>Overwhelming Barrage</t>
  </si>
  <si>
    <t>SOR93</t>
  </si>
  <si>
    <t>Alliance Dispatcher</t>
  </si>
  <si>
    <t>SOR94</t>
  </si>
  <si>
    <t>Bail Organa</t>
  </si>
  <si>
    <t>SOR95</t>
  </si>
  <si>
    <t>Battlefield Marine</t>
  </si>
  <si>
    <t>SOR96</t>
  </si>
  <si>
    <t>Mon Mothma</t>
  </si>
  <si>
    <t>SOR97</t>
  </si>
  <si>
    <t>Admiral Ackbar</t>
  </si>
  <si>
    <t>SOR98</t>
  </si>
  <si>
    <t>Echo Base Defender</t>
  </si>
  <si>
    <t>SOR99</t>
  </si>
  <si>
    <t>Bright Hope</t>
  </si>
  <si>
    <t>SOR100</t>
  </si>
  <si>
    <t>Wedge Antilles</t>
  </si>
  <si>
    <t>SOR101</t>
  </si>
  <si>
    <t>Rogue Squadron Skirmisher</t>
  </si>
  <si>
    <t>SOR102</t>
  </si>
  <si>
    <t>Home One</t>
  </si>
  <si>
    <t>SOR103</t>
  </si>
  <si>
    <t>Rebel Assault</t>
  </si>
  <si>
    <t>SOR104</t>
  </si>
  <si>
    <t>U-Wing Reinforcement</t>
  </si>
  <si>
    <t>SOR105</t>
  </si>
  <si>
    <t>General Krell</t>
  </si>
  <si>
    <t>SOR106</t>
  </si>
  <si>
    <t>Attack Pattern Delta</t>
  </si>
  <si>
    <t>SOR107</t>
  </si>
  <si>
    <t>Command</t>
  </si>
  <si>
    <t>SOR108</t>
  </si>
  <si>
    <t>Vanguard Infantry</t>
  </si>
  <si>
    <t>SOR109</t>
  </si>
  <si>
    <t>Colonel Yularen</t>
  </si>
  <si>
    <t>SOR110</t>
  </si>
  <si>
    <t>Frontline Shuttle</t>
  </si>
  <si>
    <t>SOR111</t>
  </si>
  <si>
    <t>Patrolling V-Wing</t>
  </si>
  <si>
    <t>SOR112</t>
  </si>
  <si>
    <t>Consortium StarViper</t>
  </si>
  <si>
    <t>SOR113</t>
  </si>
  <si>
    <t>Homestead Militia</t>
  </si>
  <si>
    <t>SOR114</t>
  </si>
  <si>
    <t>Escort Skiff</t>
  </si>
  <si>
    <t>SOR115</t>
  </si>
  <si>
    <t>Agent Kallus</t>
  </si>
  <si>
    <t>SOR116</t>
  </si>
  <si>
    <t>Steadfast Battalion</t>
  </si>
  <si>
    <t>SOR117</t>
  </si>
  <si>
    <t>Mercenary Company</t>
  </si>
  <si>
    <t>SOR118</t>
  </si>
  <si>
    <t>97th Legion</t>
  </si>
  <si>
    <t>SOR119</t>
  </si>
  <si>
    <t>Reinforcement Legion</t>
  </si>
  <si>
    <t>SOR120</t>
  </si>
  <si>
    <t>Academy Training</t>
  </si>
  <si>
    <t>SOR121</t>
  </si>
  <si>
    <t>Hardpoint Heavy Blaster</t>
  </si>
  <si>
    <t>SOR122</t>
  </si>
  <si>
    <t>Traitorous</t>
  </si>
  <si>
    <t>SOR123</t>
  </si>
  <si>
    <t>Recruit</t>
  </si>
  <si>
    <t>SOR124</t>
  </si>
  <si>
    <t>Tactical Advantage</t>
  </si>
  <si>
    <t>SOR125</t>
  </si>
  <si>
    <t>Prepare for Takeoff</t>
  </si>
  <si>
    <t>SOR126</t>
  </si>
  <si>
    <t>Resupply</t>
  </si>
  <si>
    <t>SOR127</t>
  </si>
  <si>
    <t>Strike True</t>
  </si>
  <si>
    <t>SOR128</t>
  </si>
  <si>
    <t>Death Star Stormtrooper</t>
  </si>
  <si>
    <t>SOR129</t>
  </si>
  <si>
    <t>Admiral Ozzel</t>
  </si>
  <si>
    <t>SOR130</t>
  </si>
  <si>
    <t>First Legion Snowtrooper</t>
  </si>
  <si>
    <t>SOR131</t>
  </si>
  <si>
    <t>Fifth Brother</t>
  </si>
  <si>
    <t>SOR132</t>
  </si>
  <si>
    <t>Imperial Interceptor</t>
  </si>
  <si>
    <t>SOR133</t>
  </si>
  <si>
    <t>Seventh Sister</t>
  </si>
  <si>
    <t>SOR134</t>
  </si>
  <si>
    <t>Ruthless Raider</t>
  </si>
  <si>
    <t>SOR135</t>
  </si>
  <si>
    <t>SOR136</t>
  </si>
  <si>
    <t>Vader’s Lightsaber</t>
  </si>
  <si>
    <t>SOR137</t>
  </si>
  <si>
    <t>Fallen Lightsaber</t>
  </si>
  <si>
    <t>SOR138</t>
  </si>
  <si>
    <t>Force Lightning</t>
  </si>
  <si>
    <t>SOR139</t>
  </si>
  <si>
    <t>Force Choke</t>
  </si>
  <si>
    <t>SOR140</t>
  </si>
  <si>
    <t>SpecForce Soldier</t>
  </si>
  <si>
    <t>SOR141</t>
  </si>
  <si>
    <t>Green Squadron A-Wing</t>
  </si>
  <si>
    <t>SOR142</t>
  </si>
  <si>
    <t>SOR143</t>
  </si>
  <si>
    <t>Fighters for Freedom</t>
  </si>
  <si>
    <t>SOR144</t>
  </si>
  <si>
    <t>Red Three</t>
  </si>
  <si>
    <t>SOR145</t>
  </si>
  <si>
    <t>K-2SO</t>
  </si>
  <si>
    <t>SOR146</t>
  </si>
  <si>
    <t>Zeb Orrelios</t>
  </si>
  <si>
    <t>SOR147</t>
  </si>
  <si>
    <t>Black One</t>
  </si>
  <si>
    <t>SOR148</t>
  </si>
  <si>
    <t>Guerilla Attack Pod</t>
  </si>
  <si>
    <t>SOR149</t>
  </si>
  <si>
    <t>Mace Windu</t>
  </si>
  <si>
    <t>SOR150</t>
  </si>
  <si>
    <t>Heroic Sacrifice</t>
  </si>
  <si>
    <t>SOR151</t>
  </si>
  <si>
    <t>Karabast</t>
  </si>
  <si>
    <t>SOR152</t>
  </si>
  <si>
    <t>For A Cause I Believe In</t>
  </si>
  <si>
    <t>SOR153</t>
  </si>
  <si>
    <t>Saw Gerrera</t>
  </si>
  <si>
    <t>SOR154</t>
  </si>
  <si>
    <t>Rallying Cry</t>
  </si>
  <si>
    <t>SOR155</t>
  </si>
  <si>
    <t>Aggression</t>
  </si>
  <si>
    <t>SOR156</t>
  </si>
  <si>
    <t>Benthic ‘Two Tubes’</t>
  </si>
  <si>
    <t>SOR157</t>
  </si>
  <si>
    <t>Cantina Braggart</t>
  </si>
  <si>
    <t>SOR158</t>
  </si>
  <si>
    <t>Jedha Agitator</t>
  </si>
  <si>
    <t>SOR159</t>
  </si>
  <si>
    <t>Partisan Insurgent</t>
  </si>
  <si>
    <t>SOR160</t>
  </si>
  <si>
    <t>Wolffe</t>
  </si>
  <si>
    <t>SOR161</t>
  </si>
  <si>
    <t>Ardent Sympathizer</t>
  </si>
  <si>
    <t>SOR162</t>
  </si>
  <si>
    <t>Disabling Fang Fighter</t>
  </si>
  <si>
    <t>SOR163</t>
  </si>
  <si>
    <t>Star Wing Scout</t>
  </si>
  <si>
    <t>SOR164</t>
  </si>
  <si>
    <t>Wampa</t>
  </si>
  <si>
    <t>SOR165</t>
  </si>
  <si>
    <t>Occupier Siege Tank</t>
  </si>
  <si>
    <t>SOR166</t>
  </si>
  <si>
    <t>Infiltrator’s Skill</t>
  </si>
  <si>
    <t>SOR167</t>
  </si>
  <si>
    <t>Force Throw</t>
  </si>
  <si>
    <t>SOR168</t>
  </si>
  <si>
    <t>Precision Fire</t>
  </si>
  <si>
    <t>SOR169</t>
  </si>
  <si>
    <t>Keep Fighting</t>
  </si>
  <si>
    <t>SOR170</t>
  </si>
  <si>
    <t>Power Failure</t>
  </si>
  <si>
    <t>SOR171</t>
  </si>
  <si>
    <t>Mission Briefing</t>
  </si>
  <si>
    <t>SOR172</t>
  </si>
  <si>
    <t>Open Fire</t>
  </si>
  <si>
    <t>SOR173</t>
  </si>
  <si>
    <t>Bombing Run</t>
  </si>
  <si>
    <t>SOR174</t>
  </si>
  <si>
    <t>Smoke and Cinders</t>
  </si>
  <si>
    <t>SOR175</t>
  </si>
  <si>
    <t>Forced Surrender</t>
  </si>
  <si>
    <t>SOR176</t>
  </si>
  <si>
    <t>ISB Agent</t>
  </si>
  <si>
    <t>SOR177</t>
  </si>
  <si>
    <t>Bib Fortuna</t>
  </si>
  <si>
    <t>SOR178</t>
  </si>
  <si>
    <t>Cartel Spacer</t>
  </si>
  <si>
    <t>SOR179</t>
  </si>
  <si>
    <t>SOR180</t>
  </si>
  <si>
    <t>Seventh Fleet Defender</t>
  </si>
  <si>
    <t>SOR181</t>
  </si>
  <si>
    <t>Jabba the Hutt</t>
  </si>
  <si>
    <t>SOR182</t>
  </si>
  <si>
    <t>Bossk</t>
  </si>
  <si>
    <t>SOR183</t>
  </si>
  <si>
    <t>Bounty Hunter Crew</t>
  </si>
  <si>
    <t>SOR184</t>
  </si>
  <si>
    <t>Fett’s Firespray</t>
  </si>
  <si>
    <t>SOR185</t>
  </si>
  <si>
    <t>Chimaera</t>
  </si>
  <si>
    <t>SOR186</t>
  </si>
  <si>
    <t>No Good To Me Dead</t>
  </si>
  <si>
    <t>SOR187</t>
  </si>
  <si>
    <t>I Had No Choice</t>
  </si>
  <si>
    <t>SOR188</t>
  </si>
  <si>
    <t>Chopper</t>
  </si>
  <si>
    <t>SOR189</t>
  </si>
  <si>
    <t>SOR190</t>
  </si>
  <si>
    <t>Lothal Insurgent</t>
  </si>
  <si>
    <t>SOR191</t>
  </si>
  <si>
    <t>Vanguard Ace</t>
  </si>
  <si>
    <t>SOR192</t>
  </si>
  <si>
    <t>Ezra Bridger</t>
  </si>
  <si>
    <t>SOR193</t>
  </si>
  <si>
    <t>Millennium Falcon</t>
  </si>
  <si>
    <t>SOR194</t>
  </si>
  <si>
    <t>Rogue Operative</t>
  </si>
  <si>
    <t>SOR195</t>
  </si>
  <si>
    <t>Auzituck Liberator Gunship</t>
  </si>
  <si>
    <t>SOR196</t>
  </si>
  <si>
    <t>SOR197</t>
  </si>
  <si>
    <t>Lando Calrissian</t>
  </si>
  <si>
    <t>SOR198</t>
  </si>
  <si>
    <t>SOR199</t>
  </si>
  <si>
    <t>Bamboozle</t>
  </si>
  <si>
    <t>SOR200</t>
  </si>
  <si>
    <t>Spark of Rebellion</t>
  </si>
  <si>
    <t>SOR201</t>
  </si>
  <si>
    <t>Bodhi Rook</t>
  </si>
  <si>
    <t>SOR202</t>
  </si>
  <si>
    <t>Cantina Bouncer</t>
  </si>
  <si>
    <t>SOR203</t>
  </si>
  <si>
    <t>Cunning</t>
  </si>
  <si>
    <t>SOR204</t>
  </si>
  <si>
    <t>Greedo</t>
  </si>
  <si>
    <t>SOR205</t>
  </si>
  <si>
    <t>Jawa Scavenger</t>
  </si>
  <si>
    <t>SOR206</t>
  </si>
  <si>
    <t>Mining Guild TIE Fighter</t>
  </si>
  <si>
    <t>SOR207</t>
  </si>
  <si>
    <t>Crafty Smuggler</t>
  </si>
  <si>
    <t>SOR208</t>
  </si>
  <si>
    <t>Outer Rim Headhunter</t>
  </si>
  <si>
    <t>SOR209</t>
  </si>
  <si>
    <t>Pirated Starfighter</t>
  </si>
  <si>
    <t>SOR210</t>
  </si>
  <si>
    <t>Swoop Racer</t>
  </si>
  <si>
    <t>SOR211</t>
  </si>
  <si>
    <t>Gamorrean Guards</t>
  </si>
  <si>
    <t>SOR212</t>
  </si>
  <si>
    <t>Strafing Gunship</t>
  </si>
  <si>
    <t>SOR213</t>
  </si>
  <si>
    <t>Syndicate Lackeys</t>
  </si>
  <si>
    <t>SOR214</t>
  </si>
  <si>
    <t>Smuggling Compartment</t>
  </si>
  <si>
    <t>SOR215</t>
  </si>
  <si>
    <t>Snapshot Reflexes</t>
  </si>
  <si>
    <t>SOR216</t>
  </si>
  <si>
    <t>Disarm</t>
  </si>
  <si>
    <t>SOR217</t>
  </si>
  <si>
    <t>Shoot First</t>
  </si>
  <si>
    <t>SOR218</t>
  </si>
  <si>
    <t>Asteroid Sanctuary</t>
  </si>
  <si>
    <t>SOR219</t>
  </si>
  <si>
    <t>Sneak Attack</t>
  </si>
  <si>
    <t>SOR220</t>
  </si>
  <si>
    <t>Surprise Strike</t>
  </si>
  <si>
    <t>SOR221</t>
  </si>
  <si>
    <t>Outmaneuver</t>
  </si>
  <si>
    <t>SOR222</t>
  </si>
  <si>
    <t>Waylay</t>
  </si>
  <si>
    <t>SOR223</t>
  </si>
  <si>
    <t>Don’t Get Cocky</t>
  </si>
  <si>
    <t>SOR224</t>
  </si>
  <si>
    <t>Change of Heart</t>
  </si>
  <si>
    <t>SOR225</t>
  </si>
  <si>
    <t>TIE/LN Fighter</t>
  </si>
  <si>
    <t>SOR226</t>
  </si>
  <si>
    <t>Admiral Motti</t>
  </si>
  <si>
    <t>SOR227</t>
  </si>
  <si>
    <t>Snowtrooper Lieutenant</t>
  </si>
  <si>
    <t>SOR228</t>
  </si>
  <si>
    <t>Viper Probe Droid</t>
  </si>
  <si>
    <t>SOR229</t>
  </si>
  <si>
    <t>Cell Block Guard</t>
  </si>
  <si>
    <t>SOR230</t>
  </si>
  <si>
    <t>General Veers</t>
  </si>
  <si>
    <t>SOR231</t>
  </si>
  <si>
    <t>TIE Advanced</t>
  </si>
  <si>
    <t>SOR232</t>
  </si>
  <si>
    <t>AT-ST</t>
  </si>
  <si>
    <t>SOR233</t>
  </si>
  <si>
    <t>I Am Your Father</t>
  </si>
  <si>
    <t>SOR234</t>
  </si>
  <si>
    <t>Maximum Firepower</t>
  </si>
  <si>
    <t>SOR235</t>
  </si>
  <si>
    <t>Galactic Ambition</t>
  </si>
  <si>
    <t>SOR236</t>
  </si>
  <si>
    <t>R2-D2</t>
  </si>
  <si>
    <t>SOR237</t>
  </si>
  <si>
    <t>Alliance X-Wing</t>
  </si>
  <si>
    <t>SOR238</t>
  </si>
  <si>
    <t>C-3PO</t>
  </si>
  <si>
    <t>SOR239</t>
  </si>
  <si>
    <t>Rebel Pathfinder</t>
  </si>
  <si>
    <t>SOR240</t>
  </si>
  <si>
    <t>Fleet Lieutenant</t>
  </si>
  <si>
    <t>SOR241</t>
  </si>
  <si>
    <t>Wing Leader</t>
  </si>
  <si>
    <t>SOR242</t>
  </si>
  <si>
    <t>General Dodonna</t>
  </si>
  <si>
    <t>SOR243</t>
  </si>
  <si>
    <t>Regional Sympathizers</t>
  </si>
  <si>
    <t>SOR244</t>
  </si>
  <si>
    <t>Snowspeeder</t>
  </si>
  <si>
    <t>SOR245</t>
  </si>
  <si>
    <t>Medal Ceremony</t>
  </si>
  <si>
    <t>SOR246</t>
  </si>
  <si>
    <t>You’re My Only Hope</t>
  </si>
  <si>
    <t>SOR247</t>
  </si>
  <si>
    <t>Underworld Thug</t>
  </si>
  <si>
    <t>SOR248</t>
  </si>
  <si>
    <t>Volunteer Soldier</t>
  </si>
  <si>
    <t>SOR249</t>
  </si>
  <si>
    <t>Frontier AT-RT</t>
  </si>
  <si>
    <t>SOR250</t>
  </si>
  <si>
    <t>Corellian Fighter</t>
  </si>
  <si>
    <t>SOR251</t>
  </si>
  <si>
    <t>Confiscate</t>
  </si>
  <si>
    <t>SOR252</t>
  </si>
  <si>
    <t>Restock</t>
  </si>
  <si>
    <t>Card code</t>
  </si>
  <si>
    <t>Card name</t>
  </si>
  <si>
    <t>Rarity</t>
  </si>
  <si>
    <t>Leader</t>
  </si>
  <si>
    <t>*Starter Deck Exclusive</t>
  </si>
  <si>
    <t>Total Expected Market Value</t>
  </si>
  <si>
    <t>Row Labels</t>
  </si>
  <si>
    <t>Grand Total</t>
  </si>
  <si>
    <t>Normal Cards</t>
  </si>
  <si>
    <t>Foil Cards</t>
  </si>
  <si>
    <t>Hyperspace Cards</t>
  </si>
  <si>
    <t>Hyperspace Foil Cards</t>
  </si>
  <si>
    <t>Normals Min Value (03/2024)</t>
  </si>
  <si>
    <t>Foils Min Value (03/2024)</t>
  </si>
  <si>
    <t>Hyperspaces Min Value (03/2024)</t>
  </si>
  <si>
    <t>Hyperspace Foils Min Value (03/2024)</t>
  </si>
  <si>
    <t>Total Value Helper Column</t>
  </si>
  <si>
    <t>Sum of Total Value Helper Column</t>
  </si>
  <si>
    <t>Values</t>
  </si>
  <si>
    <t>Genre of card</t>
  </si>
  <si>
    <t>1. Common</t>
  </si>
  <si>
    <t>2. Uncommon</t>
  </si>
  <si>
    <t>3. Rare</t>
  </si>
  <si>
    <t>4. Legendary</t>
  </si>
  <si>
    <t>Normals Total Value (03/2024)</t>
  </si>
  <si>
    <t>Foils Total Value (03/2024)</t>
  </si>
  <si>
    <t>Hyperspaces Total Value (03/2024)</t>
  </si>
  <si>
    <t>Hyperspace Foils Total Value (03/2024)</t>
  </si>
  <si>
    <t>Normals</t>
  </si>
  <si>
    <t>Foils</t>
  </si>
  <si>
    <t>Hyperspaces</t>
  </si>
  <si>
    <t>Hyperspace Foils</t>
  </si>
  <si>
    <t>Top 5 Valuable Cards</t>
  </si>
  <si>
    <t>No.</t>
  </si>
  <si>
    <t>Name</t>
  </si>
  <si>
    <t>Type</t>
  </si>
  <si>
    <t>Value</t>
  </si>
  <si>
    <t>Legendary</t>
  </si>
  <si>
    <t>Hyperspace Foil</t>
  </si>
  <si>
    <t>Normal</t>
  </si>
  <si>
    <t>Hyperspaces Min Value</t>
  </si>
  <si>
    <t>Normals Min Value</t>
  </si>
  <si>
    <t>Hyperspace Foils Min Value</t>
  </si>
  <si>
    <t>Hyperspace</t>
  </si>
  <si>
    <t>Boba Fett, Dis.</t>
  </si>
  <si>
    <t>Darth Vader, Com.</t>
  </si>
  <si>
    <t>Top 5 Total Value</t>
  </si>
  <si>
    <t>Collection Total Value</t>
  </si>
  <si>
    <t>All other cards Value</t>
  </si>
  <si>
    <t>Top 5 Value of Total</t>
  </si>
  <si>
    <t>&lt; 3€</t>
  </si>
  <si>
    <t>Card Value</t>
  </si>
  <si>
    <t>Count</t>
  </si>
  <si>
    <t>Sum</t>
  </si>
  <si>
    <t>&gt;= 3€ and &lt; 15€</t>
  </si>
  <si>
    <t>&gt;= 15€</t>
  </si>
  <si>
    <t>x2</t>
  </si>
  <si>
    <t>o aplos</t>
  </si>
  <si>
    <t>x2 apla</t>
  </si>
  <si>
    <t>tofoil</t>
  </si>
  <si>
    <t>1/2 pou thelei</t>
  </si>
  <si>
    <t>2/2 pou thelei</t>
  </si>
  <si>
    <t>to hyper</t>
  </si>
  <si>
    <t>aplos</t>
  </si>
  <si>
    <t>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</si>
</sst>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€-2]\ #,##0.00;[Red]\-[$€-2]\ #,##0.00"/>
    <numFmt numFmtId="165" formatCode="[$€-2]\ #,##0.00"/>
    <numFmt numFmtId="166" formatCode="[$€-2]\ #,##0"/>
    <numFmt numFmtId="167" formatCode="0.0%"/>
    <numFmt numFmtId="168" formatCode="_-[$€-2]\ * #,##0_-;\-[$€-2]\ * #,##0_-;_-[$€-2]\ * &quot;-&quot;??_-;_-@_-"/>
  </numFmts>
  <fonts count="18" x14ac:knownFonts="1">
    <font>
      <sz val="11"/>
      <color theme="1"/>
      <name val="Calibri"/>
      <family val="2"/>
      <charset val="161"/>
      <scheme val="minor"/>
    </font>
    <font>
      <b/>
      <sz val="9"/>
      <color theme="1"/>
      <name val="Calibri"/>
      <family val="2"/>
      <charset val="161"/>
      <scheme val="minor"/>
    </font>
    <font>
      <b/>
      <sz val="9"/>
      <color rgb="FF980000"/>
      <name val="Calibri"/>
      <family val="2"/>
      <charset val="161"/>
      <scheme val="minor"/>
    </font>
    <font>
      <b/>
      <sz val="9"/>
      <color rgb="FF9900FF"/>
      <name val="Calibri"/>
      <family val="2"/>
      <charset val="161"/>
      <scheme val="minor"/>
    </font>
    <font>
      <b/>
      <sz val="9"/>
      <color rgb="FFFF00FF"/>
      <name val="Calibri"/>
      <family val="2"/>
      <charset val="161"/>
      <scheme val="minor"/>
    </font>
    <font>
      <sz val="9"/>
      <color rgb="FF7F6000"/>
      <name val="Calibri"/>
      <family val="2"/>
      <charset val="161"/>
      <scheme val="minor"/>
    </font>
    <font>
      <b/>
      <sz val="9"/>
      <color rgb="FFF1C232"/>
      <name val="Calibri"/>
      <family val="2"/>
      <charset val="161"/>
      <scheme val="minor"/>
    </font>
    <font>
      <sz val="9"/>
      <color theme="1"/>
      <name val="Calibri"/>
      <family val="2"/>
      <charset val="161"/>
      <scheme val="minor"/>
    </font>
    <font>
      <sz val="11"/>
      <color rgb="FFFFFFFF"/>
      <name val="Calibri"/>
      <family val="2"/>
      <charset val="161"/>
      <scheme val="minor"/>
    </font>
    <font>
      <sz val="11"/>
      <color rgb="FF7F6000"/>
      <name val="Calibri"/>
      <family val="2"/>
      <charset val="161"/>
      <scheme val="minor"/>
    </font>
    <font>
      <b/>
      <sz val="11"/>
      <color rgb="FFF1C232"/>
      <name val="Calibri"/>
      <family val="2"/>
      <charset val="161"/>
      <scheme val="minor"/>
    </font>
    <font>
      <u/>
      <sz val="11"/>
      <color rgb="FFFFFFFF"/>
      <name val="Calibri"/>
      <family val="2"/>
      <charset val="161"/>
      <scheme val="minor"/>
    </font>
    <font>
      <sz val="12"/>
      <color rgb="FF0D0D0D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0"/>
      <name val="Calibri"/>
      <family val="2"/>
      <charset val="161"/>
      <scheme val="minor"/>
    </font>
    <font>
      <sz val="11"/>
      <color rgb="FFFFFFFF"/>
      <name val="Courier New"/>
      <family val="3"/>
      <charset val="161"/>
    </font>
    <font>
      <b/>
      <sz val="9"/>
      <color theme="4"/>
      <name val="Calibri"/>
      <family val="2"/>
      <charset val="161"/>
      <scheme val="minor"/>
    </font>
    <font>
      <b/>
      <sz val="9"/>
      <name val="Calibri"/>
      <family val="2"/>
      <charset val="161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/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14" fillId="12" borderId="0" xfId="0" applyNumberFormat="1" applyFont="1" applyFill="1" applyAlignment="1">
      <alignment horizontal="center"/>
    </xf>
    <xf numFmtId="165" fontId="0" fillId="0" borderId="0" xfId="0" applyNumberFormat="1"/>
    <xf numFmtId="0" fontId="15" fillId="0" borderId="0" xfId="0" applyFont="1"/>
    <xf numFmtId="0" fontId="13" fillId="0" borderId="0" xfId="0" applyFont="1"/>
    <xf numFmtId="165" fontId="0" fillId="2" borderId="2" xfId="0" applyNumberFormat="1" applyFill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5" fontId="0" fillId="2" borderId="7" xfId="0" applyNumberFormat="1" applyFill="1" applyBorder="1" applyAlignment="1">
      <alignment horizontal="center" vertical="center" wrapText="1"/>
    </xf>
    <xf numFmtId="165" fontId="0" fillId="2" borderId="8" xfId="0" applyNumberFormat="1" applyFill="1" applyBorder="1" applyAlignment="1">
      <alignment horizontal="center" vertical="center" wrapText="1"/>
    </xf>
    <xf numFmtId="165" fontId="0" fillId="2" borderId="9" xfId="0" applyNumberFormat="1" applyFill="1" applyBorder="1" applyAlignment="1">
      <alignment horizontal="center" vertical="center" wrapText="1"/>
    </xf>
    <xf numFmtId="165" fontId="0" fillId="2" borderId="10" xfId="0" applyNumberFormat="1" applyFill="1" applyBorder="1" applyAlignment="1">
      <alignment horizontal="center" vertical="center" wrapText="1"/>
    </xf>
    <xf numFmtId="165" fontId="0" fillId="2" borderId="11" xfId="0" applyNumberFormat="1" applyFill="1" applyBorder="1" applyAlignment="1">
      <alignment horizontal="center" vertical="center" wrapText="1"/>
    </xf>
    <xf numFmtId="165" fontId="0" fillId="2" borderId="12" xfId="0" applyNumberFormat="1" applyFill="1" applyBorder="1" applyAlignment="1">
      <alignment horizontal="center" vertical="center" wrapText="1"/>
    </xf>
    <xf numFmtId="165" fontId="0" fillId="2" borderId="13" xfId="0" applyNumberFormat="1" applyFill="1" applyBorder="1" applyAlignment="1">
      <alignment horizontal="center" vertical="center" wrapText="1"/>
    </xf>
    <xf numFmtId="165" fontId="0" fillId="2" borderId="0" xfId="0" applyNumberFormat="1" applyFill="1" applyAlignment="1">
      <alignment horizontal="center" vertical="center" wrapText="1"/>
    </xf>
    <xf numFmtId="165" fontId="0" fillId="2" borderId="14" xfId="0" applyNumberFormat="1" applyFill="1" applyBorder="1" applyAlignment="1">
      <alignment horizontal="center" vertical="center" wrapText="1"/>
    </xf>
    <xf numFmtId="165" fontId="0" fillId="2" borderId="15" xfId="0" applyNumberFormat="1" applyFill="1" applyBorder="1" applyAlignment="1">
      <alignment horizontal="center" vertical="center" wrapText="1"/>
    </xf>
    <xf numFmtId="165" fontId="0" fillId="2" borderId="16" xfId="0" applyNumberFormat="1" applyFill="1" applyBorder="1" applyAlignment="1">
      <alignment horizontal="center" vertical="center" wrapText="1"/>
    </xf>
    <xf numFmtId="165" fontId="0" fillId="2" borderId="17" xfId="0" applyNumberFormat="1" applyFill="1" applyBorder="1" applyAlignment="1">
      <alignment horizontal="center" vertical="center" wrapText="1"/>
    </xf>
    <xf numFmtId="165" fontId="0" fillId="2" borderId="18" xfId="0" applyNumberFormat="1" applyFill="1" applyBorder="1" applyAlignment="1">
      <alignment horizontal="center" vertical="center" wrapText="1"/>
    </xf>
    <xf numFmtId="165" fontId="0" fillId="2" borderId="19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8" fillId="8" borderId="16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1" fillId="9" borderId="16" xfId="0" applyFont="1" applyFill="1" applyBorder="1" applyAlignment="1">
      <alignment horizontal="center" vertical="center" wrapText="1"/>
    </xf>
    <xf numFmtId="0" fontId="9" fillId="7" borderId="16" xfId="0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16" xfId="0" applyBorder="1" applyAlignment="1">
      <alignment wrapText="1"/>
    </xf>
    <xf numFmtId="0" fontId="0" fillId="7" borderId="16" xfId="0" applyFill="1" applyBorder="1" applyAlignment="1">
      <alignment wrapText="1"/>
    </xf>
    <xf numFmtId="0" fontId="0" fillId="0" borderId="19" xfId="0" applyBorder="1" applyAlignment="1">
      <alignment wrapText="1"/>
    </xf>
    <xf numFmtId="0" fontId="0" fillId="3" borderId="20" xfId="0" applyFill="1" applyBorder="1" applyAlignment="1">
      <alignment horizontal="center" wrapText="1"/>
    </xf>
    <xf numFmtId="0" fontId="0" fillId="3" borderId="21" xfId="0" applyFill="1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4" borderId="21" xfId="0" applyFill="1" applyBorder="1" applyAlignment="1">
      <alignment horizontal="center" wrapText="1"/>
    </xf>
    <xf numFmtId="0" fontId="0" fillId="5" borderId="21" xfId="0" applyFill="1" applyBorder="1" applyAlignment="1">
      <alignment horizontal="center" wrapText="1"/>
    </xf>
    <xf numFmtId="0" fontId="0" fillId="6" borderId="21" xfId="0" applyFill="1" applyBorder="1" applyAlignment="1">
      <alignment horizontal="center" wrapText="1"/>
    </xf>
    <xf numFmtId="0" fontId="0" fillId="7" borderId="21" xfId="0" applyFill="1" applyBorder="1" applyAlignment="1">
      <alignment horizontal="center" wrapText="1"/>
    </xf>
    <xf numFmtId="0" fontId="8" fillId="10" borderId="21" xfId="0" applyFont="1" applyFill="1" applyBorder="1" applyAlignment="1">
      <alignment horizontal="center" wrapText="1"/>
    </xf>
    <xf numFmtId="0" fontId="0" fillId="11" borderId="21" xfId="0" applyFill="1" applyBorder="1" applyAlignment="1">
      <alignment horizontal="center" wrapText="1"/>
    </xf>
    <xf numFmtId="0" fontId="0" fillId="11" borderId="2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165" fontId="0" fillId="2" borderId="4" xfId="0" applyNumberFormat="1" applyFill="1" applyBorder="1" applyAlignment="1">
      <alignment horizontal="center" vertical="center" wrapText="1"/>
    </xf>
    <xf numFmtId="165" fontId="0" fillId="2" borderId="25" xfId="0" applyNumberFormat="1" applyFill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6" borderId="22" xfId="0" applyFill="1" applyBorder="1" applyAlignment="1">
      <alignment horizontal="center" wrapText="1"/>
    </xf>
    <xf numFmtId="0" fontId="6" fillId="0" borderId="20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wrapText="1"/>
    </xf>
    <xf numFmtId="0" fontId="1" fillId="0" borderId="28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166" fontId="0" fillId="0" borderId="0" xfId="0" applyNumberFormat="1"/>
    <xf numFmtId="0" fontId="0" fillId="0" borderId="0" xfId="0" applyAlignment="1">
      <alignment horizontal="left" indent="1"/>
    </xf>
    <xf numFmtId="0" fontId="13" fillId="0" borderId="0" xfId="0" applyFont="1" applyAlignment="1">
      <alignment horizontal="left"/>
    </xf>
    <xf numFmtId="10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3" fillId="13" borderId="0" xfId="0" applyFont="1" applyFill="1" applyAlignment="1">
      <alignment horizontal="center"/>
    </xf>
    <xf numFmtId="0" fontId="13" fillId="13" borderId="0" xfId="0" applyFont="1" applyFill="1"/>
    <xf numFmtId="0" fontId="1" fillId="0" borderId="0" xfId="0" applyFont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0" fillId="14" borderId="16" xfId="0" applyFill="1" applyBorder="1" applyAlignment="1">
      <alignment wrapText="1"/>
    </xf>
  </cellXfs>
  <cellStyles count="1">
    <cellStyle name="Normal" xfId="0" builtinId="0"/>
  </cellStyles>
  <dxfs count="8">
    <dxf>
      <font>
        <color theme="0"/>
      </font>
      <fill>
        <patternFill>
          <bgColor theme="9" tint="-0.24994659260841701"/>
        </patternFill>
      </fill>
    </dxf>
    <dxf>
      <fill>
        <patternFill>
          <bgColor rgb="FFBDE4FF"/>
        </patternFill>
      </fill>
    </dxf>
    <dxf>
      <font>
        <b/>
        <i/>
        <strike val="0"/>
        <u/>
        <color theme="0"/>
      </font>
      <fill>
        <patternFill patternType="solid">
          <fgColor indexed="64"/>
          <bgColor theme="4" tint="0.39994506668294322"/>
        </patternFill>
      </fill>
    </dxf>
    <dxf>
      <font>
        <b val="0"/>
        <i val="0"/>
        <strike val="0"/>
        <color theme="0"/>
      </font>
      <fill>
        <patternFill patternType="solid">
          <fgColor indexed="64"/>
          <bgColor theme="7" tint="-0.499984740745262"/>
        </patternFill>
      </fill>
    </dxf>
    <dxf>
      <font>
        <b/>
        <i val="0"/>
        <strike val="0"/>
        <color theme="0" tint="-0.34998626667073579"/>
      </font>
      <fill>
        <patternFill patternType="none">
          <fgColor indexed="64"/>
          <bgColor auto="1"/>
        </patternFill>
      </fill>
    </dxf>
    <dxf>
      <font>
        <b val="0"/>
        <i val="0"/>
        <strike/>
        <color theme="7" tint="-0.499984740745262"/>
      </font>
      <fill>
        <patternFill patternType="none">
          <fgColor indexed="64"/>
          <bgColor auto="1"/>
        </patternFill>
      </fill>
    </dxf>
    <dxf>
      <numFmt numFmtId="166" formatCode="[$€-2]\ #,##0"/>
    </dxf>
    <dxf>
      <numFmt numFmtId="166" formatCode="[$€-2]\ #,##0"/>
    </dxf>
  </dxfs>
  <tableStyles count="0" defaultTableStyle="TableStyleMedium2" defaultPivotStyle="PivotStyleLight16"/>
  <colors>
    <mruColors>
      <color rgb="FFFDE821"/>
      <color rgb="FF339933"/>
      <color rgb="FF009999"/>
      <color rgb="FF00CC66"/>
      <color rgb="FF00CC99"/>
      <color rgb="FF339966"/>
      <color rgb="FF008080"/>
      <color rgb="FFC49100"/>
      <color rgb="FFEAEAEA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[Star_Wars_Value_Analysis.xlsx]count_by_rarity&amp;type!PivotTable52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DE821"/>
                  </a:solidFill>
                  <a:latin typeface="Star Jedi" panose="040B0000000000000000" pitchFamily="82" charset="0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DE821"/>
                  </a:solidFill>
                  <a:latin typeface="Star Jedi" panose="040B0000000000000000" pitchFamily="82" charset="0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9900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DE821"/>
                  </a:solidFill>
                  <a:latin typeface="Star Jedi" panose="040B0000000000000000" pitchFamily="82" charset="0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DE821"/>
                  </a:solidFill>
                  <a:latin typeface="Star Jedi" panose="040B0000000000000000" pitchFamily="82" charset="0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08142276917372"/>
          <c:y val="2.1390374331550801E-2"/>
          <c:w val="0.85680902469972708"/>
          <c:h val="0.905485985374822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'count_by_rarity&amp;type'!$B$3</c:f>
              <c:strCache>
                <c:ptCount val="1"/>
                <c:pt idx="0">
                  <c:v>Normals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FDE821"/>
                    </a:solidFill>
                    <a:latin typeface="Star Jedi" panose="040B0000000000000000" pitchFamily="8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'count_by_rarity&amp;type'!$A$4:$A$8</c:f>
              <c:strCache>
                <c:ptCount val="4"/>
                <c:pt idx="0">
                  <c:v>1. Common</c:v>
                </c:pt>
                <c:pt idx="1">
                  <c:v>2. Uncommon</c:v>
                </c:pt>
                <c:pt idx="2">
                  <c:v>3. Rare</c:v>
                </c:pt>
                <c:pt idx="3">
                  <c:v>4. Legendary</c:v>
                </c:pt>
              </c:strCache>
            </c:strRef>
          </c:cat>
          <c:val>
            <c:numRef>
              <c:f>'count_by_rarity&amp;type'!$B$4:$B$8</c:f>
              <c:numCache>
                <c:formatCode>General</c:formatCode>
                <c:ptCount val="4"/>
                <c:pt idx="0">
                  <c:v>1465</c:v>
                </c:pt>
                <c:pt idx="1">
                  <c:v>398</c:v>
                </c:pt>
                <c:pt idx="2">
                  <c:v>157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F8-4530-A107-38112D139EC8}"/>
            </c:ext>
          </c:extLst>
        </c:ser>
        <c:ser>
          <c:idx val="1"/>
          <c:order val="1"/>
          <c:tx>
            <c:strRef>
              <c:f>'count_by_rarity&amp;type'!$C$3</c:f>
              <c:strCache>
                <c:ptCount val="1"/>
                <c:pt idx="0">
                  <c:v>Foils</c:v>
                </c:pt>
              </c:strCache>
            </c:strRef>
          </c:tx>
          <c:spPr>
            <a:solidFill>
              <a:srgbClr val="9900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FDE821"/>
                    </a:solidFill>
                    <a:latin typeface="Star Jedi" panose="040B0000000000000000" pitchFamily="8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'count_by_rarity&amp;type'!$A$4:$A$8</c:f>
              <c:strCache>
                <c:ptCount val="4"/>
                <c:pt idx="0">
                  <c:v>1. Common</c:v>
                </c:pt>
                <c:pt idx="1">
                  <c:v>2. Uncommon</c:v>
                </c:pt>
                <c:pt idx="2">
                  <c:v>3. Rare</c:v>
                </c:pt>
                <c:pt idx="3">
                  <c:v>4. Legendary</c:v>
                </c:pt>
              </c:strCache>
            </c:strRef>
          </c:cat>
          <c:val>
            <c:numRef>
              <c:f>'count_by_rarity&amp;type'!$C$4:$C$8</c:f>
              <c:numCache>
                <c:formatCode>General</c:formatCode>
                <c:ptCount val="4"/>
                <c:pt idx="0">
                  <c:v>71</c:v>
                </c:pt>
                <c:pt idx="1">
                  <c:v>31</c:v>
                </c:pt>
                <c:pt idx="2">
                  <c:v>15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F8-4530-A107-38112D139EC8}"/>
            </c:ext>
          </c:extLst>
        </c:ser>
        <c:ser>
          <c:idx val="2"/>
          <c:order val="2"/>
          <c:tx>
            <c:strRef>
              <c:f>'count_by_rarity&amp;type'!$D$3</c:f>
              <c:strCache>
                <c:ptCount val="1"/>
                <c:pt idx="0">
                  <c:v>Hyperspaces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FDE821"/>
                    </a:solidFill>
                    <a:latin typeface="Star Jedi" panose="040B0000000000000000" pitchFamily="8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'count_by_rarity&amp;type'!$A$4:$A$8</c:f>
              <c:strCache>
                <c:ptCount val="4"/>
                <c:pt idx="0">
                  <c:v>1. Common</c:v>
                </c:pt>
                <c:pt idx="1">
                  <c:v>2. Uncommon</c:v>
                </c:pt>
                <c:pt idx="2">
                  <c:v>3. Rare</c:v>
                </c:pt>
                <c:pt idx="3">
                  <c:v>4. Legendary</c:v>
                </c:pt>
              </c:strCache>
            </c:strRef>
          </c:cat>
          <c:val>
            <c:numRef>
              <c:f>'count_by_rarity&amp;type'!$D$4:$D$8</c:f>
              <c:numCache>
                <c:formatCode>General</c:formatCode>
                <c:ptCount val="4"/>
                <c:pt idx="0">
                  <c:v>94</c:v>
                </c:pt>
                <c:pt idx="1">
                  <c:v>19</c:v>
                </c:pt>
                <c:pt idx="2">
                  <c:v>9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F8-4530-A107-38112D139EC8}"/>
            </c:ext>
          </c:extLst>
        </c:ser>
        <c:ser>
          <c:idx val="3"/>
          <c:order val="3"/>
          <c:tx>
            <c:strRef>
              <c:f>'count_by_rarity&amp;type'!$E$3</c:f>
              <c:strCache>
                <c:ptCount val="1"/>
                <c:pt idx="0">
                  <c:v>Hyperspace Foils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FDE821"/>
                    </a:solidFill>
                    <a:latin typeface="Star Jedi" panose="040B0000000000000000" pitchFamily="8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'count_by_rarity&amp;type'!$A$4:$A$8</c:f>
              <c:strCache>
                <c:ptCount val="4"/>
                <c:pt idx="0">
                  <c:v>1. Common</c:v>
                </c:pt>
                <c:pt idx="1">
                  <c:v>2. Uncommon</c:v>
                </c:pt>
                <c:pt idx="2">
                  <c:v>3. Rare</c:v>
                </c:pt>
                <c:pt idx="3">
                  <c:v>4. Legendary</c:v>
                </c:pt>
              </c:strCache>
            </c:strRef>
          </c:cat>
          <c:val>
            <c:numRef>
              <c:f>'count_by_rarity&amp;type'!$E$4:$E$8</c:f>
              <c:numCache>
                <c:formatCode>General</c:formatCode>
                <c:ptCount val="4"/>
                <c:pt idx="0">
                  <c:v>11</c:v>
                </c:pt>
                <c:pt idx="1">
                  <c:v>4</c:v>
                </c:pt>
                <c:pt idx="2">
                  <c:v>6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F8-4530-A107-38112D139E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51686416"/>
        <c:axId val="375872224"/>
      </c:barChart>
      <c:catAx>
        <c:axId val="35168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FDE821"/>
                </a:solidFill>
                <a:latin typeface="Star Jedi" panose="040B0000000000000000" pitchFamily="82" charset="0"/>
                <a:ea typeface="+mn-ea"/>
                <a:cs typeface="+mn-cs"/>
              </a:defRPr>
            </a:pPr>
            <a:endParaRPr lang="en-US"/>
          </a:p>
        </c:txPr>
        <c:crossAx val="375872224"/>
        <c:crossesAt val="0"/>
        <c:auto val="1"/>
        <c:lblAlgn val="ctr"/>
        <c:lblOffset val="100"/>
        <c:noMultiLvlLbl val="0"/>
      </c:catAx>
      <c:valAx>
        <c:axId val="3758722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FDE821"/>
                </a:solidFill>
                <a:latin typeface="Star Jedi" panose="040B0000000000000000" pitchFamily="82" charset="0"/>
                <a:ea typeface="+mn-ea"/>
                <a:cs typeface="+mn-cs"/>
              </a:defRPr>
            </a:pPr>
            <a:endParaRPr lang="en-US"/>
          </a:p>
        </c:txPr>
        <c:crossAx val="35168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365914744815063"/>
          <c:y val="5.2155635793961146E-2"/>
          <c:w val="0.36109067668579131"/>
          <c:h val="0.1796789548773127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rgbClr val="FDE821"/>
              </a:solidFill>
              <a:latin typeface="Star Jedi" panose="040B0000000000000000" pitchFamily="8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[Star_Wars_Value_Analysis.xlsx]Val_Bdown_by_Rarity!PivotTable52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FDE82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2">
              <a:lumMod val="5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876182889118156"/>
              <c:y val="5.302883303856991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1100" b="1" i="0" u="none" strike="noStrike" kern="1200" baseline="0">
                  <a:solidFill>
                    <a:srgbClr val="FDE82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8288397249127167"/>
                  <c:h val="0.16260682858170897"/>
                </c:manualLayout>
              </c15:layout>
            </c:ext>
          </c:extLst>
        </c:dLbl>
      </c:pivotFmt>
      <c:pivotFmt>
        <c:idx val="8"/>
        <c:spPr>
          <a:solidFill>
            <a:schemeClr val="bg1">
              <a:lumMod val="5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6201744715220556"/>
              <c:y val="0.1959496045067838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FDE82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21964116452738713"/>
                  <c:h val="0.17630292681176285"/>
                </c:manualLayout>
              </c15:layout>
            </c:ext>
          </c:extLst>
        </c:dLbl>
      </c:pivotFmt>
      <c:pivotFmt>
        <c:idx val="9"/>
        <c:spPr>
          <a:solidFill>
            <a:schemeClr val="accent4">
              <a:lumMod val="5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5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0454545454545456"/>
          <c:y val="5.4901960784313725E-2"/>
          <c:w val="0.70606060606060606"/>
          <c:h val="0.9137254901960784"/>
        </c:manualLayout>
      </c:layout>
      <c:pieChart>
        <c:varyColors val="1"/>
        <c:ser>
          <c:idx val="0"/>
          <c:order val="0"/>
          <c:tx>
            <c:strRef>
              <c:f>Val_Bdown_by_Rarity!$B$3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855-4E07-8357-31D41B2D0E3F}"/>
              </c:ext>
            </c:extLst>
          </c:dPt>
          <c:dPt>
            <c:idx val="1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855-4E07-8357-31D41B2D0E3F}"/>
              </c:ext>
            </c:extLst>
          </c:dPt>
          <c:dPt>
            <c:idx val="2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855-4E07-8357-31D41B2D0E3F}"/>
              </c:ext>
            </c:extLst>
          </c:dPt>
          <c:dPt>
            <c:idx val="3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855-4E07-8357-31D41B2D0E3F}"/>
              </c:ext>
            </c:extLst>
          </c:dPt>
          <c:dLbls>
            <c:dLbl>
              <c:idx val="0"/>
              <c:layout>
                <c:manualLayout>
                  <c:x val="-0.10876182889118156"/>
                  <c:y val="5.302883303856991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rgbClr val="FDE82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8288397249127167"/>
                      <c:h val="0.1626068285817089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3855-4E07-8357-31D41B2D0E3F}"/>
                </c:ext>
              </c:extLst>
            </c:dLbl>
            <c:dLbl>
              <c:idx val="1"/>
              <c:layout>
                <c:manualLayout>
                  <c:x val="-0.16201744715220556"/>
                  <c:y val="0.19594960450678389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1964116452738713"/>
                      <c:h val="0.1763029268117628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3855-4E07-8357-31D41B2D0E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FDE82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Val_Bdown_by_Rarity!$A$4:$A$8</c:f>
              <c:strCache>
                <c:ptCount val="4"/>
                <c:pt idx="0">
                  <c:v>1. Common</c:v>
                </c:pt>
                <c:pt idx="1">
                  <c:v>2. Uncommon</c:v>
                </c:pt>
                <c:pt idx="2">
                  <c:v>3. Rare</c:v>
                </c:pt>
                <c:pt idx="3">
                  <c:v>4. Legendary</c:v>
                </c:pt>
              </c:strCache>
            </c:strRef>
          </c:cat>
          <c:val>
            <c:numRef>
              <c:f>Val_Bdown_by_Rarity!$B$4:$B$8</c:f>
              <c:numCache>
                <c:formatCode>[$€-2]\ #,##0</c:formatCode>
                <c:ptCount val="4"/>
                <c:pt idx="0">
                  <c:v>64.319999999999979</c:v>
                </c:pt>
                <c:pt idx="1">
                  <c:v>56.070000000000014</c:v>
                </c:pt>
                <c:pt idx="2">
                  <c:v>185.13999999999996</c:v>
                </c:pt>
                <c:pt idx="3">
                  <c:v>464.98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855-4E07-8357-31D41B2D0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[Star_Wars_Value_Analysis.xlsx]Val_Bdown_by_Type!PivotTable52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accent4">
                      <a:lumMod val="60000"/>
                      <a:lumOff val="40000"/>
                    </a:schemeClr>
                  </a:solidFill>
                  <a:effectLst/>
                  <a:latin typeface="+mj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29"/>
        <c:spPr>
          <a:solidFill>
            <a:schemeClr val="accent1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30"/>
        <c:spPr>
          <a:solidFill>
            <a:srgbClr val="9900FF"/>
          </a:solidFill>
          <a:ln w="19050">
            <a:solidFill>
              <a:schemeClr val="lt1"/>
            </a:solidFill>
          </a:ln>
          <a:effectLst/>
        </c:spPr>
      </c:pivotFmt>
      <c:pivotFmt>
        <c:idx val="431"/>
        <c:spPr>
          <a:solidFill>
            <a:schemeClr val="accent3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32"/>
        <c:spPr>
          <a:solidFill>
            <a:schemeClr val="accent6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>
              <a:outerShdw blurRad="152400" dist="317500" dir="5400000" sx="90000" sy="-19000" rotWithShape="0">
                <a:prstClr val="black">
                  <a:alpha val="15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rgbClr val="FDE82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9578386557467248"/>
          <c:y val="4.5227583451690173E-2"/>
          <c:w val="0.67562401040434183"/>
          <c:h val="0.9095448330966196"/>
        </c:manualLayout>
      </c:layout>
      <c:pieChart>
        <c:varyColors val="1"/>
        <c:ser>
          <c:idx val="0"/>
          <c:order val="0"/>
          <c:tx>
            <c:strRef>
              <c:f>Val_Bdown_by_Type!$B$3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9900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B25-4024-8565-1CC32CA02716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B25-4024-8565-1CC32CA02716}"/>
              </c:ext>
            </c:extLst>
          </c:dPt>
          <c:dPt>
            <c:idx val="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B25-4024-8565-1CC32CA02716}"/>
              </c:ext>
            </c:extLst>
          </c:dPt>
          <c:dPt>
            <c:idx val="3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B25-4024-8565-1CC32CA02716}"/>
              </c:ext>
            </c:extLst>
          </c:dPt>
          <c:dLbls>
            <c:spPr>
              <a:noFill/>
              <a:ln>
                <a:noFill/>
              </a:ln>
              <a:effectLst>
                <a:outerShdw blurRad="152400" dist="317500" dir="5400000" sx="90000" sy="-19000" rotWithShape="0">
                  <a:prstClr val="black">
                    <a:alpha val="15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FDE82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Val_Bdown_by_Type!$A$4:$A$7</c:f>
              <c:strCache>
                <c:ptCount val="4"/>
                <c:pt idx="0">
                  <c:v>Foils</c:v>
                </c:pt>
                <c:pt idx="1">
                  <c:v>Hyperspace Foils</c:v>
                </c:pt>
                <c:pt idx="2">
                  <c:v>Hyperspaces</c:v>
                </c:pt>
                <c:pt idx="3">
                  <c:v>Normals</c:v>
                </c:pt>
              </c:strCache>
            </c:strRef>
          </c:cat>
          <c:val>
            <c:numRef>
              <c:f>Val_Bdown_by_Type!$B$4:$B$7</c:f>
              <c:numCache>
                <c:formatCode>[$€-2]\ #,##0</c:formatCode>
                <c:ptCount val="4"/>
                <c:pt idx="0">
                  <c:v>46.08000000000002</c:v>
                </c:pt>
                <c:pt idx="1">
                  <c:v>179.09000000000003</c:v>
                </c:pt>
                <c:pt idx="2">
                  <c:v>181.69000000000003</c:v>
                </c:pt>
                <c:pt idx="3">
                  <c:v>363.64999999999958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B25-4024-8565-1CC32CA02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909932491460116"/>
          <c:y val="3.2881212348422791E-2"/>
          <c:w val="0.61863410189388746"/>
          <c:h val="0.9276613328334698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top5cards!$H$3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rgbClr val="002060"/>
            </a:solidFill>
            <a:ln w="76200">
              <a:noFill/>
              <a:prstDash val="solid"/>
              <a:extLst>
                <a:ext uri="{C807C97D-BFC1-408E-A445-0C87EB9F89A2}">
                  <ask:lineSketchStyleProps xmlns:ask="http://schemas.microsoft.com/office/drawing/2018/sketchyshapes">
                    <ask:type>
                      <ask:lineSketchScribble/>
                    </ask:type>
                  </ask:lineSketchStyleProps>
                </a:ext>
              </a:extLst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FDE821"/>
                    </a:solidFill>
                    <a:latin typeface="Star Jedi" panose="040B0000000000000000" pitchFamily="82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top5cards!$G$4:$G$8</c:f>
              <c:strCache>
                <c:ptCount val="5"/>
                <c:pt idx="0">
                  <c:v>Boba Fett, Dis.</c:v>
                </c:pt>
                <c:pt idx="1">
                  <c:v>Darth Vader, Com.</c:v>
                </c:pt>
                <c:pt idx="2">
                  <c:v>Darth Vader, Com.</c:v>
                </c:pt>
                <c:pt idx="3">
                  <c:v>Darth Vader, Com.</c:v>
                </c:pt>
                <c:pt idx="4">
                  <c:v>Boba Fett, Dis.</c:v>
                </c:pt>
              </c:strCache>
            </c:strRef>
          </c:cat>
          <c:val>
            <c:numRef>
              <c:f>top5cards!$H$4:$H$8</c:f>
              <c:numCache>
                <c:formatCode>[$€-2]\ #,##0.00</c:formatCode>
                <c:ptCount val="5"/>
                <c:pt idx="0">
                  <c:v>39</c:v>
                </c:pt>
                <c:pt idx="1">
                  <c:v>50.5</c:v>
                </c:pt>
                <c:pt idx="2">
                  <c:v>50.5</c:v>
                </c:pt>
                <c:pt idx="3">
                  <c:v>79</c:v>
                </c:pt>
                <c:pt idx="4">
                  <c:v>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1D-4339-AB53-E8E135511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017097056"/>
        <c:axId val="626679632"/>
      </c:barChart>
      <c:catAx>
        <c:axId val="101709705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1050" b="0" i="0" u="none" strike="noStrike" kern="1200" baseline="0">
                <a:solidFill>
                  <a:srgbClr val="FDE821"/>
                </a:solidFill>
                <a:latin typeface="Star Jedi" panose="040B0000000000000000" pitchFamily="82" charset="0"/>
                <a:ea typeface="+mn-ea"/>
                <a:cs typeface="+mn-cs"/>
              </a:defRPr>
            </a:pPr>
            <a:endParaRPr lang="en-US"/>
          </a:p>
        </c:txPr>
        <c:crossAx val="626679632"/>
        <c:crosses val="autoZero"/>
        <c:auto val="1"/>
        <c:lblAlgn val="ctr"/>
        <c:lblOffset val="1"/>
        <c:noMultiLvlLbl val="0"/>
      </c:catAx>
      <c:valAx>
        <c:axId val="626679632"/>
        <c:scaling>
          <c:orientation val="maxMin"/>
        </c:scaling>
        <c:delete val="1"/>
        <c:axPos val="b"/>
        <c:numFmt formatCode="[$€-2]\ #,##0.00" sourceLinked="1"/>
        <c:majorTickMark val="out"/>
        <c:minorTickMark val="none"/>
        <c:tickLblPos val="nextTo"/>
        <c:crossAx val="101709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top5cards!$I$10</c:f>
              <c:strCache>
                <c:ptCount val="1"/>
                <c:pt idx="0">
                  <c:v>Top 5 Value of Total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accent4">
                        <a:lumMod val="60000"/>
                        <a:lumOff val="40000"/>
                      </a:schemeClr>
                    </a:solidFill>
                    <a:latin typeface="Segoe UI" panose="020B0502040204020203" pitchFamily="34" charset="0"/>
                    <a:ea typeface="+mn-ea"/>
                    <a:cs typeface="Segoe UI" panose="020B0502040204020203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top5cards!$I$11</c:f>
              <c:numCache>
                <c:formatCode>0.0%</c:formatCode>
                <c:ptCount val="1"/>
                <c:pt idx="0">
                  <c:v>0.41119782052424569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31-4238-AE50-DF580C3EF8F9}"/>
            </c:ext>
          </c:extLst>
        </c:ser>
        <c:ser>
          <c:idx val="1"/>
          <c:order val="1"/>
          <c:tx>
            <c:strRef>
              <c:f>top5cards!$J$10</c:f>
              <c:strCache>
                <c:ptCount val="1"/>
                <c:pt idx="0">
                  <c:v>All other cards Value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top5cards!$J$11</c:f>
              <c:numCache>
                <c:formatCode>0.00%</c:formatCode>
                <c:ptCount val="1"/>
                <c:pt idx="0">
                  <c:v>0.58880217947575431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31-4238-AE50-DF580C3EF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696886432"/>
        <c:axId val="1139161424"/>
      </c:barChart>
      <c:catAx>
        <c:axId val="6968864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39161424"/>
        <c:crosses val="autoZero"/>
        <c:auto val="1"/>
        <c:lblAlgn val="ctr"/>
        <c:lblOffset val="100"/>
        <c:noMultiLvlLbl val="0"/>
      </c:catAx>
      <c:valAx>
        <c:axId val="1139161424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69688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55555555555555E-2"/>
          <c:y val="7.407407407407407E-2"/>
          <c:w val="0.93888888888888888"/>
          <c:h val="0.89814814814814814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data!$T$5</c:f>
              <c:strCache>
                <c:ptCount val="1"/>
                <c:pt idx="0">
                  <c:v>&gt;= 15€</c:v>
                </c:pt>
              </c:strCache>
            </c:strRef>
          </c:tx>
          <c:spPr>
            <a:solidFill>
              <a:srgbClr val="008080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 sz="1600" b="1" i="0" u="none" strike="noStrike" baseline="0">
                        <a:solidFill>
                          <a:srgbClr val="FDE821"/>
                        </a:solidFill>
                        <a:effectLst/>
                      </a:rPr>
                      <a:t>~  390</a:t>
                    </a:r>
                    <a:r>
                      <a:rPr lang="en-US" sz="1600" b="0" i="0" u="none" strike="noStrike" baseline="0">
                        <a:solidFill>
                          <a:srgbClr val="FDE821"/>
                        </a:solidFill>
                        <a:effectLst/>
                      </a:rPr>
                      <a:t>€</a:t>
                    </a:r>
                    <a:endParaRPr lang="en-US" sz="1600">
                      <a:solidFill>
                        <a:srgbClr val="FDE821"/>
                      </a:solidFill>
                    </a:endParaRP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7FCE-40B6-B35B-B4166D32C7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data!$U$4</c:f>
              <c:strCache>
                <c:ptCount val="1"/>
                <c:pt idx="0">
                  <c:v>Sum</c:v>
                </c:pt>
              </c:strCache>
            </c:strRef>
          </c:cat>
          <c:val>
            <c:numRef>
              <c:f>data!$U$5</c:f>
              <c:numCache>
                <c:formatCode>_-[$€-2]\ * #,##0_-;\-[$€-2]\ * #,##0_-;_-[$€-2]\ * "-"??_-;_-@_-</c:formatCode>
                <c:ptCount val="1"/>
                <c:pt idx="0">
                  <c:v>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CE-40B6-B35B-B4166D32C752}"/>
            </c:ext>
          </c:extLst>
        </c:ser>
        <c:ser>
          <c:idx val="1"/>
          <c:order val="1"/>
          <c:tx>
            <c:strRef>
              <c:f>data!$T$6</c:f>
              <c:strCache>
                <c:ptCount val="1"/>
                <c:pt idx="0">
                  <c:v>&gt;= 3€ and &lt; 15€</c:v>
                </c:pt>
              </c:strCache>
            </c:strRef>
          </c:tx>
          <c:spPr>
            <a:solidFill>
              <a:srgbClr val="33996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339966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7FCE-40B6-B35B-B4166D32C752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600" b="0" i="0" u="none" strike="noStrike" kern="1200" baseline="0">
                        <a:solidFill>
                          <a:srgbClr val="FDE82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="0" i="0" u="none" strike="noStrike" baseline="0">
                        <a:solidFill>
                          <a:srgbClr val="FDE821"/>
                        </a:solidFill>
                        <a:effectLst/>
                      </a:rPr>
                      <a:t>~ 200€</a:t>
                    </a:r>
                    <a:endParaRPr lang="en-US" sz="1600" b="0">
                      <a:solidFill>
                        <a:srgbClr val="FDE821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600" b="0" i="0" u="none" strike="noStrike" kern="1200" baseline="0">
                      <a:solidFill>
                        <a:srgbClr val="FDE82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FCE-40B6-B35B-B4166D32C7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data!$U$4</c:f>
              <c:strCache>
                <c:ptCount val="1"/>
                <c:pt idx="0">
                  <c:v>Sum</c:v>
                </c:pt>
              </c:strCache>
            </c:strRef>
          </c:cat>
          <c:val>
            <c:numRef>
              <c:f>data!$U$6</c:f>
              <c:numCache>
                <c:formatCode>_-[$€-2]\ * #,##0_-;\-[$€-2]\ * #,##0_-;_-[$€-2]\ * "-"??_-;_-@_-</c:formatCode>
                <c:ptCount val="1"/>
                <c:pt idx="0">
                  <c:v>208.72000000000003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CE-40B6-B35B-B4166D32C752}"/>
            </c:ext>
          </c:extLst>
        </c:ser>
        <c:ser>
          <c:idx val="2"/>
          <c:order val="2"/>
          <c:tx>
            <c:strRef>
              <c:f>data!$T$7</c:f>
              <c:strCache>
                <c:ptCount val="1"/>
                <c:pt idx="0">
                  <c:v>&lt; 3€</c:v>
                </c:pt>
              </c:strCache>
            </c:strRef>
          </c:tx>
          <c:spPr>
            <a:solidFill>
              <a:srgbClr val="33993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7777777777778798E-3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 sz="1600" b="0" i="0" u="none" strike="noStrike" baseline="0">
                        <a:effectLst/>
                      </a:rPr>
                      <a:t>~ 190€</a:t>
                    </a:r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7FCE-40B6-B35B-B4166D32C7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rgbClr val="FDE82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data!$U$4</c:f>
              <c:strCache>
                <c:ptCount val="1"/>
                <c:pt idx="0">
                  <c:v>Sum</c:v>
                </c:pt>
              </c:strCache>
            </c:strRef>
          </c:cat>
          <c:val>
            <c:numRef>
              <c:f>data!$U$7</c:f>
              <c:numCache>
                <c:formatCode>_-[$€-2]\ * #,##0_-;\-[$€-2]\ * #,##0_-;_-[$€-2]\ * "-"??_-;_-@_-</c:formatCode>
                <c:ptCount val="1"/>
                <c:pt idx="0">
                  <c:v>188.79000000000005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CE-40B6-B35B-B4166D32C75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78"/>
        <c:overlap val="100"/>
        <c:axId val="922702512"/>
        <c:axId val="1022764112"/>
      </c:barChart>
      <c:catAx>
        <c:axId val="9227025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22764112"/>
        <c:crosses val="autoZero"/>
        <c:auto val="1"/>
        <c:lblAlgn val="ctr"/>
        <c:lblOffset val="100"/>
        <c:noMultiLvlLbl val="0"/>
      </c:catAx>
      <c:valAx>
        <c:axId val="1022764112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922702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chart" Target="../charts/chart2.xml"/><Relationship Id="rId7" Type="http://schemas.openxmlformats.org/officeDocument/2006/relationships/chart" Target="../charts/chart5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6" Type="http://schemas.openxmlformats.org/officeDocument/2006/relationships/image" Target="../media/image2.png"/><Relationship Id="rId5" Type="http://schemas.openxmlformats.org/officeDocument/2006/relationships/chart" Target="../charts/chart4.xml"/><Relationship Id="rId4" Type="http://schemas.openxmlformats.org/officeDocument/2006/relationships/chart" Target="../charts/chart3.xml"/><Relationship Id="rId9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28</xdr:col>
      <xdr:colOff>471325</xdr:colOff>
      <xdr:row>52</xdr:row>
      <xdr:rowOff>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4838C0E5-E934-4415-5F29-5227DDB14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414619" cy="9906000"/>
        </a:xfrm>
        <a:prstGeom prst="rect">
          <a:avLst/>
        </a:prstGeom>
        <a:effectLst>
          <a:outerShdw blurRad="50800" dist="50800" dir="5400000" algn="ctr" rotWithShape="0">
            <a:srgbClr val="000000">
              <a:alpha val="99000"/>
            </a:srgbClr>
          </a:outerShdw>
        </a:effectLst>
      </xdr:spPr>
    </xdr:pic>
    <xdr:clientData/>
  </xdr:twoCellAnchor>
  <xdr:twoCellAnchor>
    <xdr:from>
      <xdr:col>0</xdr:col>
      <xdr:colOff>329775</xdr:colOff>
      <xdr:row>1</xdr:row>
      <xdr:rowOff>132310</xdr:rowOff>
    </xdr:from>
    <xdr:to>
      <xdr:col>8</xdr:col>
      <xdr:colOff>172893</xdr:colOff>
      <xdr:row>7</xdr:row>
      <xdr:rowOff>22413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F9842E3-A599-4D88-E2C2-658087155CCD}"/>
            </a:ext>
          </a:extLst>
        </xdr:cNvPr>
        <xdr:cNvSpPr txBox="1"/>
      </xdr:nvSpPr>
      <xdr:spPr>
        <a:xfrm>
          <a:off x="329775" y="322810"/>
          <a:ext cx="4684059" cy="1033103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000" b="1" i="0">
              <a:solidFill>
                <a:srgbClr val="FDE821"/>
              </a:solidFill>
              <a:effectLst/>
              <a:latin typeface="+mn-lt"/>
              <a:ea typeface="+mn-ea"/>
              <a:cs typeface="+mn-cs"/>
            </a:rPr>
            <a:t>What is the total estimated market value of our collection, and how does this value break down by card rarity and type?</a:t>
          </a:r>
          <a:endParaRPr lang="en-GB" sz="2000" b="1">
            <a:solidFill>
              <a:srgbClr val="FDE821"/>
            </a:solidFill>
          </a:endParaRPr>
        </a:p>
      </xdr:txBody>
    </xdr:sp>
    <xdr:clientData/>
  </xdr:twoCellAnchor>
  <xdr:twoCellAnchor>
    <xdr:from>
      <xdr:col>0</xdr:col>
      <xdr:colOff>206509</xdr:colOff>
      <xdr:row>10</xdr:row>
      <xdr:rowOff>14328</xdr:rowOff>
    </xdr:from>
    <xdr:to>
      <xdr:col>9</xdr:col>
      <xdr:colOff>165688</xdr:colOff>
      <xdr:row>48</xdr:row>
      <xdr:rowOff>168089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8555A0A-4D95-8E88-E5A5-0DB368C005D1}"/>
            </a:ext>
          </a:extLst>
        </xdr:cNvPr>
        <xdr:cNvGrpSpPr/>
      </xdr:nvGrpSpPr>
      <xdr:grpSpPr>
        <a:xfrm>
          <a:off x="206509" y="1919328"/>
          <a:ext cx="5470072" cy="7392761"/>
          <a:chOff x="217715" y="1302203"/>
          <a:chExt cx="5470072" cy="7392761"/>
        </a:xfrm>
      </xdr:grpSpPr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AC78DC18-F8AE-4B6A-8CF3-99BED4D407B2}"/>
              </a:ext>
            </a:extLst>
          </xdr:cNvPr>
          <xdr:cNvGraphicFramePr>
            <a:graphicFrameLocks/>
          </xdr:cNvGraphicFramePr>
        </xdr:nvGraphicFramePr>
        <xdr:xfrm>
          <a:off x="217715" y="1838325"/>
          <a:ext cx="5470072" cy="685663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93889735-C40D-F5FA-DC9A-87BC8BF1AA1C}"/>
              </a:ext>
            </a:extLst>
          </xdr:cNvPr>
          <xdr:cNvSpPr txBox="1"/>
        </xdr:nvSpPr>
        <xdr:spPr>
          <a:xfrm>
            <a:off x="1345747" y="1302203"/>
            <a:ext cx="3214008" cy="4857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2000">
                <a:solidFill>
                  <a:srgbClr val="FDE821"/>
                </a:solidFill>
                <a:latin typeface="Star Jedi" panose="040B0000000000000000" pitchFamily="82" charset="0"/>
              </a:rPr>
              <a:t>Card distribution</a:t>
            </a:r>
          </a:p>
        </xdr:txBody>
      </xdr:sp>
    </xdr:grpSp>
    <xdr:clientData/>
  </xdr:twoCellAnchor>
  <xdr:twoCellAnchor>
    <xdr:from>
      <xdr:col>10</xdr:col>
      <xdr:colOff>475850</xdr:colOff>
      <xdr:row>11</xdr:row>
      <xdr:rowOff>168086</xdr:rowOff>
    </xdr:from>
    <xdr:to>
      <xdr:col>18</xdr:col>
      <xdr:colOff>100853</xdr:colOff>
      <xdr:row>49</xdr:row>
      <xdr:rowOff>145672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D7B4DA92-1AF0-A15F-ACF5-160AD60FA443}"/>
            </a:ext>
          </a:extLst>
        </xdr:cNvPr>
        <xdr:cNvGrpSpPr/>
      </xdr:nvGrpSpPr>
      <xdr:grpSpPr>
        <a:xfrm>
          <a:off x="6599064" y="2263586"/>
          <a:ext cx="4523575" cy="7216586"/>
          <a:chOff x="6067585" y="1957668"/>
          <a:chExt cx="4275443" cy="6782920"/>
        </a:xfrm>
      </xdr:grpSpPr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E1A38704-7954-4DBE-B88A-A86EDD3B277F}"/>
              </a:ext>
            </a:extLst>
          </xdr:cNvPr>
          <xdr:cNvSpPr txBox="1"/>
        </xdr:nvSpPr>
        <xdr:spPr>
          <a:xfrm>
            <a:off x="6157470" y="1957668"/>
            <a:ext cx="3033752" cy="60687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2000">
                <a:solidFill>
                  <a:srgbClr val="FDE821"/>
                </a:solidFill>
                <a:latin typeface="Star Jedi" panose="040B0000000000000000" pitchFamily="82" charset="0"/>
              </a:rPr>
              <a:t>vAlue</a:t>
            </a:r>
            <a:r>
              <a:rPr lang="en-GB" sz="2000" baseline="0">
                <a:solidFill>
                  <a:srgbClr val="FDE821"/>
                </a:solidFill>
                <a:latin typeface="Star Jedi" panose="040B0000000000000000" pitchFamily="82" charset="0"/>
              </a:rPr>
              <a:t> Breakdown</a:t>
            </a:r>
            <a:endParaRPr lang="en-GB" sz="2000">
              <a:solidFill>
                <a:srgbClr val="FDE821"/>
              </a:solidFill>
              <a:latin typeface="Star Jedi" panose="040B0000000000000000" pitchFamily="82" charset="0"/>
            </a:endParaRPr>
          </a:p>
        </xdr:txBody>
      </xdr:sp>
      <xdr:grpSp>
        <xdr:nvGrpSpPr>
          <xdr:cNvPr id="36" name="Group 35">
            <a:extLst>
              <a:ext uri="{FF2B5EF4-FFF2-40B4-BE49-F238E27FC236}">
                <a16:creationId xmlns:a16="http://schemas.microsoft.com/office/drawing/2014/main" id="{6A68EA60-3A55-982F-E72C-83F0DA92873C}"/>
              </a:ext>
            </a:extLst>
          </xdr:cNvPr>
          <xdr:cNvGrpSpPr/>
        </xdr:nvGrpSpPr>
        <xdr:grpSpPr>
          <a:xfrm>
            <a:off x="6067585" y="2386051"/>
            <a:ext cx="4275443" cy="6354537"/>
            <a:chOff x="6067585" y="2386051"/>
            <a:chExt cx="4275443" cy="6354537"/>
          </a:xfrm>
        </xdr:grpSpPr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1D9DD0F6-9E82-4541-B755-4CDD8B0984D0}"/>
                </a:ext>
              </a:extLst>
            </xdr:cNvPr>
            <xdr:cNvGraphicFramePr>
              <a:graphicFrameLocks/>
            </xdr:cNvGraphicFramePr>
          </xdr:nvGraphicFramePr>
          <xdr:xfrm>
            <a:off x="6067585" y="5591735"/>
            <a:ext cx="4275443" cy="314885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FACE2A08-6D72-4732-BB97-FC730E07DE82}"/>
                </a:ext>
              </a:extLst>
            </xdr:cNvPr>
            <xdr:cNvGraphicFramePr>
              <a:graphicFrameLocks/>
            </xdr:cNvGraphicFramePr>
          </xdr:nvGraphicFramePr>
          <xdr:xfrm>
            <a:off x="6083953" y="2386051"/>
            <a:ext cx="4242047" cy="300331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pSp>
          <xdr:nvGrpSpPr>
            <xdr:cNvPr id="34" name="Group 33">
              <a:extLst>
                <a:ext uri="{FF2B5EF4-FFF2-40B4-BE49-F238E27FC236}">
                  <a16:creationId xmlns:a16="http://schemas.microsoft.com/office/drawing/2014/main" id="{FB2B6FAC-ADD1-7071-6900-A2BC95618047}"/>
                </a:ext>
              </a:extLst>
            </xdr:cNvPr>
            <xdr:cNvGrpSpPr/>
          </xdr:nvGrpSpPr>
          <xdr:grpSpPr>
            <a:xfrm>
              <a:off x="6146587" y="2692935"/>
              <a:ext cx="1242891" cy="3937745"/>
              <a:chOff x="6146587" y="2423994"/>
              <a:chExt cx="1242891" cy="3937745"/>
            </a:xfrm>
          </xdr:grpSpPr>
          <xdr:sp macro="" textlink="">
            <xdr:nvSpPr>
              <xdr:cNvPr id="20" name="TextBox 19">
                <a:extLst>
                  <a:ext uri="{FF2B5EF4-FFF2-40B4-BE49-F238E27FC236}">
                    <a16:creationId xmlns:a16="http://schemas.microsoft.com/office/drawing/2014/main" id="{88D3197C-83F6-4278-B78B-F22967F5061E}"/>
                  </a:ext>
                </a:extLst>
              </xdr:cNvPr>
              <xdr:cNvSpPr txBox="1"/>
            </xdr:nvSpPr>
            <xdr:spPr>
              <a:xfrm>
                <a:off x="6146587" y="2423994"/>
                <a:ext cx="908156" cy="922564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GB" sz="2000">
                    <a:solidFill>
                      <a:srgbClr val="FDE821"/>
                    </a:solidFill>
                    <a:latin typeface="Star Jedi" panose="040B0000000000000000" pitchFamily="82" charset="0"/>
                  </a:rPr>
                  <a:t>by type</a:t>
                </a:r>
              </a:p>
            </xdr:txBody>
          </xdr:sp>
          <xdr:sp macro="" textlink="">
            <xdr:nvSpPr>
              <xdr:cNvPr id="25" name="TextBox 24">
                <a:extLst>
                  <a:ext uri="{FF2B5EF4-FFF2-40B4-BE49-F238E27FC236}">
                    <a16:creationId xmlns:a16="http://schemas.microsoft.com/office/drawing/2014/main" id="{C796A0EE-5E50-4369-B933-85239975CC8F}"/>
                  </a:ext>
                </a:extLst>
              </xdr:cNvPr>
              <xdr:cNvSpPr txBox="1"/>
            </xdr:nvSpPr>
            <xdr:spPr>
              <a:xfrm>
                <a:off x="6146587" y="5362975"/>
                <a:ext cx="1242891" cy="998764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GB" sz="2000">
                    <a:solidFill>
                      <a:srgbClr val="FDE821"/>
                    </a:solidFill>
                    <a:latin typeface="Star Jedi" panose="040B0000000000000000" pitchFamily="82" charset="0"/>
                  </a:rPr>
                  <a:t>by rarity</a:t>
                </a:r>
              </a:p>
            </xdr:txBody>
          </xdr:sp>
        </xdr:grpSp>
      </xdr:grpSp>
    </xdr:grpSp>
    <xdr:clientData/>
  </xdr:twoCellAnchor>
  <xdr:twoCellAnchor>
    <xdr:from>
      <xdr:col>15</xdr:col>
      <xdr:colOff>593224</xdr:colOff>
      <xdr:row>34</xdr:row>
      <xdr:rowOff>121251</xdr:rowOff>
    </xdr:from>
    <xdr:to>
      <xdr:col>27</xdr:col>
      <xdr:colOff>530473</xdr:colOff>
      <xdr:row>49</xdr:row>
      <xdr:rowOff>18027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E7CFB2DE-9FE1-4324-A654-92ED24A186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597452</xdr:colOff>
      <xdr:row>0</xdr:row>
      <xdr:rowOff>111259</xdr:rowOff>
    </xdr:from>
    <xdr:to>
      <xdr:col>18</xdr:col>
      <xdr:colOff>478989</xdr:colOff>
      <xdr:row>9</xdr:row>
      <xdr:rowOff>80585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374345E-2780-0013-EE64-87CC703C6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3511" y="111259"/>
          <a:ext cx="5327596" cy="1683826"/>
        </a:xfrm>
        <a:prstGeom prst="rect">
          <a:avLst/>
        </a:prstGeom>
        <a:noFill/>
      </xdr:spPr>
    </xdr:pic>
    <xdr:clientData/>
  </xdr:twoCellAnchor>
  <xdr:twoCellAnchor>
    <xdr:from>
      <xdr:col>23</xdr:col>
      <xdr:colOff>29399</xdr:colOff>
      <xdr:row>25</xdr:row>
      <xdr:rowOff>161355</xdr:rowOff>
    </xdr:from>
    <xdr:to>
      <xdr:col>24</xdr:col>
      <xdr:colOff>450791</xdr:colOff>
      <xdr:row>27</xdr:row>
      <xdr:rowOff>184328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8CE09CB3-3E96-9044-BD29-C9D326540ABB}"/>
            </a:ext>
          </a:extLst>
        </xdr:cNvPr>
        <xdr:cNvSpPr txBox="1"/>
      </xdr:nvSpPr>
      <xdr:spPr>
        <a:xfrm>
          <a:off x="13947105" y="4923855"/>
          <a:ext cx="1026510" cy="403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600">
              <a:solidFill>
                <a:srgbClr val="FDE821"/>
              </a:solidFill>
              <a:latin typeface="Star Jedi" panose="040B0000000000000000" pitchFamily="82" charset="0"/>
            </a:rPr>
            <a:t>While</a:t>
          </a:r>
        </a:p>
      </xdr:txBody>
    </xdr:sp>
    <xdr:clientData/>
  </xdr:twoCellAnchor>
  <xdr:twoCellAnchor>
    <xdr:from>
      <xdr:col>19</xdr:col>
      <xdr:colOff>76778</xdr:colOff>
      <xdr:row>9</xdr:row>
      <xdr:rowOff>67235</xdr:rowOff>
    </xdr:from>
    <xdr:to>
      <xdr:col>28</xdr:col>
      <xdr:colOff>112059</xdr:colOff>
      <xdr:row>35</xdr:row>
      <xdr:rowOff>40563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71050A24-DBB7-868F-70DD-12A18703B0B8}"/>
            </a:ext>
          </a:extLst>
        </xdr:cNvPr>
        <xdr:cNvGrpSpPr/>
      </xdr:nvGrpSpPr>
      <xdr:grpSpPr>
        <a:xfrm>
          <a:off x="11710885" y="1781735"/>
          <a:ext cx="5546174" cy="4926328"/>
          <a:chOff x="11574013" y="1781735"/>
          <a:chExt cx="5481340" cy="4926328"/>
        </a:xfrm>
      </xdr:grpSpPr>
      <xdr:grpSp>
        <xdr:nvGrpSpPr>
          <xdr:cNvPr id="41" name="Group 40">
            <a:extLst>
              <a:ext uri="{FF2B5EF4-FFF2-40B4-BE49-F238E27FC236}">
                <a16:creationId xmlns:a16="http://schemas.microsoft.com/office/drawing/2014/main" id="{7FA605D0-73E9-6A94-53ED-FA5D7CD5C088}"/>
              </a:ext>
            </a:extLst>
          </xdr:cNvPr>
          <xdr:cNvGrpSpPr/>
        </xdr:nvGrpSpPr>
        <xdr:grpSpPr>
          <a:xfrm>
            <a:off x="12658180" y="1781735"/>
            <a:ext cx="3604362" cy="1200038"/>
            <a:chOff x="11243982" y="324972"/>
            <a:chExt cx="3368489" cy="1131794"/>
          </a:xfrm>
        </xdr:grpSpPr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E4E067A8-1092-A695-82D9-22C218AF9147}"/>
                </a:ext>
              </a:extLst>
            </xdr:cNvPr>
            <xdr:cNvSpPr txBox="1"/>
          </xdr:nvSpPr>
          <xdr:spPr>
            <a:xfrm>
              <a:off x="11243982" y="425824"/>
              <a:ext cx="3368489" cy="1030942"/>
            </a:xfrm>
            <a:prstGeom prst="roundRect">
              <a:avLst/>
            </a:prstGeom>
            <a:solidFill>
              <a:schemeClr val="accent6">
                <a:lumMod val="50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b"/>
            <a:lstStyle/>
            <a:p>
              <a:pPr algn="r"/>
              <a:r>
                <a:rPr lang="en-GB" sz="1400">
                  <a:solidFill>
                    <a:srgbClr val="FDE821"/>
                  </a:solidFill>
                  <a:latin typeface="Star Jedi" panose="040B0000000000000000" pitchFamily="82" charset="0"/>
                </a:rPr>
                <a:t>total </a:t>
              </a:r>
            </a:p>
            <a:p>
              <a:pPr algn="r"/>
              <a:r>
                <a:rPr lang="en-GB" sz="1400">
                  <a:solidFill>
                    <a:srgbClr val="FDE821"/>
                  </a:solidFill>
                  <a:latin typeface="Star Jedi" panose="040B0000000000000000" pitchFamily="82" charset="0"/>
                </a:rPr>
                <a:t>expected value</a:t>
              </a:r>
            </a:p>
          </xdr:txBody>
        </xdr:sp>
        <xdr:sp macro="" textlink="data!T2">
          <xdr:nvSpPr>
            <xdr:cNvPr id="31" name="TextBox 30">
              <a:extLst>
                <a:ext uri="{FF2B5EF4-FFF2-40B4-BE49-F238E27FC236}">
                  <a16:creationId xmlns:a16="http://schemas.microsoft.com/office/drawing/2014/main" id="{BC336657-DB46-3B5E-37ED-634E66B13BE3}"/>
                </a:ext>
              </a:extLst>
            </xdr:cNvPr>
            <xdr:cNvSpPr txBox="1"/>
          </xdr:nvSpPr>
          <xdr:spPr>
            <a:xfrm>
              <a:off x="11354896" y="324972"/>
              <a:ext cx="2562809" cy="9755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D1D336D3-7462-4631-AFDD-E5FE97DC14B6}" type="TxLink">
                <a:rPr lang="en-US" sz="4000" b="1" i="0" u="none" strike="noStrike">
                  <a:solidFill>
                    <a:srgbClr val="FDE821"/>
                  </a:solidFill>
                  <a:latin typeface="Star Jedi" panose="040B0000000000000000" pitchFamily="82" charset="0"/>
                  <a:cs typeface="Calibri"/>
                </a:rPr>
                <a:pPr/>
                <a:t>€ 785.51</a:t>
              </a:fld>
              <a:endParaRPr lang="en-GB" sz="4000">
                <a:solidFill>
                  <a:srgbClr val="FDE821"/>
                </a:solidFill>
                <a:latin typeface="Star Jedi" panose="040B0000000000000000" pitchFamily="82" charset="0"/>
              </a:endParaRPr>
            </a:p>
          </xdr:txBody>
        </xdr:sp>
      </xdr:grpSp>
      <xdr:sp macro="" textlink="">
        <xdr:nvSpPr>
          <xdr:cNvPr id="43" name="TextBox 42">
            <a:extLst>
              <a:ext uri="{FF2B5EF4-FFF2-40B4-BE49-F238E27FC236}">
                <a16:creationId xmlns:a16="http://schemas.microsoft.com/office/drawing/2014/main" id="{BA7B7F0E-A46A-42C8-A7DF-E20BE955B066}"/>
              </a:ext>
            </a:extLst>
          </xdr:cNvPr>
          <xdr:cNvSpPr txBox="1"/>
        </xdr:nvSpPr>
        <xdr:spPr>
          <a:xfrm>
            <a:off x="13499271" y="6151158"/>
            <a:ext cx="1989413" cy="5569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1800">
                <a:solidFill>
                  <a:srgbClr val="FDE821"/>
                </a:solidFill>
                <a:latin typeface="Star Jedi" panose="040B0000000000000000" pitchFamily="82" charset="0"/>
              </a:rPr>
              <a:t>Top 5 Cards </a:t>
            </a:r>
          </a:p>
        </xdr:txBody>
      </xdr:sp>
      <xdr:graphicFrame macro="">
        <xdr:nvGraphicFramePr>
          <xdr:cNvPr id="48" name="Chart 47">
            <a:extLst>
              <a:ext uri="{FF2B5EF4-FFF2-40B4-BE49-F238E27FC236}">
                <a16:creationId xmlns:a16="http://schemas.microsoft.com/office/drawing/2014/main" id="{909EF4BF-DDE1-4A4E-A724-C049844D1771}"/>
              </a:ext>
            </a:extLst>
          </xdr:cNvPr>
          <xdr:cNvGraphicFramePr>
            <a:graphicFrameLocks/>
          </xdr:cNvGraphicFramePr>
        </xdr:nvGraphicFramePr>
        <xdr:xfrm>
          <a:off x="12166221" y="5137459"/>
          <a:ext cx="4588279" cy="96241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sp macro="" textlink="">
        <xdr:nvSpPr>
          <xdr:cNvPr id="51" name="TextBox 50">
            <a:extLst>
              <a:ext uri="{FF2B5EF4-FFF2-40B4-BE49-F238E27FC236}">
                <a16:creationId xmlns:a16="http://schemas.microsoft.com/office/drawing/2014/main" id="{D9E7135A-46C9-1606-A796-4BC313C3CDE7}"/>
              </a:ext>
            </a:extLst>
          </xdr:cNvPr>
          <xdr:cNvSpPr txBox="1"/>
        </xdr:nvSpPr>
        <xdr:spPr>
          <a:xfrm>
            <a:off x="12886765" y="5819235"/>
            <a:ext cx="3048000" cy="4443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1600">
                <a:solidFill>
                  <a:srgbClr val="FDE821"/>
                </a:solidFill>
                <a:latin typeface="Star Jedi" panose="040B0000000000000000" pitchFamily="82" charset="0"/>
              </a:rPr>
              <a:t>of total value</a:t>
            </a:r>
            <a:r>
              <a:rPr lang="en-GB" sz="1600" baseline="0">
                <a:solidFill>
                  <a:srgbClr val="FDE821"/>
                </a:solidFill>
                <a:latin typeface="Star Jedi" panose="040B0000000000000000" pitchFamily="82" charset="0"/>
              </a:rPr>
              <a:t> </a:t>
            </a:r>
            <a:r>
              <a:rPr lang="en-GB" sz="1600">
                <a:solidFill>
                  <a:srgbClr val="FDE821"/>
                </a:solidFill>
                <a:latin typeface="Star Jedi" panose="040B0000000000000000" pitchFamily="82" charset="0"/>
              </a:rPr>
              <a:t>in</a:t>
            </a:r>
          </a:p>
        </xdr:txBody>
      </xdr:sp>
      <xdr:graphicFrame macro="">
        <xdr:nvGraphicFramePr>
          <xdr:cNvPr id="55" name="Chart 54">
            <a:extLst>
              <a:ext uri="{FF2B5EF4-FFF2-40B4-BE49-F238E27FC236}">
                <a16:creationId xmlns:a16="http://schemas.microsoft.com/office/drawing/2014/main" id="{27506267-9F05-4E85-BAF8-46F8DBF10A00}"/>
              </a:ext>
            </a:extLst>
          </xdr:cNvPr>
          <xdr:cNvGraphicFramePr>
            <a:graphicFrameLocks/>
          </xdr:cNvGraphicFramePr>
        </xdr:nvGraphicFramePr>
        <xdr:xfrm>
          <a:off x="11574013" y="3297446"/>
          <a:ext cx="5481340" cy="232462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60" name="TextBox 59">
            <a:extLst>
              <a:ext uri="{FF2B5EF4-FFF2-40B4-BE49-F238E27FC236}">
                <a16:creationId xmlns:a16="http://schemas.microsoft.com/office/drawing/2014/main" id="{999B41AC-5DC6-145E-C42F-D76F97B231D1}"/>
              </a:ext>
            </a:extLst>
          </xdr:cNvPr>
          <xdr:cNvSpPr txBox="1"/>
        </xdr:nvSpPr>
        <xdr:spPr>
          <a:xfrm>
            <a:off x="13766691" y="3080957"/>
            <a:ext cx="1387339" cy="3161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1400">
                <a:solidFill>
                  <a:srgbClr val="FDE821"/>
                </a:solidFill>
                <a:latin typeface="Star Jedi" panose="040B0000000000000000" pitchFamily="82" charset="0"/>
              </a:rPr>
              <a:t>split</a:t>
            </a:r>
            <a:r>
              <a:rPr lang="en-GB" sz="1400" baseline="0">
                <a:solidFill>
                  <a:srgbClr val="FDE821"/>
                </a:solidFill>
                <a:latin typeface="Star Jedi" panose="040B0000000000000000" pitchFamily="82" charset="0"/>
              </a:rPr>
              <a:t> into</a:t>
            </a:r>
            <a:endParaRPr lang="en-GB" sz="1400">
              <a:solidFill>
                <a:srgbClr val="FDE821"/>
              </a:solidFill>
              <a:latin typeface="Star Jedi" panose="040B0000000000000000" pitchFamily="82" charset="0"/>
            </a:endParaRPr>
          </a:p>
        </xdr:txBody>
      </xdr:sp>
    </xdr:grpSp>
    <xdr:clientData/>
  </xdr:twoCellAnchor>
  <xdr:twoCellAnchor editAs="oneCell">
    <xdr:from>
      <xdr:col>11</xdr:col>
      <xdr:colOff>336176</xdr:colOff>
      <xdr:row>9</xdr:row>
      <xdr:rowOff>134470</xdr:rowOff>
    </xdr:from>
    <xdr:to>
      <xdr:col>17</xdr:col>
      <xdr:colOff>89647</xdr:colOff>
      <xdr:row>11</xdr:row>
      <xdr:rowOff>156881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15CD2FE-FD87-0A01-D83B-F0F1DAA65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duotone>
            <a:prstClr val="black"/>
            <a:srgbClr val="FDE821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2470" y="1848970"/>
          <a:ext cx="3384177" cy="403411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0.18956</cdr:x>
      <cdr:y>0.07536</cdr:y>
    </cdr:from>
    <cdr:to>
      <cdr:x>0.34459</cdr:x>
      <cdr:y>0.17719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A7E5433-6482-A822-46C3-5BF49386A4A7}"/>
            </a:ext>
          </a:extLst>
        </cdr:cNvPr>
        <cdr:cNvSpPr txBox="1"/>
      </cdr:nvSpPr>
      <cdr:spPr>
        <a:xfrm xmlns:a="http://schemas.openxmlformats.org/drawingml/2006/main">
          <a:off x="1176338" y="176213"/>
          <a:ext cx="96202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0.62461</cdr:x>
      <cdr:y>0.08206</cdr:y>
    </cdr:from>
    <cdr:to>
      <cdr:x>0.79001</cdr:x>
      <cdr:y>0.19324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04176C48-ACFF-304F-FA3D-D67A8F098E97}"/>
            </a:ext>
          </a:extLst>
        </cdr:cNvPr>
        <cdr:cNvSpPr txBox="1"/>
      </cdr:nvSpPr>
      <cdr:spPr>
        <a:xfrm xmlns:a="http://schemas.openxmlformats.org/drawingml/2006/main">
          <a:off x="4529985" y="226006"/>
          <a:ext cx="1199489" cy="3062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700">
              <a:solidFill>
                <a:srgbClr val="FDE821"/>
              </a:solidFill>
              <a:latin typeface="Star Jedi" panose="040B0000000000000000" pitchFamily="82" charset="0"/>
            </a:rPr>
            <a:t>Hyperspace</a:t>
          </a:r>
          <a:r>
            <a:rPr lang="en-GB" sz="700" baseline="0">
              <a:solidFill>
                <a:srgbClr val="FDE821"/>
              </a:solidFill>
              <a:latin typeface="Star Jedi" panose="040B0000000000000000" pitchFamily="82" charset="0"/>
            </a:rPr>
            <a:t> Foil</a:t>
          </a:r>
          <a:endParaRPr lang="en-GB" sz="700">
            <a:solidFill>
              <a:srgbClr val="FDE821"/>
            </a:solidFill>
            <a:latin typeface="Star Jedi" panose="040B0000000000000000" pitchFamily="82" charset="0"/>
          </a:endParaRPr>
        </a:p>
      </cdr:txBody>
    </cdr:sp>
  </cdr:relSizeAnchor>
  <cdr:relSizeAnchor xmlns:cdr="http://schemas.openxmlformats.org/drawingml/2006/chartDrawing">
    <cdr:from>
      <cdr:x>0.65799</cdr:x>
      <cdr:y>0.25891</cdr:y>
    </cdr:from>
    <cdr:to>
      <cdr:x>0.80826</cdr:x>
      <cdr:y>0.37884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4C258E3E-FED1-8263-CC97-D2CEBEEC3597}"/>
            </a:ext>
          </a:extLst>
        </cdr:cNvPr>
        <cdr:cNvSpPr txBox="1"/>
      </cdr:nvSpPr>
      <cdr:spPr>
        <a:xfrm xmlns:a="http://schemas.openxmlformats.org/drawingml/2006/main">
          <a:off x="4772064" y="713110"/>
          <a:ext cx="1089799" cy="3303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700">
              <a:solidFill>
                <a:srgbClr val="FDE821"/>
              </a:solidFill>
              <a:latin typeface="Star Jedi" panose="040B0000000000000000" pitchFamily="82" charset="0"/>
            </a:rPr>
            <a:t>Hyperspace</a:t>
          </a:r>
        </a:p>
      </cdr:txBody>
    </cdr:sp>
  </cdr:relSizeAnchor>
  <cdr:relSizeAnchor xmlns:cdr="http://schemas.openxmlformats.org/drawingml/2006/chartDrawing">
    <cdr:from>
      <cdr:x>0.6923</cdr:x>
      <cdr:y>0.63943</cdr:y>
    </cdr:from>
    <cdr:to>
      <cdr:x>0.77901</cdr:x>
      <cdr:y>0.75133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4C258E3E-FED1-8263-CC97-D2CEBEEC3597}"/>
            </a:ext>
          </a:extLst>
        </cdr:cNvPr>
        <cdr:cNvSpPr txBox="1"/>
      </cdr:nvSpPr>
      <cdr:spPr>
        <a:xfrm xmlns:a="http://schemas.openxmlformats.org/drawingml/2006/main">
          <a:off x="5020895" y="1761154"/>
          <a:ext cx="628847" cy="3082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700">
              <a:solidFill>
                <a:srgbClr val="FDE821"/>
              </a:solidFill>
              <a:latin typeface="Star Jedi" panose="040B0000000000000000" pitchFamily="82" charset="0"/>
            </a:rPr>
            <a:t>normal</a:t>
          </a:r>
          <a:endParaRPr lang="en-GB" sz="800">
            <a:solidFill>
              <a:srgbClr val="FDE821"/>
            </a:solidFill>
            <a:latin typeface="Star Jedi" panose="040B0000000000000000" pitchFamily="82" charset="0"/>
          </a:endParaRPr>
        </a:p>
      </cdr:txBody>
    </cdr:sp>
  </cdr:relSizeAnchor>
  <cdr:relSizeAnchor xmlns:cdr="http://schemas.openxmlformats.org/drawingml/2006/chartDrawing">
    <cdr:from>
      <cdr:x>0.69023</cdr:x>
      <cdr:y>0.44817</cdr:y>
    </cdr:from>
    <cdr:to>
      <cdr:x>0.79399</cdr:x>
      <cdr:y>0.53929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4C258E3E-FED1-8263-CC97-D2CEBEEC3597}"/>
            </a:ext>
          </a:extLst>
        </cdr:cNvPr>
        <cdr:cNvSpPr txBox="1"/>
      </cdr:nvSpPr>
      <cdr:spPr>
        <a:xfrm xmlns:a="http://schemas.openxmlformats.org/drawingml/2006/main">
          <a:off x="5005844" y="1234378"/>
          <a:ext cx="752506" cy="2509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700">
              <a:solidFill>
                <a:srgbClr val="FDE821"/>
              </a:solidFill>
              <a:latin typeface="Star Jedi" panose="040B0000000000000000" pitchFamily="82" charset="0"/>
            </a:rPr>
            <a:t>normal</a:t>
          </a:r>
        </a:p>
      </cdr:txBody>
    </cdr:sp>
  </cdr:relSizeAnchor>
  <cdr:relSizeAnchor xmlns:cdr="http://schemas.openxmlformats.org/drawingml/2006/chartDrawing">
    <cdr:from>
      <cdr:x>0.69459</cdr:x>
      <cdr:y>0.82362</cdr:y>
    </cdr:from>
    <cdr:to>
      <cdr:x>0.77998</cdr:x>
      <cdr:y>0.93463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4C258E3E-FED1-8263-CC97-D2CEBEEC3597}"/>
            </a:ext>
          </a:extLst>
        </cdr:cNvPr>
        <cdr:cNvSpPr txBox="1"/>
      </cdr:nvSpPr>
      <cdr:spPr>
        <a:xfrm xmlns:a="http://schemas.openxmlformats.org/drawingml/2006/main">
          <a:off x="5037461" y="2268479"/>
          <a:ext cx="619298" cy="3057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700">
              <a:solidFill>
                <a:srgbClr val="FDE821"/>
              </a:solidFill>
              <a:latin typeface="Star Jedi" panose="040B0000000000000000" pitchFamily="82" charset="0"/>
            </a:rPr>
            <a:t>Normal</a:t>
          </a:r>
          <a:endParaRPr lang="en-GB" sz="800">
            <a:solidFill>
              <a:srgbClr val="FDE821"/>
            </a:solidFill>
            <a:latin typeface="Star Jedi" panose="040B0000000000000000" pitchFamily="82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0.12694</cdr:x>
      <cdr:y>0.28492</cdr:y>
    </cdr:from>
    <cdr:to>
      <cdr:x>0.41457</cdr:x>
      <cdr:y>0.38768</cdr:y>
    </cdr:to>
    <cdr:sp macro="" textlink="">
      <cdr:nvSpPr>
        <cdr:cNvPr id="2" name="Left Brace 1">
          <a:extLst xmlns:a="http://schemas.openxmlformats.org/drawingml/2006/main">
            <a:ext uri="{FF2B5EF4-FFF2-40B4-BE49-F238E27FC236}">
              <a16:creationId xmlns:a16="http://schemas.microsoft.com/office/drawing/2014/main" id="{8CA19052-8B2C-1B87-AE74-961DC29B8B6C}"/>
            </a:ext>
          </a:extLst>
        </cdr:cNvPr>
        <cdr:cNvSpPr/>
      </cdr:nvSpPr>
      <cdr:spPr>
        <a:xfrm xmlns:a="http://schemas.openxmlformats.org/drawingml/2006/main" rot="5400000">
          <a:off x="1306669" y="-154699"/>
          <a:ext cx="179349" cy="1483363"/>
        </a:xfrm>
        <a:prstGeom xmlns:a="http://schemas.openxmlformats.org/drawingml/2006/main" prst="leftBrace">
          <a:avLst>
            <a:gd name="adj1" fmla="val 57713"/>
            <a:gd name="adj2" fmla="val 50000"/>
          </a:avLst>
        </a:prstGeom>
        <a:ln xmlns:a="http://schemas.openxmlformats.org/drawingml/2006/main">
          <a:solidFill>
            <a:srgbClr val="FDE82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0.16878</cdr:x>
      <cdr:y>0.11608</cdr:y>
    </cdr:from>
    <cdr:to>
      <cdr:x>0.39216</cdr:x>
      <cdr:y>0.24731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171D21A7-A918-AC77-E7FF-88743E239E66}"/>
            </a:ext>
          </a:extLst>
        </cdr:cNvPr>
        <cdr:cNvSpPr txBox="1"/>
      </cdr:nvSpPr>
      <cdr:spPr>
        <a:xfrm xmlns:a="http://schemas.openxmlformats.org/drawingml/2006/main">
          <a:off x="862608" y="254505"/>
          <a:ext cx="1141642" cy="287713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400">
              <a:solidFill>
                <a:srgbClr val="FDE821"/>
              </a:solidFill>
            </a:rPr>
            <a:t>9 cards at </a:t>
          </a:r>
        </a:p>
        <a:p xmlns:a="http://schemas.openxmlformats.org/drawingml/2006/main">
          <a:pPr algn="ctr"/>
          <a:r>
            <a:rPr lang="en-GB" sz="1400">
              <a:solidFill>
                <a:srgbClr val="FDE821"/>
              </a:solidFill>
            </a:rPr>
            <a:t>&gt;= 15€</a:t>
          </a:r>
        </a:p>
      </cdr:txBody>
    </cdr:sp>
  </cdr:relSizeAnchor>
  <cdr:relSizeAnchor xmlns:cdr="http://schemas.openxmlformats.org/drawingml/2006/chartDrawing">
    <cdr:from>
      <cdr:x>0.48735</cdr:x>
      <cdr:y>0.11022</cdr:y>
    </cdr:from>
    <cdr:to>
      <cdr:x>0.74739</cdr:x>
      <cdr:y>0.27523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E659B4AD-B0B4-483D-4F10-535E88C99A25}"/>
            </a:ext>
          </a:extLst>
        </cdr:cNvPr>
        <cdr:cNvSpPr txBox="1"/>
      </cdr:nvSpPr>
      <cdr:spPr>
        <a:xfrm xmlns:a="http://schemas.openxmlformats.org/drawingml/2006/main">
          <a:off x="2490718" y="241660"/>
          <a:ext cx="1329025" cy="361760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400">
              <a:solidFill>
                <a:srgbClr val="FDE821"/>
              </a:solidFill>
            </a:rPr>
            <a:t>31 cards at </a:t>
          </a:r>
        </a:p>
        <a:p xmlns:a="http://schemas.openxmlformats.org/drawingml/2006/main">
          <a:pPr algn="ctr"/>
          <a:r>
            <a:rPr lang="en-GB" sz="1400">
              <a:solidFill>
                <a:srgbClr val="FDE821"/>
              </a:solidFill>
            </a:rPr>
            <a:t>&gt;=</a:t>
          </a:r>
          <a:r>
            <a:rPr lang="en-GB" sz="1400" baseline="0">
              <a:solidFill>
                <a:srgbClr val="FDE821"/>
              </a:solidFill>
            </a:rPr>
            <a:t> </a:t>
          </a:r>
          <a:r>
            <a:rPr lang="en-GB" sz="1400">
              <a:solidFill>
                <a:srgbClr val="FDE821"/>
              </a:solidFill>
            </a:rPr>
            <a:t>3€ </a:t>
          </a:r>
          <a:r>
            <a:rPr lang="en-GB" sz="1200">
              <a:solidFill>
                <a:srgbClr val="FDE821"/>
              </a:solidFill>
            </a:rPr>
            <a:t>and</a:t>
          </a:r>
          <a:r>
            <a:rPr lang="en-GB" sz="1400">
              <a:solidFill>
                <a:srgbClr val="FDE821"/>
              </a:solidFill>
            </a:rPr>
            <a:t> &lt; 15€</a:t>
          </a:r>
        </a:p>
      </cdr:txBody>
    </cdr:sp>
  </cdr:relSizeAnchor>
  <cdr:relSizeAnchor xmlns:cdr="http://schemas.openxmlformats.org/drawingml/2006/chartDrawing">
    <cdr:from>
      <cdr:x>0.75743</cdr:x>
      <cdr:y>0.10708</cdr:y>
    </cdr:from>
    <cdr:to>
      <cdr:x>0.9513</cdr:x>
      <cdr:y>0.29271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0E1761BA-D226-A27C-EAFF-D17539346341}"/>
            </a:ext>
          </a:extLst>
        </cdr:cNvPr>
        <cdr:cNvSpPr txBox="1"/>
      </cdr:nvSpPr>
      <cdr:spPr>
        <a:xfrm xmlns:a="http://schemas.openxmlformats.org/drawingml/2006/main">
          <a:off x="3871039" y="234759"/>
          <a:ext cx="990853" cy="406980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GB" sz="1400">
              <a:solidFill>
                <a:srgbClr val="FDE821"/>
              </a:solidFill>
            </a:rPr>
            <a:t>2264 cards </a:t>
          </a:r>
        </a:p>
        <a:p xmlns:a="http://schemas.openxmlformats.org/drawingml/2006/main">
          <a:pPr algn="ctr"/>
          <a:r>
            <a:rPr lang="en-GB" sz="1400">
              <a:solidFill>
                <a:srgbClr val="FDE821"/>
              </a:solidFill>
            </a:rPr>
            <a:t>at &lt; 3</a:t>
          </a:r>
          <a:r>
            <a:rPr lang="en-GB" sz="1400" b="0" i="0">
              <a:solidFill>
                <a:srgbClr val="FDE821"/>
              </a:solidFill>
              <a:effectLst/>
              <a:latin typeface="+mn-lt"/>
              <a:ea typeface="+mn-ea"/>
              <a:cs typeface="+mn-cs"/>
            </a:rPr>
            <a:t>€</a:t>
          </a:r>
          <a:endParaRPr lang="en-GB" sz="1400">
            <a:solidFill>
              <a:srgbClr val="FDE821"/>
            </a:solidFill>
          </a:endParaRPr>
        </a:p>
      </cdr:txBody>
    </cdr:sp>
  </cdr:relSizeAnchor>
  <cdr:relSizeAnchor xmlns:cdr="http://schemas.openxmlformats.org/drawingml/2006/chartDrawing">
    <cdr:from>
      <cdr:x>0.53719</cdr:x>
      <cdr:y>0.29255</cdr:y>
    </cdr:from>
    <cdr:to>
      <cdr:x>0.68612</cdr:x>
      <cdr:y>0.39531</cdr:y>
    </cdr:to>
    <cdr:sp macro="" textlink="">
      <cdr:nvSpPr>
        <cdr:cNvPr id="6" name="Left Brace 5">
          <a:extLst xmlns:a="http://schemas.openxmlformats.org/drawingml/2006/main">
            <a:ext uri="{FF2B5EF4-FFF2-40B4-BE49-F238E27FC236}">
              <a16:creationId xmlns:a16="http://schemas.microsoft.com/office/drawing/2014/main" id="{96F8C68C-1CF6-D7BE-0B73-FCF2F7F1310D}"/>
            </a:ext>
          </a:extLst>
        </cdr:cNvPr>
        <cdr:cNvSpPr/>
      </cdr:nvSpPr>
      <cdr:spPr>
        <a:xfrm xmlns:a="http://schemas.openxmlformats.org/drawingml/2006/main" rot="5400000">
          <a:off x="3064719" y="216259"/>
          <a:ext cx="179349" cy="768087"/>
        </a:xfrm>
        <a:prstGeom xmlns:a="http://schemas.openxmlformats.org/drawingml/2006/main" prst="leftBrace">
          <a:avLst>
            <a:gd name="adj1" fmla="val 57713"/>
            <a:gd name="adj2" fmla="val 50000"/>
          </a:avLst>
        </a:prstGeom>
        <a:ln xmlns:a="http://schemas.openxmlformats.org/drawingml/2006/main">
          <a:solidFill>
            <a:srgbClr val="FDE82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0.78047</cdr:x>
      <cdr:y>0.29256</cdr:y>
    </cdr:from>
    <cdr:to>
      <cdr:x>0.91285</cdr:x>
      <cdr:y>0.39531</cdr:y>
    </cdr:to>
    <cdr:sp macro="" textlink="">
      <cdr:nvSpPr>
        <cdr:cNvPr id="7" name="Left Brace 6">
          <a:extLst xmlns:a="http://schemas.openxmlformats.org/drawingml/2006/main">
            <a:ext uri="{FF2B5EF4-FFF2-40B4-BE49-F238E27FC236}">
              <a16:creationId xmlns:a16="http://schemas.microsoft.com/office/drawing/2014/main" id="{96F8C68C-1CF6-D7BE-0B73-FCF2F7F1310D}"/>
            </a:ext>
          </a:extLst>
        </cdr:cNvPr>
        <cdr:cNvSpPr/>
      </cdr:nvSpPr>
      <cdr:spPr>
        <a:xfrm xmlns:a="http://schemas.openxmlformats.org/drawingml/2006/main" rot="5400000">
          <a:off x="4276696" y="258961"/>
          <a:ext cx="179349" cy="682690"/>
        </a:xfrm>
        <a:prstGeom xmlns:a="http://schemas.openxmlformats.org/drawingml/2006/main" prst="leftBrace">
          <a:avLst>
            <a:gd name="adj1" fmla="val 57713"/>
            <a:gd name="adj2" fmla="val 50000"/>
          </a:avLst>
        </a:prstGeom>
        <a:ln xmlns:a="http://schemas.openxmlformats.org/drawingml/2006/main">
          <a:solidFill>
            <a:srgbClr val="FDE82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368.523537384259" createdVersion="8" refreshedVersion="8" minRefreshableVersion="3" recordCount="252" xr:uid="{74A7B3F7-AF7C-45FB-8A37-77BC976616B8}">
  <cacheSource type="worksheet">
    <worksheetSource ref="A1:Q253" sheet="data"/>
  </cacheSource>
  <cacheFields count="18">
    <cacheField name="Genre of card" numFmtId="0">
      <sharedItems/>
    </cacheField>
    <cacheField name="Card code" numFmtId="0">
      <sharedItems/>
    </cacheField>
    <cacheField name="Card name" numFmtId="0">
      <sharedItems count="243">
        <s v="Director Krennic"/>
        <s v="Iden Versio"/>
        <s v="Chewbacca"/>
        <s v="Chirrut Imwe"/>
        <s v="Luke Skywalker"/>
        <s v="Emperor Palpatine"/>
        <s v="Grand Moff Tarkin"/>
        <s v="Hera Syndulla"/>
        <s v="Leia Organa"/>
        <s v="Darth Vader"/>
        <s v="Grand Inquisitor"/>
        <s v="IG-88"/>
        <s v="Cassian Andor"/>
        <s v="Sabine Wren"/>
        <s v="Boba Fett"/>
        <s v="Grand Admiral Thrawn"/>
        <s v="Han Solo"/>
        <s v="Jyn Erso"/>
        <s v="Security Complex"/>
        <s v="Capital City"/>
        <s v="Dagobah Swamp"/>
        <s v="Energy Conversion Lab"/>
        <s v="Command Center"/>
        <s v="Echo Base"/>
        <s v="Tarkintown"/>
        <s v="Catacombs of Cadera"/>
        <s v="Kestro City"/>
        <s v="Jedha City"/>
        <s v="Administrator’s Tower"/>
        <s v="Chopper Base"/>
        <s v="Inferno Four"/>
        <s v="Scout Bike Pursuer"/>
        <s v="Death Trooper"/>
        <s v="Del Meeko"/>
        <s v="Lieutenant Childsen"/>
        <s v="Gideon Hask"/>
        <s v="Academy Defense Walker"/>
        <s v="Count Dooku"/>
        <s v="AT-AT Suppressor"/>
        <s v="Avenger"/>
        <s v="Power of the Dark Side"/>
        <s v="Search Your Feelings"/>
        <s v="Superlaser Blast"/>
        <s v="Restored ARC-170"/>
        <s v="Yoda"/>
        <s v="Consular Security Force"/>
        <s v="Kanan Jarrus"/>
        <s v="Vigilant Honor Guards"/>
        <s v="Obi-Wan Kenobi"/>
        <s v="The Ghost"/>
        <s v="Redemption"/>
        <s v="Luke’s Lightsaber"/>
        <s v="Jedi Lightsaber"/>
        <s v="The Force Is With Me"/>
        <s v="Bendu"/>
        <s v="Protector"/>
        <s v="Vigilance"/>
        <s v="2-1B Surgical Droid"/>
        <s v="Distant Patroller"/>
        <s v="Guardian of the Whills"/>
        <s v="Regional Governor"/>
        <s v="Cloud City Wing Guard"/>
        <s v="Wilderness Fighter"/>
        <s v="Baze Malbus"/>
        <s v="System Patrol Craft"/>
        <s v="Rugged Survivors"/>
        <s v="Cargo Juggernaut"/>
        <s v="Resilient"/>
        <s v="Devotion"/>
        <s v="Electrostaff"/>
        <s v="Entrenched"/>
        <s v="Moment of Peace"/>
        <s v="Repair"/>
        <s v="It Binds All Things"/>
        <s v="Make an Opening"/>
        <s v="Takedown"/>
        <s v="Vanquish"/>
        <s v="Admiral Piett"/>
        <s v="General Tagge"/>
        <s v="Seasoned Shoretrooper"/>
        <s v="Emperor’s Royal Guard"/>
        <s v="Superlaser Technician"/>
        <s v="Rukh"/>
        <s v="Gladiator Star Destroyer"/>
        <s v="Blizzard Assault AT-AT"/>
        <s v="Relentless"/>
        <s v="Devastator"/>
        <s v="The Emperor’s Legion"/>
        <s v="Overwhelming Barrage"/>
        <s v="Alliance Dispatcher"/>
        <s v="Bail Organa"/>
        <s v="Battlefield Marine"/>
        <s v="Mon Mothma"/>
        <s v="Admiral Ackbar"/>
        <s v="Echo Base Defender"/>
        <s v="Bright Hope"/>
        <s v="Wedge Antilles"/>
        <s v="Rogue Squadron Skirmisher"/>
        <s v="Home One"/>
        <s v="Rebel Assault"/>
        <s v="U-Wing Reinforcement"/>
        <s v="General Krell"/>
        <s v="Attack Pattern Delta"/>
        <s v="Command"/>
        <s v="Vanguard Infantry"/>
        <s v="Colonel Yularen"/>
        <s v="Frontline Shuttle"/>
        <s v="Patrolling V-Wing"/>
        <s v="Consortium StarViper"/>
        <s v="Homestead Militia"/>
        <s v="Escort Skiff"/>
        <s v="Agent Kallus"/>
        <s v="Steadfast Battalion"/>
        <s v="Mercenary Company"/>
        <s v="97th Legion"/>
        <s v="Reinforcement Legion"/>
        <s v="Academy Training"/>
        <s v="Hardpoint Heavy Blaster"/>
        <s v="Traitorous"/>
        <s v="Recruit"/>
        <s v="Tactical Advantage"/>
        <s v="Prepare for Takeoff"/>
        <s v="Resupply"/>
        <s v="Strike True"/>
        <s v="Death Star Stormtrooper"/>
        <s v="Admiral Ozzel"/>
        <s v="First Legion Snowtrooper"/>
        <s v="Fifth Brother"/>
        <s v="Imperial Interceptor"/>
        <s v="Seventh Sister"/>
        <s v="Ruthless Raider"/>
        <s v="Vader’s Lightsaber"/>
        <s v="Fallen Lightsaber"/>
        <s v="Force Lightning"/>
        <s v="Force Choke"/>
        <s v="SpecForce Soldier"/>
        <s v="Green Squadron A-Wing"/>
        <s v="Fighters for Freedom"/>
        <s v="Red Three"/>
        <s v="K-2SO"/>
        <s v="Zeb Orrelios"/>
        <s v="Black One"/>
        <s v="Guerilla Attack Pod"/>
        <s v="Mace Windu"/>
        <s v="Heroic Sacrifice"/>
        <s v="Karabast"/>
        <s v="For A Cause I Believe In"/>
        <s v="Saw Gerrera"/>
        <s v="Rallying Cry"/>
        <s v="Aggression"/>
        <s v="Benthic ‘Two Tubes’"/>
        <s v="Cantina Braggart"/>
        <s v="Jedha Agitator"/>
        <s v="Partisan Insurgent"/>
        <s v="Wolffe"/>
        <s v="Ardent Sympathizer"/>
        <s v="Disabling Fang Fighter"/>
        <s v="Star Wing Scout"/>
        <s v="Wampa"/>
        <s v="Occupier Siege Tank"/>
        <s v="Infiltrator’s Skill"/>
        <s v="Force Throw"/>
        <s v="Precision Fire"/>
        <s v="Keep Fighting"/>
        <s v="Power Failure"/>
        <s v="Mission Briefing"/>
        <s v="Open Fire"/>
        <s v="Bombing Run"/>
        <s v="Smoke and Cinders"/>
        <s v="Forced Surrender"/>
        <s v="ISB Agent"/>
        <s v="Bib Fortuna"/>
        <s v="Cartel Spacer"/>
        <s v="Seventh Fleet Defender"/>
        <s v="Jabba the Hutt"/>
        <s v="Bossk"/>
        <s v="Bounty Hunter Crew"/>
        <s v="Fett’s Firespray"/>
        <s v="Chimaera"/>
        <s v="No Good To Me Dead"/>
        <s v="I Had No Choice"/>
        <s v="Chopper"/>
        <s v="Lothal Insurgent"/>
        <s v="Vanguard Ace"/>
        <s v="Ezra Bridger"/>
        <s v="Millennium Falcon"/>
        <s v="Rogue Operative"/>
        <s v="Auzituck Liberator Gunship"/>
        <s v="Lando Calrissian"/>
        <s v="Bamboozle"/>
        <s v="Spark of Rebellion"/>
        <s v="Bodhi Rook"/>
        <s v="Cantina Bouncer"/>
        <s v="Cunning"/>
        <s v="Greedo"/>
        <s v="Jawa Scavenger"/>
        <s v="Mining Guild TIE Fighter"/>
        <s v="Crafty Smuggler"/>
        <s v="Outer Rim Headhunter"/>
        <s v="Pirated Starfighter"/>
        <s v="Swoop Racer"/>
        <s v="Gamorrean Guards"/>
        <s v="Strafing Gunship"/>
        <s v="Syndicate Lackeys"/>
        <s v="Smuggling Compartment"/>
        <s v="Snapshot Reflexes"/>
        <s v="Disarm"/>
        <s v="Shoot First"/>
        <s v="Asteroid Sanctuary"/>
        <s v="Sneak Attack"/>
        <s v="Surprise Strike"/>
        <s v="Outmaneuver"/>
        <s v="Waylay"/>
        <s v="Don’t Get Cocky"/>
        <s v="Change of Heart"/>
        <s v="TIE/LN Fighter"/>
        <s v="Admiral Motti"/>
        <s v="Snowtrooper Lieutenant"/>
        <s v="Viper Probe Droid"/>
        <s v="Cell Block Guard"/>
        <s v="General Veers"/>
        <s v="TIE Advanced"/>
        <s v="AT-ST"/>
        <s v="I Am Your Father"/>
        <s v="Maximum Firepower"/>
        <s v="Galactic Ambition"/>
        <s v="R2-D2"/>
        <s v="Alliance X-Wing"/>
        <s v="C-3PO"/>
        <s v="Rebel Pathfinder"/>
        <s v="Fleet Lieutenant"/>
        <s v="Wing Leader"/>
        <s v="General Dodonna"/>
        <s v="Regional Sympathizers"/>
        <s v="Snowspeeder"/>
        <s v="Medal Ceremony"/>
        <s v="You’re My Only Hope"/>
        <s v="Underworld Thug"/>
        <s v="Volunteer Soldier"/>
        <s v="Frontier AT-RT"/>
        <s v="Corellian Fighter"/>
        <s v="Confiscate"/>
        <s v="Restock"/>
      </sharedItems>
    </cacheField>
    <cacheField name="Rarity" numFmtId="0">
      <sharedItems count="9">
        <s v="1. Common"/>
        <s v="3. Rare"/>
        <s v="*Starter Deck Exclusive"/>
        <s v="2. Uncommon"/>
        <s v="4. Legendary"/>
        <s v="C" u="1"/>
        <s v="R" u="1"/>
        <s v="U" u="1"/>
        <s v="L" u="1"/>
      </sharedItems>
    </cacheField>
    <cacheField name="Normal Cards" numFmtId="0">
      <sharedItems containsSemiMixedTypes="0" containsString="0" containsNumber="1" containsInteger="1" minValue="0" maxValue="16"/>
    </cacheField>
    <cacheField name="Foil Cards" numFmtId="0">
      <sharedItems containsSemiMixedTypes="0" containsString="0" containsNumber="1" containsInteger="1" minValue="0" maxValue="2"/>
    </cacheField>
    <cacheField name="Hyperspace Cards" numFmtId="0">
      <sharedItems containsSemiMixedTypes="0" containsString="0" containsNumber="1" containsInteger="1" minValue="0" maxValue="4"/>
    </cacheField>
    <cacheField name="Hyperspace Foil Cards" numFmtId="0">
      <sharedItems containsSemiMixedTypes="0" containsString="0" containsNumber="1" containsInteger="1" minValue="0" maxValue="1" count="2">
        <n v="0"/>
        <n v="1"/>
      </sharedItems>
      <fieldGroup par="17"/>
    </cacheField>
    <cacheField name="Normals Min Value (03/2024)" numFmtId="165">
      <sharedItems containsSemiMixedTypes="0" containsString="0" containsNumber="1" minValue="0" maxValue="49" count="56">
        <n v="0.02"/>
        <n v="0.05"/>
        <n v="0.03"/>
        <n v="2.5"/>
        <n v="1.5"/>
        <n v="0.22"/>
        <n v="0.17"/>
        <n v="0.49"/>
        <n v="0.04"/>
        <n v="0.4"/>
        <n v="0.25"/>
        <n v="10"/>
        <n v="0.09"/>
        <n v="0.5"/>
        <n v="9"/>
        <n v="15"/>
        <n v="0.28000000000000003"/>
        <n v="0.98"/>
        <n v="0.48"/>
        <n v="0.15"/>
        <n v="4.5"/>
        <n v="0.59"/>
        <n v="0.18"/>
        <n v="0.45"/>
        <n v="49"/>
        <n v="5"/>
        <n v="0.2"/>
        <n v="0.38"/>
        <n v="3.99"/>
        <n v="0.95"/>
        <n v="0.37"/>
        <n v="6.5"/>
        <n v="0.3"/>
        <n v="0.89"/>
        <n v="0.8"/>
        <n v="0.79"/>
        <n v="0.28999999999999998"/>
        <n v="8"/>
        <n v="7.0000000000000007E-2"/>
        <n v="5.99"/>
        <n v="6.98"/>
        <n v="3.5"/>
        <n v="2"/>
        <n v="0.35"/>
        <n v="4.49"/>
        <n v="0.46"/>
        <n v="0.39"/>
        <n v="39"/>
        <n v="0.82"/>
        <n v="0"/>
        <n v="0.85"/>
        <n v="7"/>
        <n v="0.06"/>
        <n v="4"/>
        <n v="1"/>
        <n v="0.34"/>
      </sharedItems>
    </cacheField>
    <cacheField name="Foils Min Value (03/2024)" numFmtId="165">
      <sharedItems containsSemiMixedTypes="0" containsString="0" containsNumber="1" minValue="0" maxValue="14" count="34">
        <n v="0"/>
        <n v="0.48"/>
        <n v="0.03"/>
        <n v="0.19"/>
        <n v="0.08"/>
        <n v="0.05"/>
        <n v="0.15"/>
        <n v="0.09"/>
        <n v="0.57999999999999996"/>
        <n v="1.4"/>
        <n v="0.44"/>
        <n v="7.0000000000000007E-2"/>
        <n v="0.06"/>
        <n v="1.44"/>
        <n v="0.04"/>
        <n v="0.1"/>
        <n v="0.3"/>
        <n v="1.5"/>
        <n v="0.11"/>
        <n v="0.13"/>
        <n v="0.24"/>
        <n v="0.22"/>
        <n v="0.02"/>
        <n v="1.0900000000000001"/>
        <n v="1.8"/>
        <n v="0.98"/>
        <n v="0.35"/>
        <n v="9"/>
        <n v="0.2"/>
        <n v="0.95"/>
        <n v="0.25"/>
        <n v="14"/>
        <n v="0.9"/>
        <n v="0.6"/>
      </sharedItems>
    </cacheField>
    <cacheField name="Hyperspaces Min Value (03/2024)" numFmtId="165">
      <sharedItems containsSemiMixedTypes="0" containsString="0" containsNumber="1" minValue="0" maxValue="79" count="50">
        <n v="0.02"/>
        <n v="0"/>
        <n v="0.08"/>
        <n v="0.04"/>
        <n v="1.0900000000000001"/>
        <n v="0.84"/>
        <n v="0.05"/>
        <n v="1.79"/>
        <n v="7.0000000000000007E-2"/>
        <n v="0.1"/>
        <n v="7.23"/>
        <n v="1.25"/>
        <n v="0.19"/>
        <n v="1.65"/>
        <n v="0.78"/>
        <n v="0.2"/>
        <n v="0.45"/>
        <n v="0.3"/>
        <n v="0.25"/>
        <n v="0.28999999999999998"/>
        <n v="0.99"/>
        <n v="2.5"/>
        <n v="1.9"/>
        <n v="0.95"/>
        <n v="0.6"/>
        <n v="0.15"/>
        <n v="79"/>
        <n v="0.27"/>
        <n v="1.21"/>
        <n v="0.7"/>
        <n v="0.98"/>
        <n v="0.09"/>
        <n v="0.35"/>
        <n v="0.4"/>
        <n v="2"/>
        <n v="15"/>
        <n v="2.8"/>
        <n v="0.18"/>
        <n v="3"/>
        <n v="2.95"/>
        <n v="1"/>
        <n v="13.5"/>
        <n v="0.8"/>
        <n v="0.34"/>
        <n v="0.28000000000000003"/>
        <n v="1.97"/>
        <n v="0.36"/>
        <n v="0.69"/>
        <n v="1.54"/>
        <n v="0.24"/>
      </sharedItems>
    </cacheField>
    <cacheField name="Hyperspace Foils Min Value (03/2024)" numFmtId="165">
      <sharedItems containsSemiMixedTypes="0" containsString="0" containsNumber="1" minValue="0" maxValue="104" count="22">
        <n v="0"/>
        <n v="3"/>
        <n v="1.5"/>
        <n v="2.4500000000000002"/>
        <n v="0.74"/>
        <n v="0.85"/>
        <n v="3.9"/>
        <n v="3.49"/>
        <n v="17"/>
        <n v="9"/>
        <n v="1.1200000000000001"/>
        <n v="1"/>
        <n v="14.3"/>
        <n v="1.25"/>
        <n v="0.5"/>
        <n v="7.95"/>
        <n v="104"/>
        <n v="0.94"/>
        <n v="6.3"/>
        <n v="3.62"/>
        <n v="1.28"/>
        <n v="0.9"/>
      </sharedItems>
    </cacheField>
    <cacheField name="Normals Total Value (03/2024)" numFmtId="165">
      <sharedItems containsSemiMixedTypes="0" containsString="0" containsNumber="1" minValue="0" maxValue="98" count="77">
        <n v="0.24"/>
        <n v="0.15000000000000002"/>
        <n v="0.26"/>
        <n v="0.09"/>
        <n v="0"/>
        <n v="0.06"/>
        <n v="0.08"/>
        <n v="0.22"/>
        <n v="0.44"/>
        <n v="0.51"/>
        <n v="0.3"/>
        <n v="1.47"/>
        <n v="0.28000000000000003"/>
        <n v="0.04"/>
        <n v="0.32"/>
        <n v="0.12"/>
        <n v="0.8"/>
        <n v="0.14000000000000001"/>
        <n v="0.5"/>
        <n v="3"/>
        <n v="10"/>
        <n v="0.80999999999999994"/>
        <n v="1"/>
        <n v="9"/>
        <n v="0.16"/>
        <n v="15"/>
        <n v="0.56000000000000005"/>
        <n v="1.44"/>
        <n v="0.15"/>
        <n v="1.18"/>
        <n v="0.54"/>
        <n v="1.35"/>
        <n v="1.5"/>
        <n v="98"/>
        <n v="0.44999999999999996"/>
        <n v="5"/>
        <n v="0.60000000000000009"/>
        <n v="0.4"/>
        <n v="1.1400000000000001"/>
        <n v="0.96"/>
        <n v="1.2000000000000002"/>
        <n v="0.21"/>
        <n v="3.99"/>
        <n v="0.18"/>
        <n v="2.8499999999999996"/>
        <n v="0.74"/>
        <n v="6.5"/>
        <n v="0.48"/>
        <n v="0.89999999999999991"/>
        <n v="0.1"/>
        <n v="2.67"/>
        <n v="1.6"/>
        <n v="0.30000000000000004"/>
        <n v="2.37"/>
        <n v="0.57999999999999996"/>
        <n v="8"/>
        <n v="0.49000000000000005"/>
        <n v="5.99"/>
        <n v="13.96"/>
        <n v="3.5"/>
        <n v="2.4000000000000004"/>
        <n v="4"/>
        <n v="0.35"/>
        <n v="4.49"/>
        <n v="0.92"/>
        <n v="0.35000000000000003"/>
        <n v="0.78"/>
        <n v="0.86999999999999988"/>
        <n v="39"/>
        <n v="0.9"/>
        <n v="1.64"/>
        <n v="1.7"/>
        <n v="14"/>
        <n v="0.42"/>
        <n v="3.8"/>
        <n v="0.84000000000000008"/>
        <n v="1.02"/>
      </sharedItems>
    </cacheField>
    <cacheField name="Foils Total Value (03/2024)" numFmtId="165">
      <sharedItems containsSemiMixedTypes="0" containsString="0" containsNumber="1" minValue="0" maxValue="14"/>
    </cacheField>
    <cacheField name="Hyperspaces Total Value (03/2024)" numFmtId="165">
      <sharedItems containsSemiMixedTypes="0" containsString="0" containsNumber="1" minValue="0" maxValue="79"/>
    </cacheField>
    <cacheField name="Hyperspace Foils Total Value (03/2024)" numFmtId="165">
      <sharedItems containsSemiMixedTypes="0" containsString="0" containsNumber="1" minValue="0" maxValue="104"/>
    </cacheField>
    <cacheField name="Total Value Helper Column" numFmtId="164">
      <sharedItems containsSemiMixedTypes="0" containsString="0" containsNumber="1" minValue="0" maxValue="177"/>
    </cacheField>
    <cacheField name="Hyperspace Foil Cards2" numFmtId="0" databaseField="0">
      <fieldGroup base="7">
        <discretePr count="2">
          <x v="0"/>
          <x v="0"/>
        </discretePr>
        <groupItems count="1"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2">
  <r>
    <s v="Leader"/>
    <s v="SOR1"/>
    <x v="0"/>
    <x v="0"/>
    <n v="12"/>
    <n v="0"/>
    <n v="3"/>
    <x v="0"/>
    <x v="0"/>
    <x v="0"/>
    <x v="0"/>
    <x v="0"/>
    <x v="0"/>
    <n v="0"/>
    <n v="0.06"/>
    <n v="0"/>
    <n v="0.3"/>
  </r>
  <r>
    <s v="Leader"/>
    <s v="SOR2"/>
    <x v="1"/>
    <x v="1"/>
    <n v="3"/>
    <n v="0"/>
    <n v="0"/>
    <x v="0"/>
    <x v="1"/>
    <x v="0"/>
    <x v="1"/>
    <x v="0"/>
    <x v="1"/>
    <n v="0"/>
    <n v="0"/>
    <n v="0"/>
    <n v="0.15000000000000002"/>
  </r>
  <r>
    <s v="Leader"/>
    <s v="SOR3"/>
    <x v="2"/>
    <x v="0"/>
    <n v="13"/>
    <n v="0"/>
    <n v="2"/>
    <x v="0"/>
    <x v="0"/>
    <x v="0"/>
    <x v="0"/>
    <x v="0"/>
    <x v="2"/>
    <n v="0"/>
    <n v="0.04"/>
    <n v="0"/>
    <n v="0.3"/>
  </r>
  <r>
    <s v="Leader"/>
    <s v="SOR4"/>
    <x v="3"/>
    <x v="1"/>
    <n v="3"/>
    <n v="0"/>
    <n v="0"/>
    <x v="0"/>
    <x v="2"/>
    <x v="0"/>
    <x v="1"/>
    <x v="0"/>
    <x v="3"/>
    <n v="0"/>
    <n v="0"/>
    <n v="0"/>
    <n v="0.09"/>
  </r>
  <r>
    <s v="Leader"/>
    <s v="SOR5"/>
    <x v="4"/>
    <x v="2"/>
    <n v="0"/>
    <n v="0"/>
    <n v="0"/>
    <x v="0"/>
    <x v="3"/>
    <x v="0"/>
    <x v="1"/>
    <x v="0"/>
    <x v="4"/>
    <n v="0"/>
    <n v="0"/>
    <n v="0"/>
    <n v="0"/>
  </r>
  <r>
    <s v="Leader"/>
    <s v="SOR6"/>
    <x v="5"/>
    <x v="1"/>
    <n v="3"/>
    <n v="0"/>
    <n v="0"/>
    <x v="0"/>
    <x v="0"/>
    <x v="0"/>
    <x v="1"/>
    <x v="0"/>
    <x v="5"/>
    <n v="0"/>
    <n v="0"/>
    <n v="0"/>
    <n v="0.06"/>
  </r>
  <r>
    <s v="Leader"/>
    <s v="SOR7"/>
    <x v="6"/>
    <x v="0"/>
    <n v="12"/>
    <n v="0"/>
    <n v="3"/>
    <x v="0"/>
    <x v="0"/>
    <x v="0"/>
    <x v="2"/>
    <x v="0"/>
    <x v="0"/>
    <n v="0"/>
    <n v="0.24"/>
    <n v="0"/>
    <n v="0.48"/>
  </r>
  <r>
    <s v="Leader"/>
    <s v="SOR8"/>
    <x v="7"/>
    <x v="1"/>
    <n v="4"/>
    <n v="0"/>
    <n v="0"/>
    <x v="0"/>
    <x v="0"/>
    <x v="0"/>
    <x v="1"/>
    <x v="0"/>
    <x v="6"/>
    <n v="0"/>
    <n v="0"/>
    <n v="0"/>
    <n v="0.08"/>
  </r>
  <r>
    <s v="Leader"/>
    <s v="SOR9"/>
    <x v="8"/>
    <x v="0"/>
    <n v="12"/>
    <n v="0"/>
    <n v="1"/>
    <x v="0"/>
    <x v="0"/>
    <x v="0"/>
    <x v="3"/>
    <x v="0"/>
    <x v="0"/>
    <n v="0"/>
    <n v="0.04"/>
    <n v="0"/>
    <n v="0.27999999999999997"/>
  </r>
  <r>
    <s v="Leader"/>
    <s v="SOR10"/>
    <x v="9"/>
    <x v="2"/>
    <n v="0"/>
    <n v="0"/>
    <n v="0"/>
    <x v="0"/>
    <x v="4"/>
    <x v="0"/>
    <x v="1"/>
    <x v="0"/>
    <x v="4"/>
    <n v="0"/>
    <n v="0"/>
    <n v="0"/>
    <n v="0"/>
  </r>
  <r>
    <s v="Leader"/>
    <s v="SOR11"/>
    <x v="10"/>
    <x v="1"/>
    <n v="3"/>
    <n v="0"/>
    <n v="1"/>
    <x v="0"/>
    <x v="0"/>
    <x v="0"/>
    <x v="4"/>
    <x v="0"/>
    <x v="5"/>
    <n v="0"/>
    <n v="1.0900000000000001"/>
    <n v="0"/>
    <n v="1.1500000000000001"/>
  </r>
  <r>
    <s v="Leader"/>
    <s v="SOR12"/>
    <x v="11"/>
    <x v="0"/>
    <n v="13"/>
    <n v="0"/>
    <n v="2"/>
    <x v="0"/>
    <x v="0"/>
    <x v="0"/>
    <x v="3"/>
    <x v="0"/>
    <x v="2"/>
    <n v="0"/>
    <n v="0.08"/>
    <n v="0"/>
    <n v="0.34"/>
  </r>
  <r>
    <s v="Leader"/>
    <s v="SOR13"/>
    <x v="12"/>
    <x v="1"/>
    <n v="3"/>
    <n v="0"/>
    <n v="1"/>
    <x v="0"/>
    <x v="2"/>
    <x v="0"/>
    <x v="5"/>
    <x v="0"/>
    <x v="3"/>
    <n v="0"/>
    <n v="0.84"/>
    <n v="0"/>
    <n v="0.92999999999999994"/>
  </r>
  <r>
    <s v="Leader"/>
    <s v="SOR14"/>
    <x v="13"/>
    <x v="0"/>
    <n v="13"/>
    <n v="0"/>
    <n v="3"/>
    <x v="0"/>
    <x v="0"/>
    <x v="0"/>
    <x v="6"/>
    <x v="0"/>
    <x v="2"/>
    <n v="0"/>
    <n v="0.15000000000000002"/>
    <n v="0"/>
    <n v="0.41000000000000003"/>
  </r>
  <r>
    <s v="Leader"/>
    <s v="SOR15"/>
    <x v="14"/>
    <x v="0"/>
    <n v="11"/>
    <n v="0"/>
    <n v="2"/>
    <x v="0"/>
    <x v="0"/>
    <x v="0"/>
    <x v="6"/>
    <x v="0"/>
    <x v="7"/>
    <n v="0"/>
    <n v="0.1"/>
    <n v="0"/>
    <n v="0.32"/>
  </r>
  <r>
    <s v="Leader"/>
    <s v="SOR16"/>
    <x v="15"/>
    <x v="1"/>
    <n v="3"/>
    <n v="0"/>
    <n v="1"/>
    <x v="0"/>
    <x v="0"/>
    <x v="0"/>
    <x v="7"/>
    <x v="0"/>
    <x v="5"/>
    <n v="0"/>
    <n v="1.79"/>
    <n v="0"/>
    <n v="1.85"/>
  </r>
  <r>
    <s v="Leader"/>
    <s v="SOR17"/>
    <x v="16"/>
    <x v="1"/>
    <n v="2"/>
    <n v="0"/>
    <n v="0"/>
    <x v="0"/>
    <x v="5"/>
    <x v="0"/>
    <x v="1"/>
    <x v="0"/>
    <x v="8"/>
    <n v="0"/>
    <n v="0"/>
    <n v="0"/>
    <n v="0.44"/>
  </r>
  <r>
    <s v="Leader"/>
    <s v="SOR18"/>
    <x v="17"/>
    <x v="0"/>
    <n v="12"/>
    <n v="0"/>
    <n v="3"/>
    <x v="0"/>
    <x v="0"/>
    <x v="0"/>
    <x v="0"/>
    <x v="0"/>
    <x v="0"/>
    <n v="0"/>
    <n v="0.06"/>
    <n v="0"/>
    <n v="0.3"/>
  </r>
  <r>
    <s v="Base Cards"/>
    <s v="SOR19"/>
    <x v="18"/>
    <x v="1"/>
    <n v="3"/>
    <n v="0"/>
    <n v="0"/>
    <x v="0"/>
    <x v="6"/>
    <x v="0"/>
    <x v="1"/>
    <x v="0"/>
    <x v="9"/>
    <n v="0"/>
    <n v="0"/>
    <n v="0"/>
    <n v="0.51"/>
  </r>
  <r>
    <s v="Base Cards"/>
    <s v="SOR20"/>
    <x v="19"/>
    <x v="0"/>
    <n v="15"/>
    <n v="0"/>
    <n v="4"/>
    <x v="0"/>
    <x v="0"/>
    <x v="0"/>
    <x v="6"/>
    <x v="0"/>
    <x v="10"/>
    <n v="0"/>
    <n v="0.2"/>
    <n v="0"/>
    <n v="0.5"/>
  </r>
  <r>
    <s v="Base Cards"/>
    <s v="SOR21"/>
    <x v="20"/>
    <x v="0"/>
    <n v="15"/>
    <n v="0"/>
    <n v="2"/>
    <x v="0"/>
    <x v="0"/>
    <x v="0"/>
    <x v="8"/>
    <x v="0"/>
    <x v="10"/>
    <n v="0"/>
    <n v="0.14000000000000001"/>
    <n v="0"/>
    <n v="0.44"/>
  </r>
  <r>
    <s v="Base Cards"/>
    <s v="SOR22"/>
    <x v="21"/>
    <x v="1"/>
    <n v="3"/>
    <n v="0"/>
    <n v="0"/>
    <x v="0"/>
    <x v="7"/>
    <x v="0"/>
    <x v="1"/>
    <x v="0"/>
    <x v="11"/>
    <n v="0"/>
    <n v="0"/>
    <n v="0"/>
    <n v="1.47"/>
  </r>
  <r>
    <s v="Base Cards"/>
    <s v="SOR23"/>
    <x v="22"/>
    <x v="0"/>
    <n v="15"/>
    <n v="0"/>
    <n v="3"/>
    <x v="0"/>
    <x v="0"/>
    <x v="0"/>
    <x v="6"/>
    <x v="0"/>
    <x v="10"/>
    <n v="0"/>
    <n v="0.15000000000000002"/>
    <n v="0"/>
    <n v="0.45"/>
  </r>
  <r>
    <s v="Base Cards"/>
    <s v="SOR24"/>
    <x v="23"/>
    <x v="0"/>
    <n v="14"/>
    <n v="0"/>
    <n v="3"/>
    <x v="0"/>
    <x v="0"/>
    <x v="0"/>
    <x v="1"/>
    <x v="0"/>
    <x v="12"/>
    <n v="0"/>
    <n v="0"/>
    <n v="0"/>
    <n v="0.28000000000000003"/>
  </r>
  <r>
    <s v="Base Cards"/>
    <s v="SOR25"/>
    <x v="24"/>
    <x v="1"/>
    <n v="1"/>
    <n v="2"/>
    <n v="0"/>
    <x v="0"/>
    <x v="8"/>
    <x v="1"/>
    <x v="1"/>
    <x v="0"/>
    <x v="13"/>
    <n v="0.96"/>
    <n v="0"/>
    <n v="0"/>
    <n v="1"/>
  </r>
  <r>
    <s v="Base Cards"/>
    <s v="SOR26"/>
    <x v="25"/>
    <x v="0"/>
    <n v="14"/>
    <n v="0"/>
    <n v="3"/>
    <x v="0"/>
    <x v="0"/>
    <x v="0"/>
    <x v="6"/>
    <x v="0"/>
    <x v="12"/>
    <n v="0"/>
    <n v="0.15000000000000002"/>
    <n v="0"/>
    <n v="0.43000000000000005"/>
  </r>
  <r>
    <s v="Base Cards"/>
    <s v="SOR27"/>
    <x v="26"/>
    <x v="0"/>
    <n v="15"/>
    <n v="0"/>
    <n v="4"/>
    <x v="0"/>
    <x v="0"/>
    <x v="0"/>
    <x v="6"/>
    <x v="0"/>
    <x v="10"/>
    <n v="0"/>
    <n v="0.2"/>
    <n v="0"/>
    <n v="0.5"/>
  </r>
  <r>
    <s v="Base Cards"/>
    <s v="SOR28"/>
    <x v="27"/>
    <x v="1"/>
    <n v="3"/>
    <n v="0"/>
    <n v="0"/>
    <x v="0"/>
    <x v="0"/>
    <x v="0"/>
    <x v="1"/>
    <x v="0"/>
    <x v="5"/>
    <n v="0"/>
    <n v="0"/>
    <n v="0"/>
    <n v="0.06"/>
  </r>
  <r>
    <s v="Base Cards"/>
    <s v="SOR29"/>
    <x v="28"/>
    <x v="0"/>
    <n v="15"/>
    <n v="0"/>
    <n v="3"/>
    <x v="0"/>
    <x v="0"/>
    <x v="0"/>
    <x v="2"/>
    <x v="0"/>
    <x v="10"/>
    <n v="0"/>
    <n v="0.24"/>
    <n v="0"/>
    <n v="0.54"/>
  </r>
  <r>
    <s v="Base Cards"/>
    <s v="SOR30"/>
    <x v="29"/>
    <x v="0"/>
    <n v="16"/>
    <n v="0"/>
    <n v="3"/>
    <x v="0"/>
    <x v="0"/>
    <x v="0"/>
    <x v="9"/>
    <x v="0"/>
    <x v="14"/>
    <n v="0"/>
    <n v="0.30000000000000004"/>
    <n v="0"/>
    <n v="0.62000000000000011"/>
  </r>
  <r>
    <s v="All Other Card Types"/>
    <s v="SOR31"/>
    <x v="30"/>
    <x v="3"/>
    <n v="6"/>
    <n v="0"/>
    <n v="0"/>
    <x v="1"/>
    <x v="0"/>
    <x v="0"/>
    <x v="1"/>
    <x v="1"/>
    <x v="15"/>
    <n v="0"/>
    <n v="0"/>
    <n v="3"/>
    <n v="3.12"/>
  </r>
  <r>
    <s v="All Other Card Types"/>
    <s v="SOR32"/>
    <x v="31"/>
    <x v="0"/>
    <n v="15"/>
    <n v="1"/>
    <n v="1"/>
    <x v="0"/>
    <x v="0"/>
    <x v="2"/>
    <x v="9"/>
    <x v="0"/>
    <x v="10"/>
    <n v="0.03"/>
    <n v="0.1"/>
    <n v="0"/>
    <n v="0.42999999999999994"/>
  </r>
  <r>
    <s v="All Other Card Types"/>
    <s v="SOR33"/>
    <x v="32"/>
    <x v="0"/>
    <n v="13"/>
    <n v="0"/>
    <n v="0"/>
    <x v="0"/>
    <x v="0"/>
    <x v="0"/>
    <x v="1"/>
    <x v="0"/>
    <x v="2"/>
    <n v="0"/>
    <n v="0"/>
    <n v="0"/>
    <n v="0.26"/>
  </r>
  <r>
    <s v="All Other Card Types"/>
    <s v="SOR34"/>
    <x v="33"/>
    <x v="1"/>
    <n v="2"/>
    <n v="0"/>
    <n v="0"/>
    <x v="0"/>
    <x v="9"/>
    <x v="0"/>
    <x v="1"/>
    <x v="0"/>
    <x v="16"/>
    <n v="0"/>
    <n v="0"/>
    <n v="0"/>
    <n v="0.8"/>
  </r>
  <r>
    <s v="All Other Card Types"/>
    <s v="SOR35"/>
    <x v="34"/>
    <x v="3"/>
    <n v="7"/>
    <n v="1"/>
    <n v="0"/>
    <x v="0"/>
    <x v="0"/>
    <x v="3"/>
    <x v="1"/>
    <x v="0"/>
    <x v="17"/>
    <n v="0.19"/>
    <n v="0"/>
    <n v="0"/>
    <n v="0.33"/>
  </r>
  <r>
    <s v="All Other Card Types"/>
    <s v="SOR36"/>
    <x v="35"/>
    <x v="1"/>
    <n v="2"/>
    <n v="0"/>
    <n v="1"/>
    <x v="0"/>
    <x v="10"/>
    <x v="0"/>
    <x v="10"/>
    <x v="0"/>
    <x v="18"/>
    <n v="0"/>
    <n v="7.23"/>
    <n v="0"/>
    <n v="7.73"/>
  </r>
  <r>
    <s v="All Other Card Types"/>
    <s v="SOR37"/>
    <x v="36"/>
    <x v="0"/>
    <n v="12"/>
    <n v="1"/>
    <n v="0"/>
    <x v="0"/>
    <x v="0"/>
    <x v="4"/>
    <x v="1"/>
    <x v="0"/>
    <x v="0"/>
    <n v="0.08"/>
    <n v="0"/>
    <n v="0"/>
    <n v="0.32"/>
  </r>
  <r>
    <s v="All Other Card Types"/>
    <s v="SOR38"/>
    <x v="37"/>
    <x v="1"/>
    <n v="2"/>
    <n v="0"/>
    <n v="0"/>
    <x v="0"/>
    <x v="4"/>
    <x v="0"/>
    <x v="1"/>
    <x v="0"/>
    <x v="19"/>
    <n v="0"/>
    <n v="0"/>
    <n v="0"/>
    <n v="3"/>
  </r>
  <r>
    <s v="All Other Card Types"/>
    <s v="SOR39"/>
    <x v="38"/>
    <x v="3"/>
    <n v="7"/>
    <n v="0"/>
    <n v="0"/>
    <x v="0"/>
    <x v="0"/>
    <x v="0"/>
    <x v="1"/>
    <x v="0"/>
    <x v="17"/>
    <n v="0"/>
    <n v="0"/>
    <n v="0"/>
    <n v="0.14000000000000001"/>
  </r>
  <r>
    <s v="All Other Card Types"/>
    <s v="SOR40"/>
    <x v="39"/>
    <x v="4"/>
    <n v="1"/>
    <n v="0"/>
    <n v="0"/>
    <x v="0"/>
    <x v="11"/>
    <x v="0"/>
    <x v="1"/>
    <x v="0"/>
    <x v="20"/>
    <n v="0"/>
    <n v="0"/>
    <n v="0"/>
    <n v="10"/>
  </r>
  <r>
    <s v="All Other Card Types"/>
    <s v="SOR41"/>
    <x v="40"/>
    <x v="3"/>
    <n v="9"/>
    <n v="0"/>
    <n v="1"/>
    <x v="0"/>
    <x v="12"/>
    <x v="0"/>
    <x v="11"/>
    <x v="0"/>
    <x v="21"/>
    <n v="0"/>
    <n v="1.25"/>
    <n v="0"/>
    <n v="2.06"/>
  </r>
  <r>
    <s v="All Other Card Types"/>
    <s v="SOR42"/>
    <x v="41"/>
    <x v="1"/>
    <n v="2"/>
    <n v="0"/>
    <n v="0"/>
    <x v="0"/>
    <x v="13"/>
    <x v="0"/>
    <x v="1"/>
    <x v="0"/>
    <x v="22"/>
    <n v="0"/>
    <n v="0"/>
    <n v="0"/>
    <n v="1"/>
  </r>
  <r>
    <s v="All Other Card Types"/>
    <s v="SOR43"/>
    <x v="42"/>
    <x v="4"/>
    <n v="1"/>
    <n v="0"/>
    <n v="0"/>
    <x v="0"/>
    <x v="14"/>
    <x v="0"/>
    <x v="1"/>
    <x v="0"/>
    <x v="23"/>
    <n v="0"/>
    <n v="0"/>
    <n v="0"/>
    <n v="9"/>
  </r>
  <r>
    <s v="All Other Card Types"/>
    <s v="SOR44"/>
    <x v="43"/>
    <x v="0"/>
    <n v="13"/>
    <n v="0"/>
    <n v="0"/>
    <x v="0"/>
    <x v="0"/>
    <x v="0"/>
    <x v="1"/>
    <x v="0"/>
    <x v="2"/>
    <n v="0"/>
    <n v="0"/>
    <n v="0"/>
    <n v="0.26"/>
  </r>
  <r>
    <s v="All Other Card Types"/>
    <s v="SOR45"/>
    <x v="44"/>
    <x v="3"/>
    <n v="6"/>
    <n v="0"/>
    <n v="0"/>
    <x v="0"/>
    <x v="0"/>
    <x v="0"/>
    <x v="1"/>
    <x v="0"/>
    <x v="15"/>
    <n v="0"/>
    <n v="0"/>
    <n v="0"/>
    <n v="0.12"/>
  </r>
  <r>
    <s v="All Other Card Types"/>
    <s v="SOR46"/>
    <x v="45"/>
    <x v="0"/>
    <n v="14"/>
    <n v="1"/>
    <n v="1"/>
    <x v="0"/>
    <x v="0"/>
    <x v="5"/>
    <x v="12"/>
    <x v="0"/>
    <x v="12"/>
    <n v="0.05"/>
    <n v="0.19"/>
    <n v="0"/>
    <n v="0.52"/>
  </r>
  <r>
    <s v="All Other Card Types"/>
    <s v="SOR47"/>
    <x v="46"/>
    <x v="3"/>
    <n v="7"/>
    <n v="1"/>
    <n v="0"/>
    <x v="0"/>
    <x v="0"/>
    <x v="6"/>
    <x v="1"/>
    <x v="0"/>
    <x v="17"/>
    <n v="0.15"/>
    <n v="0"/>
    <n v="0"/>
    <n v="0.29000000000000004"/>
  </r>
  <r>
    <s v="All Other Card Types"/>
    <s v="SOR48"/>
    <x v="47"/>
    <x v="0"/>
    <n v="15"/>
    <n v="2"/>
    <n v="0"/>
    <x v="0"/>
    <x v="0"/>
    <x v="2"/>
    <x v="1"/>
    <x v="0"/>
    <x v="10"/>
    <n v="0.06"/>
    <n v="0"/>
    <n v="0"/>
    <n v="0.36"/>
  </r>
  <r>
    <s v="All Other Card Types"/>
    <s v="SOR49"/>
    <x v="48"/>
    <x v="1"/>
    <n v="2"/>
    <n v="0"/>
    <n v="0"/>
    <x v="0"/>
    <x v="10"/>
    <x v="0"/>
    <x v="1"/>
    <x v="0"/>
    <x v="18"/>
    <n v="0"/>
    <n v="0"/>
    <n v="0"/>
    <n v="0.5"/>
  </r>
  <r>
    <s v="All Other Card Types"/>
    <s v="SOR50"/>
    <x v="49"/>
    <x v="3"/>
    <n v="8"/>
    <n v="1"/>
    <n v="1"/>
    <x v="0"/>
    <x v="0"/>
    <x v="7"/>
    <x v="13"/>
    <x v="0"/>
    <x v="24"/>
    <n v="0.09"/>
    <n v="1.65"/>
    <n v="0"/>
    <n v="1.9"/>
  </r>
  <r>
    <s v="All Other Card Types"/>
    <s v="SOR51"/>
    <x v="4"/>
    <x v="4"/>
    <n v="1"/>
    <n v="0"/>
    <n v="0"/>
    <x v="0"/>
    <x v="15"/>
    <x v="0"/>
    <x v="1"/>
    <x v="0"/>
    <x v="25"/>
    <n v="0"/>
    <n v="0"/>
    <n v="0"/>
    <n v="15"/>
  </r>
  <r>
    <s v="All Other Card Types"/>
    <s v="SOR52"/>
    <x v="50"/>
    <x v="1"/>
    <n v="2"/>
    <n v="1"/>
    <n v="0"/>
    <x v="0"/>
    <x v="16"/>
    <x v="8"/>
    <x v="1"/>
    <x v="0"/>
    <x v="26"/>
    <n v="0.57999999999999996"/>
    <n v="0"/>
    <n v="0"/>
    <n v="1.1400000000000001"/>
  </r>
  <r>
    <s v="All Other Card Types"/>
    <s v="SOR53"/>
    <x v="51"/>
    <x v="2"/>
    <n v="0"/>
    <n v="0"/>
    <n v="0"/>
    <x v="0"/>
    <x v="17"/>
    <x v="0"/>
    <x v="1"/>
    <x v="0"/>
    <x v="4"/>
    <n v="0"/>
    <n v="0"/>
    <n v="0"/>
    <n v="0"/>
  </r>
  <r>
    <s v="All Other Card Types"/>
    <s v="SOR54"/>
    <x v="52"/>
    <x v="1"/>
    <n v="3"/>
    <n v="1"/>
    <n v="0"/>
    <x v="0"/>
    <x v="18"/>
    <x v="9"/>
    <x v="1"/>
    <x v="0"/>
    <x v="27"/>
    <n v="1.4"/>
    <n v="0"/>
    <n v="0"/>
    <n v="2.84"/>
  </r>
  <r>
    <s v="All Other Card Types"/>
    <s v="SOR55"/>
    <x v="53"/>
    <x v="3"/>
    <n v="6"/>
    <n v="0"/>
    <n v="0"/>
    <x v="0"/>
    <x v="0"/>
    <x v="0"/>
    <x v="1"/>
    <x v="0"/>
    <x v="15"/>
    <n v="0"/>
    <n v="0"/>
    <n v="0"/>
    <n v="0.12"/>
  </r>
  <r>
    <s v="All Other Card Types"/>
    <s v="SOR56"/>
    <x v="54"/>
    <x v="1"/>
    <n v="1"/>
    <n v="1"/>
    <n v="0"/>
    <x v="1"/>
    <x v="19"/>
    <x v="10"/>
    <x v="1"/>
    <x v="1"/>
    <x v="28"/>
    <n v="0.44"/>
    <n v="0"/>
    <n v="3"/>
    <n v="3.59"/>
  </r>
  <r>
    <s v="All Other Card Types"/>
    <s v="SOR57"/>
    <x v="55"/>
    <x v="1"/>
    <n v="8"/>
    <n v="0"/>
    <n v="0"/>
    <x v="1"/>
    <x v="2"/>
    <x v="0"/>
    <x v="1"/>
    <x v="2"/>
    <x v="0"/>
    <n v="0"/>
    <n v="0"/>
    <n v="1.5"/>
    <n v="1.74"/>
  </r>
  <r>
    <s v="All Other Card Types"/>
    <s v="SOR58"/>
    <x v="56"/>
    <x v="4"/>
    <n v="2"/>
    <n v="0"/>
    <n v="0"/>
    <x v="0"/>
    <x v="20"/>
    <x v="0"/>
    <x v="1"/>
    <x v="0"/>
    <x v="23"/>
    <n v="0"/>
    <n v="0"/>
    <n v="0"/>
    <n v="9"/>
  </r>
  <r>
    <s v="All Other Card Types"/>
    <s v="SOR59"/>
    <x v="57"/>
    <x v="0"/>
    <n v="13"/>
    <n v="1"/>
    <n v="1"/>
    <x v="0"/>
    <x v="0"/>
    <x v="11"/>
    <x v="0"/>
    <x v="0"/>
    <x v="2"/>
    <n v="7.0000000000000007E-2"/>
    <n v="0.02"/>
    <n v="0"/>
    <n v="0.35000000000000003"/>
  </r>
  <r>
    <s v="All Other Card Types"/>
    <s v="SOR60"/>
    <x v="58"/>
    <x v="3"/>
    <n v="6"/>
    <n v="0"/>
    <n v="1"/>
    <x v="1"/>
    <x v="0"/>
    <x v="0"/>
    <x v="14"/>
    <x v="3"/>
    <x v="15"/>
    <n v="0"/>
    <n v="0.78"/>
    <n v="2.4500000000000002"/>
    <n v="3.35"/>
  </r>
  <r>
    <s v="All Other Card Types"/>
    <s v="SOR61"/>
    <x v="59"/>
    <x v="0"/>
    <n v="14"/>
    <n v="1"/>
    <n v="1"/>
    <x v="0"/>
    <x v="0"/>
    <x v="12"/>
    <x v="15"/>
    <x v="0"/>
    <x v="12"/>
    <n v="0.06"/>
    <n v="0.2"/>
    <n v="0"/>
    <n v="0.54"/>
  </r>
  <r>
    <s v="All Other Card Types"/>
    <s v="SOR62"/>
    <x v="60"/>
    <x v="1"/>
    <n v="2"/>
    <n v="1"/>
    <n v="0"/>
    <x v="0"/>
    <x v="21"/>
    <x v="13"/>
    <x v="1"/>
    <x v="0"/>
    <x v="29"/>
    <n v="1.44"/>
    <n v="0"/>
    <n v="0"/>
    <n v="2.62"/>
  </r>
  <r>
    <s v="All Other Card Types"/>
    <s v="SOR63"/>
    <x v="61"/>
    <x v="0"/>
    <n v="14"/>
    <n v="1"/>
    <n v="1"/>
    <x v="0"/>
    <x v="0"/>
    <x v="2"/>
    <x v="16"/>
    <x v="0"/>
    <x v="12"/>
    <n v="0.03"/>
    <n v="0.45"/>
    <n v="0"/>
    <n v="0.76"/>
  </r>
  <r>
    <s v="All Other Card Types"/>
    <s v="SOR64"/>
    <x v="62"/>
    <x v="0"/>
    <n v="13"/>
    <n v="0"/>
    <n v="0"/>
    <x v="0"/>
    <x v="0"/>
    <x v="0"/>
    <x v="1"/>
    <x v="0"/>
    <x v="2"/>
    <n v="0"/>
    <n v="0"/>
    <n v="0"/>
    <n v="0.26"/>
  </r>
  <r>
    <s v="All Other Card Types"/>
    <s v="SOR65"/>
    <x v="63"/>
    <x v="3"/>
    <n v="6"/>
    <n v="1"/>
    <n v="0"/>
    <x v="0"/>
    <x v="8"/>
    <x v="6"/>
    <x v="1"/>
    <x v="0"/>
    <x v="0"/>
    <n v="0.15"/>
    <n v="0"/>
    <n v="0"/>
    <n v="0.39"/>
  </r>
  <r>
    <s v="All Other Card Types"/>
    <s v="SOR66"/>
    <x v="64"/>
    <x v="0"/>
    <n v="13"/>
    <n v="0"/>
    <n v="0"/>
    <x v="0"/>
    <x v="0"/>
    <x v="0"/>
    <x v="1"/>
    <x v="0"/>
    <x v="2"/>
    <n v="0"/>
    <n v="0"/>
    <n v="0"/>
    <n v="0.26"/>
  </r>
  <r>
    <s v="All Other Card Types"/>
    <s v="SOR67"/>
    <x v="65"/>
    <x v="0"/>
    <n v="14"/>
    <n v="0"/>
    <n v="1"/>
    <x v="0"/>
    <x v="0"/>
    <x v="0"/>
    <x v="17"/>
    <x v="0"/>
    <x v="12"/>
    <n v="0"/>
    <n v="0.3"/>
    <n v="0"/>
    <n v="0.58000000000000007"/>
  </r>
  <r>
    <s v="All Other Card Types"/>
    <s v="SOR68"/>
    <x v="66"/>
    <x v="0"/>
    <n v="15"/>
    <n v="1"/>
    <n v="1"/>
    <x v="1"/>
    <x v="0"/>
    <x v="14"/>
    <x v="18"/>
    <x v="4"/>
    <x v="10"/>
    <n v="0.04"/>
    <n v="0.25"/>
    <n v="0.74"/>
    <n v="1.33"/>
  </r>
  <r>
    <s v="All Other Card Types"/>
    <s v="SOR69"/>
    <x v="67"/>
    <x v="0"/>
    <n v="16"/>
    <n v="0"/>
    <n v="1"/>
    <x v="1"/>
    <x v="0"/>
    <x v="0"/>
    <x v="19"/>
    <x v="5"/>
    <x v="14"/>
    <n v="0"/>
    <n v="0.28999999999999998"/>
    <n v="0.85"/>
    <n v="1.46"/>
  </r>
  <r>
    <s v="All Other Card Types"/>
    <s v="SOR70"/>
    <x v="68"/>
    <x v="3"/>
    <n v="6"/>
    <n v="1"/>
    <n v="1"/>
    <x v="0"/>
    <x v="8"/>
    <x v="7"/>
    <x v="20"/>
    <x v="0"/>
    <x v="0"/>
    <n v="0.09"/>
    <n v="0.99"/>
    <n v="0"/>
    <n v="1.3199999999999998"/>
  </r>
  <r>
    <s v="All Other Card Types"/>
    <s v="SOR71"/>
    <x v="69"/>
    <x v="1"/>
    <n v="3"/>
    <n v="0"/>
    <n v="1"/>
    <x v="0"/>
    <x v="22"/>
    <x v="0"/>
    <x v="21"/>
    <x v="0"/>
    <x v="30"/>
    <n v="0"/>
    <n v="2.5"/>
    <n v="0"/>
    <n v="3.04"/>
  </r>
  <r>
    <s v="All Other Card Types"/>
    <s v="SOR72"/>
    <x v="70"/>
    <x v="3"/>
    <n v="7"/>
    <n v="1"/>
    <n v="0"/>
    <x v="0"/>
    <x v="0"/>
    <x v="15"/>
    <x v="1"/>
    <x v="0"/>
    <x v="17"/>
    <n v="0.1"/>
    <n v="0"/>
    <n v="0"/>
    <n v="0.24000000000000002"/>
  </r>
  <r>
    <s v="All Other Card Types"/>
    <s v="SOR73"/>
    <x v="71"/>
    <x v="0"/>
    <n v="14"/>
    <n v="2"/>
    <n v="1"/>
    <x v="0"/>
    <x v="0"/>
    <x v="4"/>
    <x v="19"/>
    <x v="0"/>
    <x v="12"/>
    <n v="0.16"/>
    <n v="0.28999999999999998"/>
    <n v="0"/>
    <n v="0.73"/>
  </r>
  <r>
    <s v="All Other Card Types"/>
    <s v="SOR74"/>
    <x v="72"/>
    <x v="0"/>
    <n v="14"/>
    <n v="1"/>
    <n v="1"/>
    <x v="0"/>
    <x v="0"/>
    <x v="7"/>
    <x v="19"/>
    <x v="0"/>
    <x v="12"/>
    <n v="0.09"/>
    <n v="0.28999999999999998"/>
    <n v="0"/>
    <n v="0.65999999999999992"/>
  </r>
  <r>
    <s v="All Other Card Types"/>
    <s v="SOR75"/>
    <x v="73"/>
    <x v="1"/>
    <n v="2"/>
    <n v="0"/>
    <n v="0"/>
    <x v="0"/>
    <x v="10"/>
    <x v="0"/>
    <x v="1"/>
    <x v="0"/>
    <x v="18"/>
    <n v="0"/>
    <n v="0"/>
    <n v="0"/>
    <n v="0.5"/>
  </r>
  <r>
    <s v="All Other Card Types"/>
    <s v="SOR76"/>
    <x v="74"/>
    <x v="0"/>
    <n v="12"/>
    <n v="1"/>
    <n v="0"/>
    <x v="0"/>
    <x v="0"/>
    <x v="15"/>
    <x v="1"/>
    <x v="0"/>
    <x v="0"/>
    <n v="0.1"/>
    <n v="0"/>
    <n v="0"/>
    <n v="0.33999999999999997"/>
  </r>
  <r>
    <s v="All Other Card Types"/>
    <s v="SOR77"/>
    <x v="75"/>
    <x v="3"/>
    <n v="7"/>
    <n v="0"/>
    <n v="1"/>
    <x v="1"/>
    <x v="0"/>
    <x v="0"/>
    <x v="22"/>
    <x v="6"/>
    <x v="17"/>
    <n v="0"/>
    <n v="1.9"/>
    <n v="3.9"/>
    <n v="5.9399999999999995"/>
  </r>
  <r>
    <s v="All Other Card Types"/>
    <s v="SOR78"/>
    <x v="76"/>
    <x v="0"/>
    <n v="15"/>
    <n v="0"/>
    <n v="0"/>
    <x v="1"/>
    <x v="0"/>
    <x v="0"/>
    <x v="1"/>
    <x v="7"/>
    <x v="10"/>
    <n v="0"/>
    <n v="0"/>
    <n v="3.49"/>
    <n v="3.79"/>
  </r>
  <r>
    <s v="All Other Card Types"/>
    <s v="SOR79"/>
    <x v="77"/>
    <x v="3"/>
    <n v="6"/>
    <n v="0"/>
    <n v="0"/>
    <x v="0"/>
    <x v="0"/>
    <x v="0"/>
    <x v="1"/>
    <x v="0"/>
    <x v="15"/>
    <n v="0"/>
    <n v="0"/>
    <n v="0"/>
    <n v="0.12"/>
  </r>
  <r>
    <s v="All Other Card Types"/>
    <s v="SOR80"/>
    <x v="78"/>
    <x v="3"/>
    <n v="6"/>
    <n v="1"/>
    <n v="1"/>
    <x v="0"/>
    <x v="0"/>
    <x v="16"/>
    <x v="23"/>
    <x v="0"/>
    <x v="15"/>
    <n v="0.3"/>
    <n v="0.95"/>
    <n v="0"/>
    <n v="1.3699999999999999"/>
  </r>
  <r>
    <s v="All Other Card Types"/>
    <s v="SOR81"/>
    <x v="79"/>
    <x v="0"/>
    <n v="13"/>
    <n v="0"/>
    <n v="0"/>
    <x v="0"/>
    <x v="0"/>
    <x v="0"/>
    <x v="1"/>
    <x v="0"/>
    <x v="2"/>
    <n v="0"/>
    <n v="0"/>
    <n v="0"/>
    <n v="0.26"/>
  </r>
  <r>
    <s v="All Other Card Types"/>
    <s v="SOR82"/>
    <x v="80"/>
    <x v="1"/>
    <n v="3"/>
    <n v="0"/>
    <n v="0"/>
    <x v="0"/>
    <x v="23"/>
    <x v="0"/>
    <x v="1"/>
    <x v="0"/>
    <x v="31"/>
    <n v="0"/>
    <n v="0"/>
    <n v="0"/>
    <n v="1.35"/>
  </r>
  <r>
    <s v="All Other Card Types"/>
    <s v="SOR83"/>
    <x v="81"/>
    <x v="0"/>
    <n v="14"/>
    <n v="0"/>
    <n v="1"/>
    <x v="0"/>
    <x v="0"/>
    <x v="0"/>
    <x v="24"/>
    <x v="0"/>
    <x v="12"/>
    <n v="0"/>
    <n v="0.6"/>
    <n v="0"/>
    <n v="0.88"/>
  </r>
  <r>
    <s v="All Other Card Types"/>
    <s v="SOR84"/>
    <x v="6"/>
    <x v="2"/>
    <n v="0"/>
    <n v="0"/>
    <n v="0"/>
    <x v="0"/>
    <x v="10"/>
    <x v="0"/>
    <x v="1"/>
    <x v="0"/>
    <x v="4"/>
    <n v="0"/>
    <n v="0"/>
    <n v="0"/>
    <n v="0"/>
  </r>
  <r>
    <s v="All Other Card Types"/>
    <s v="SOR85"/>
    <x v="82"/>
    <x v="1"/>
    <n v="3"/>
    <n v="1"/>
    <n v="0"/>
    <x v="1"/>
    <x v="13"/>
    <x v="17"/>
    <x v="1"/>
    <x v="8"/>
    <x v="32"/>
    <n v="1.5"/>
    <n v="0"/>
    <n v="17"/>
    <n v="20"/>
  </r>
  <r>
    <s v="All Other Card Types"/>
    <s v="SOR86"/>
    <x v="83"/>
    <x v="0"/>
    <n v="16"/>
    <n v="1"/>
    <n v="1"/>
    <x v="0"/>
    <x v="0"/>
    <x v="4"/>
    <x v="25"/>
    <x v="0"/>
    <x v="14"/>
    <n v="0.08"/>
    <n v="0.15"/>
    <n v="0"/>
    <n v="0.55000000000000004"/>
  </r>
  <r>
    <s v="All Other Card Types"/>
    <s v="SOR87"/>
    <x v="9"/>
    <x v="4"/>
    <n v="2"/>
    <n v="0"/>
    <n v="1"/>
    <x v="0"/>
    <x v="24"/>
    <x v="0"/>
    <x v="26"/>
    <x v="0"/>
    <x v="33"/>
    <n v="0"/>
    <n v="79"/>
    <n v="0"/>
    <n v="177"/>
  </r>
  <r>
    <s v="All Other Card Types"/>
    <s v="SOR88"/>
    <x v="84"/>
    <x v="3"/>
    <n v="7"/>
    <n v="1"/>
    <n v="0"/>
    <x v="0"/>
    <x v="0"/>
    <x v="18"/>
    <x v="1"/>
    <x v="0"/>
    <x v="17"/>
    <n v="0.11"/>
    <n v="0"/>
    <n v="0"/>
    <n v="0.25"/>
  </r>
  <r>
    <s v="All Other Card Types"/>
    <s v="SOR89"/>
    <x v="85"/>
    <x v="1"/>
    <n v="3"/>
    <n v="0"/>
    <n v="0"/>
    <x v="0"/>
    <x v="19"/>
    <x v="0"/>
    <x v="1"/>
    <x v="0"/>
    <x v="34"/>
    <n v="0"/>
    <n v="0"/>
    <n v="0"/>
    <n v="0.44999999999999996"/>
  </r>
  <r>
    <s v="All Other Card Types"/>
    <s v="SOR90"/>
    <x v="86"/>
    <x v="4"/>
    <n v="1"/>
    <n v="0"/>
    <n v="0"/>
    <x v="0"/>
    <x v="25"/>
    <x v="0"/>
    <x v="1"/>
    <x v="0"/>
    <x v="35"/>
    <n v="0"/>
    <n v="0"/>
    <n v="0"/>
    <n v="5"/>
  </r>
  <r>
    <s v="All Other Card Types"/>
    <s v="SOR91"/>
    <x v="87"/>
    <x v="1"/>
    <n v="3"/>
    <n v="0"/>
    <n v="0"/>
    <x v="0"/>
    <x v="26"/>
    <x v="0"/>
    <x v="1"/>
    <x v="0"/>
    <x v="36"/>
    <n v="0"/>
    <n v="0"/>
    <n v="0"/>
    <n v="0.60000000000000009"/>
  </r>
  <r>
    <s v="All Other Card Types"/>
    <s v="SOR92"/>
    <x v="88"/>
    <x v="3"/>
    <n v="8"/>
    <n v="0"/>
    <n v="0"/>
    <x v="0"/>
    <x v="1"/>
    <x v="0"/>
    <x v="1"/>
    <x v="0"/>
    <x v="37"/>
    <n v="0"/>
    <n v="0"/>
    <n v="0"/>
    <n v="0.4"/>
  </r>
  <r>
    <s v="All Other Card Types"/>
    <s v="SOR93"/>
    <x v="89"/>
    <x v="0"/>
    <n v="14"/>
    <n v="2"/>
    <n v="1"/>
    <x v="0"/>
    <x v="0"/>
    <x v="14"/>
    <x v="27"/>
    <x v="0"/>
    <x v="12"/>
    <n v="0.08"/>
    <n v="0.27"/>
    <n v="0"/>
    <n v="0.63000000000000012"/>
  </r>
  <r>
    <s v="All Other Card Types"/>
    <s v="SOR94"/>
    <x v="90"/>
    <x v="1"/>
    <n v="3"/>
    <n v="0"/>
    <n v="0"/>
    <x v="0"/>
    <x v="27"/>
    <x v="0"/>
    <x v="1"/>
    <x v="0"/>
    <x v="38"/>
    <n v="0"/>
    <n v="0"/>
    <n v="0"/>
    <n v="1.1400000000000001"/>
  </r>
  <r>
    <s v="All Other Card Types"/>
    <s v="SOR95"/>
    <x v="91"/>
    <x v="0"/>
    <n v="12"/>
    <n v="1"/>
    <n v="0"/>
    <x v="0"/>
    <x v="0"/>
    <x v="11"/>
    <x v="1"/>
    <x v="0"/>
    <x v="0"/>
    <n v="7.0000000000000007E-2"/>
    <n v="0"/>
    <n v="0"/>
    <n v="0.31"/>
  </r>
  <r>
    <s v="All Other Card Types"/>
    <s v="SOR96"/>
    <x v="92"/>
    <x v="3"/>
    <n v="7"/>
    <n v="1"/>
    <n v="1"/>
    <x v="0"/>
    <x v="0"/>
    <x v="19"/>
    <x v="28"/>
    <x v="0"/>
    <x v="17"/>
    <n v="0.13"/>
    <n v="1.21"/>
    <n v="0"/>
    <n v="1.48"/>
  </r>
  <r>
    <s v="All Other Card Types"/>
    <s v="SOR97"/>
    <x v="93"/>
    <x v="1"/>
    <n v="2"/>
    <n v="0"/>
    <n v="0"/>
    <x v="0"/>
    <x v="18"/>
    <x v="0"/>
    <x v="1"/>
    <x v="0"/>
    <x v="39"/>
    <n v="0"/>
    <n v="0"/>
    <n v="0"/>
    <n v="0.96"/>
  </r>
  <r>
    <s v="All Other Card Types"/>
    <s v="SOR98"/>
    <x v="94"/>
    <x v="0"/>
    <n v="14"/>
    <n v="0"/>
    <n v="1"/>
    <x v="0"/>
    <x v="0"/>
    <x v="0"/>
    <x v="17"/>
    <x v="0"/>
    <x v="12"/>
    <n v="0"/>
    <n v="0.3"/>
    <n v="0"/>
    <n v="0.58000000000000007"/>
  </r>
  <r>
    <s v="All Other Card Types"/>
    <s v="SOR99"/>
    <x v="95"/>
    <x v="3"/>
    <n v="8"/>
    <n v="1"/>
    <n v="1"/>
    <x v="0"/>
    <x v="2"/>
    <x v="20"/>
    <x v="29"/>
    <x v="0"/>
    <x v="0"/>
    <n v="0.24"/>
    <n v="0.7"/>
    <n v="0"/>
    <n v="1.18"/>
  </r>
  <r>
    <s v="All Other Card Types"/>
    <s v="SOR100"/>
    <x v="96"/>
    <x v="1"/>
    <n v="3"/>
    <n v="0"/>
    <n v="0"/>
    <x v="0"/>
    <x v="9"/>
    <x v="0"/>
    <x v="1"/>
    <x v="0"/>
    <x v="40"/>
    <n v="0"/>
    <n v="0"/>
    <n v="0"/>
    <n v="1.2000000000000002"/>
  </r>
  <r>
    <s v="All Other Card Types"/>
    <s v="SOR101"/>
    <x v="97"/>
    <x v="3"/>
    <n v="7"/>
    <n v="1"/>
    <n v="0"/>
    <x v="0"/>
    <x v="2"/>
    <x v="21"/>
    <x v="1"/>
    <x v="0"/>
    <x v="41"/>
    <n v="0.22"/>
    <n v="0"/>
    <n v="0"/>
    <n v="0.43"/>
  </r>
  <r>
    <s v="All Other Card Types"/>
    <s v="SOR102"/>
    <x v="98"/>
    <x v="4"/>
    <n v="1"/>
    <n v="0"/>
    <n v="0"/>
    <x v="0"/>
    <x v="28"/>
    <x v="0"/>
    <x v="1"/>
    <x v="0"/>
    <x v="42"/>
    <n v="0"/>
    <n v="0"/>
    <n v="0"/>
    <n v="3.99"/>
  </r>
  <r>
    <s v="All Other Card Types"/>
    <s v="SOR103"/>
    <x v="99"/>
    <x v="3"/>
    <n v="6"/>
    <n v="1"/>
    <n v="0"/>
    <x v="0"/>
    <x v="2"/>
    <x v="16"/>
    <x v="1"/>
    <x v="0"/>
    <x v="43"/>
    <n v="0.3"/>
    <n v="0"/>
    <n v="0"/>
    <n v="0.48"/>
  </r>
  <r>
    <s v="All Other Card Types"/>
    <s v="SOR104"/>
    <x v="100"/>
    <x v="1"/>
    <n v="3"/>
    <n v="0"/>
    <n v="0"/>
    <x v="1"/>
    <x v="29"/>
    <x v="0"/>
    <x v="1"/>
    <x v="0"/>
    <x v="44"/>
    <n v="0"/>
    <n v="0"/>
    <n v="0"/>
    <n v="2.8499999999999996"/>
  </r>
  <r>
    <s v="All Other Card Types"/>
    <s v="SOR105"/>
    <x v="101"/>
    <x v="1"/>
    <n v="2"/>
    <n v="0"/>
    <n v="0"/>
    <x v="0"/>
    <x v="30"/>
    <x v="0"/>
    <x v="1"/>
    <x v="9"/>
    <x v="45"/>
    <n v="0"/>
    <n v="0"/>
    <n v="0"/>
    <n v="0.74"/>
  </r>
  <r>
    <s v="All Other Card Types"/>
    <s v="SOR106"/>
    <x v="102"/>
    <x v="3"/>
    <n v="8"/>
    <n v="1"/>
    <n v="0"/>
    <x v="0"/>
    <x v="0"/>
    <x v="11"/>
    <x v="1"/>
    <x v="0"/>
    <x v="24"/>
    <n v="7.0000000000000007E-2"/>
    <n v="0"/>
    <n v="0"/>
    <n v="0.23"/>
  </r>
  <r>
    <s v="All Other Card Types"/>
    <s v="SOR107"/>
    <x v="103"/>
    <x v="4"/>
    <n v="1"/>
    <n v="0"/>
    <n v="0"/>
    <x v="0"/>
    <x v="31"/>
    <x v="0"/>
    <x v="1"/>
    <x v="0"/>
    <x v="46"/>
    <n v="0"/>
    <n v="0"/>
    <n v="0"/>
    <n v="6.5"/>
  </r>
  <r>
    <s v="All Other Card Types"/>
    <s v="SOR108"/>
    <x v="104"/>
    <x v="0"/>
    <n v="13"/>
    <n v="1"/>
    <n v="1"/>
    <x v="0"/>
    <x v="0"/>
    <x v="4"/>
    <x v="19"/>
    <x v="0"/>
    <x v="2"/>
    <n v="0.08"/>
    <n v="0.28999999999999998"/>
    <n v="0"/>
    <n v="0.63"/>
  </r>
  <r>
    <s v="All Other Card Types"/>
    <s v="SOR109"/>
    <x v="105"/>
    <x v="3"/>
    <n v="7"/>
    <n v="1"/>
    <n v="0"/>
    <x v="0"/>
    <x v="0"/>
    <x v="3"/>
    <x v="1"/>
    <x v="0"/>
    <x v="17"/>
    <n v="0.19"/>
    <n v="0"/>
    <n v="0"/>
    <n v="0.33"/>
  </r>
  <r>
    <s v="All Other Card Types"/>
    <s v="SOR110"/>
    <x v="106"/>
    <x v="1"/>
    <n v="1"/>
    <n v="0"/>
    <n v="0"/>
    <x v="0"/>
    <x v="18"/>
    <x v="0"/>
    <x v="1"/>
    <x v="0"/>
    <x v="47"/>
    <n v="0"/>
    <n v="0"/>
    <n v="0"/>
    <n v="0.48"/>
  </r>
  <r>
    <s v="All Other Card Types"/>
    <s v="SOR111"/>
    <x v="107"/>
    <x v="0"/>
    <n v="15"/>
    <n v="1"/>
    <n v="1"/>
    <x v="0"/>
    <x v="0"/>
    <x v="6"/>
    <x v="6"/>
    <x v="0"/>
    <x v="10"/>
    <n v="0.15"/>
    <n v="0.05"/>
    <n v="0"/>
    <n v="0.49999999999999994"/>
  </r>
  <r>
    <s v="All Other Card Types"/>
    <s v="SOR112"/>
    <x v="108"/>
    <x v="0"/>
    <n v="13"/>
    <n v="2"/>
    <n v="0"/>
    <x v="0"/>
    <x v="0"/>
    <x v="7"/>
    <x v="1"/>
    <x v="0"/>
    <x v="2"/>
    <n v="0.18"/>
    <n v="0"/>
    <n v="0"/>
    <n v="0.44"/>
  </r>
  <r>
    <s v="All Other Card Types"/>
    <s v="SOR113"/>
    <x v="109"/>
    <x v="0"/>
    <n v="14"/>
    <n v="1"/>
    <n v="0"/>
    <x v="0"/>
    <x v="0"/>
    <x v="7"/>
    <x v="1"/>
    <x v="0"/>
    <x v="12"/>
    <n v="0.09"/>
    <n v="0"/>
    <n v="0"/>
    <n v="0.37"/>
  </r>
  <r>
    <s v="All Other Card Types"/>
    <s v="SOR114"/>
    <x v="110"/>
    <x v="0"/>
    <n v="15"/>
    <n v="1"/>
    <n v="1"/>
    <x v="0"/>
    <x v="0"/>
    <x v="22"/>
    <x v="17"/>
    <x v="0"/>
    <x v="10"/>
    <n v="0.02"/>
    <n v="0.3"/>
    <n v="0"/>
    <n v="0.62"/>
  </r>
  <r>
    <s v="All Other Card Types"/>
    <s v="SOR115"/>
    <x v="111"/>
    <x v="1"/>
    <n v="3"/>
    <n v="1"/>
    <n v="0"/>
    <x v="0"/>
    <x v="32"/>
    <x v="23"/>
    <x v="1"/>
    <x v="0"/>
    <x v="48"/>
    <n v="1.0900000000000001"/>
    <n v="0"/>
    <n v="0"/>
    <n v="1.99"/>
  </r>
  <r>
    <s v="All Other Card Types"/>
    <s v="SOR116"/>
    <x v="112"/>
    <x v="0"/>
    <n v="15"/>
    <n v="1"/>
    <n v="1"/>
    <x v="0"/>
    <x v="0"/>
    <x v="22"/>
    <x v="25"/>
    <x v="0"/>
    <x v="10"/>
    <n v="0.02"/>
    <n v="0.15"/>
    <n v="0"/>
    <n v="0.47"/>
  </r>
  <r>
    <s v="All Other Card Types"/>
    <s v="SOR117"/>
    <x v="113"/>
    <x v="0"/>
    <n v="13"/>
    <n v="2"/>
    <n v="0"/>
    <x v="0"/>
    <x v="0"/>
    <x v="14"/>
    <x v="1"/>
    <x v="0"/>
    <x v="2"/>
    <n v="0.08"/>
    <n v="0"/>
    <n v="0"/>
    <n v="0.34"/>
  </r>
  <r>
    <s v="All Other Card Types"/>
    <s v="SOR118"/>
    <x v="114"/>
    <x v="3"/>
    <n v="7"/>
    <n v="1"/>
    <n v="0"/>
    <x v="0"/>
    <x v="0"/>
    <x v="15"/>
    <x v="1"/>
    <x v="0"/>
    <x v="17"/>
    <n v="0.1"/>
    <n v="0"/>
    <n v="0"/>
    <n v="0.24000000000000002"/>
  </r>
  <r>
    <s v="All Other Card Types"/>
    <s v="SOR119"/>
    <x v="115"/>
    <x v="3"/>
    <n v="5"/>
    <n v="0"/>
    <n v="0"/>
    <x v="0"/>
    <x v="0"/>
    <x v="0"/>
    <x v="1"/>
    <x v="0"/>
    <x v="49"/>
    <n v="0"/>
    <n v="0"/>
    <n v="0"/>
    <n v="0.1"/>
  </r>
  <r>
    <s v="All Other Card Types"/>
    <s v="SOR120"/>
    <x v="116"/>
    <x v="0"/>
    <n v="14"/>
    <n v="0"/>
    <n v="0"/>
    <x v="0"/>
    <x v="0"/>
    <x v="0"/>
    <x v="1"/>
    <x v="0"/>
    <x v="12"/>
    <n v="0"/>
    <n v="0"/>
    <n v="0"/>
    <n v="0.28000000000000003"/>
  </r>
  <r>
    <s v="All Other Card Types"/>
    <s v="SOR121"/>
    <x v="117"/>
    <x v="3"/>
    <n v="6"/>
    <n v="1"/>
    <n v="1"/>
    <x v="0"/>
    <x v="2"/>
    <x v="5"/>
    <x v="30"/>
    <x v="0"/>
    <x v="43"/>
    <n v="0.05"/>
    <n v="0.98"/>
    <n v="0"/>
    <n v="1.21"/>
  </r>
  <r>
    <s v="All Other Card Types"/>
    <s v="SOR122"/>
    <x v="118"/>
    <x v="1"/>
    <n v="3"/>
    <n v="1"/>
    <n v="0"/>
    <x v="0"/>
    <x v="33"/>
    <x v="24"/>
    <x v="1"/>
    <x v="0"/>
    <x v="50"/>
    <n v="1.8"/>
    <n v="0"/>
    <n v="0"/>
    <n v="4.47"/>
  </r>
  <r>
    <s v="All Other Card Types"/>
    <s v="SOR123"/>
    <x v="119"/>
    <x v="0"/>
    <n v="14"/>
    <n v="1"/>
    <n v="0"/>
    <x v="1"/>
    <x v="0"/>
    <x v="15"/>
    <x v="1"/>
    <x v="10"/>
    <x v="12"/>
    <n v="0.1"/>
    <n v="0"/>
    <n v="1.1200000000000001"/>
    <n v="1.5"/>
  </r>
  <r>
    <s v="All Other Card Types"/>
    <s v="SOR124"/>
    <x v="120"/>
    <x v="0"/>
    <n v="15"/>
    <n v="1"/>
    <n v="1"/>
    <x v="0"/>
    <x v="0"/>
    <x v="22"/>
    <x v="31"/>
    <x v="0"/>
    <x v="10"/>
    <n v="0.02"/>
    <n v="0.09"/>
    <n v="0"/>
    <n v="0.41000000000000003"/>
  </r>
  <r>
    <s v="All Other Card Types"/>
    <s v="SOR125"/>
    <x v="121"/>
    <x v="3"/>
    <n v="7"/>
    <n v="0"/>
    <n v="0"/>
    <x v="0"/>
    <x v="0"/>
    <x v="0"/>
    <x v="1"/>
    <x v="0"/>
    <x v="17"/>
    <n v="0"/>
    <n v="0"/>
    <n v="0"/>
    <n v="0.14000000000000001"/>
  </r>
  <r>
    <s v="All Other Card Types"/>
    <s v="SOR126"/>
    <x v="122"/>
    <x v="0"/>
    <n v="11"/>
    <n v="0"/>
    <n v="1"/>
    <x v="1"/>
    <x v="0"/>
    <x v="0"/>
    <x v="32"/>
    <x v="11"/>
    <x v="7"/>
    <n v="0"/>
    <n v="0.35"/>
    <n v="1"/>
    <n v="1.5699999999999998"/>
  </r>
  <r>
    <s v="All Other Card Types"/>
    <s v="SOR127"/>
    <x v="123"/>
    <x v="0"/>
    <n v="13"/>
    <n v="0"/>
    <n v="0"/>
    <x v="0"/>
    <x v="0"/>
    <x v="0"/>
    <x v="1"/>
    <x v="0"/>
    <x v="2"/>
    <n v="0"/>
    <n v="0"/>
    <n v="0"/>
    <n v="0.26"/>
  </r>
  <r>
    <s v="All Other Card Types"/>
    <s v="SOR128"/>
    <x v="124"/>
    <x v="0"/>
    <n v="16"/>
    <n v="1"/>
    <n v="1"/>
    <x v="0"/>
    <x v="0"/>
    <x v="5"/>
    <x v="15"/>
    <x v="0"/>
    <x v="14"/>
    <n v="0.05"/>
    <n v="0.2"/>
    <n v="0"/>
    <n v="0.57000000000000006"/>
  </r>
  <r>
    <s v="All Other Card Types"/>
    <s v="SOR129"/>
    <x v="125"/>
    <x v="3"/>
    <n v="6"/>
    <n v="0"/>
    <n v="0"/>
    <x v="0"/>
    <x v="0"/>
    <x v="0"/>
    <x v="1"/>
    <x v="0"/>
    <x v="15"/>
    <n v="0"/>
    <n v="0"/>
    <n v="0"/>
    <n v="0.12"/>
  </r>
  <r>
    <s v="All Other Card Types"/>
    <s v="SOR130"/>
    <x v="126"/>
    <x v="0"/>
    <n v="13"/>
    <n v="0"/>
    <n v="0"/>
    <x v="0"/>
    <x v="0"/>
    <x v="0"/>
    <x v="1"/>
    <x v="0"/>
    <x v="2"/>
    <n v="0"/>
    <n v="0"/>
    <n v="0"/>
    <n v="0.26"/>
  </r>
  <r>
    <s v="All Other Card Types"/>
    <s v="SOR131"/>
    <x v="127"/>
    <x v="3"/>
    <n v="8"/>
    <n v="0"/>
    <n v="0"/>
    <x v="0"/>
    <x v="0"/>
    <x v="0"/>
    <x v="1"/>
    <x v="0"/>
    <x v="24"/>
    <n v="0"/>
    <n v="0"/>
    <n v="0"/>
    <n v="0.16"/>
  </r>
  <r>
    <s v="All Other Card Types"/>
    <s v="SOR132"/>
    <x v="128"/>
    <x v="0"/>
    <n v="12"/>
    <n v="1"/>
    <n v="1"/>
    <x v="0"/>
    <x v="0"/>
    <x v="15"/>
    <x v="33"/>
    <x v="0"/>
    <x v="0"/>
    <n v="0.1"/>
    <n v="0.4"/>
    <n v="0"/>
    <n v="0.74"/>
  </r>
  <r>
    <s v="All Other Card Types"/>
    <s v="SOR133"/>
    <x v="129"/>
    <x v="1"/>
    <n v="2"/>
    <n v="0"/>
    <n v="0"/>
    <x v="0"/>
    <x v="34"/>
    <x v="0"/>
    <x v="1"/>
    <x v="0"/>
    <x v="51"/>
    <n v="0"/>
    <n v="0"/>
    <n v="0"/>
    <n v="1.6"/>
  </r>
  <r>
    <s v="All Other Card Types"/>
    <s v="SOR134"/>
    <x v="130"/>
    <x v="3"/>
    <n v="6"/>
    <n v="0"/>
    <n v="0"/>
    <x v="0"/>
    <x v="1"/>
    <x v="0"/>
    <x v="1"/>
    <x v="0"/>
    <x v="52"/>
    <n v="0"/>
    <n v="0"/>
    <n v="0"/>
    <n v="0.30000000000000004"/>
  </r>
  <r>
    <s v="All Other Card Types"/>
    <s v="SOR135"/>
    <x v="5"/>
    <x v="1"/>
    <n v="3"/>
    <n v="0"/>
    <n v="0"/>
    <x v="0"/>
    <x v="35"/>
    <x v="0"/>
    <x v="1"/>
    <x v="0"/>
    <x v="53"/>
    <n v="0"/>
    <n v="0"/>
    <n v="0"/>
    <n v="2.37"/>
  </r>
  <r>
    <s v="All Other Card Types"/>
    <s v="SOR136"/>
    <x v="131"/>
    <x v="2"/>
    <n v="0"/>
    <n v="0"/>
    <n v="0"/>
    <x v="0"/>
    <x v="4"/>
    <x v="0"/>
    <x v="1"/>
    <x v="0"/>
    <x v="4"/>
    <n v="0"/>
    <n v="0"/>
    <n v="0"/>
    <n v="0"/>
  </r>
  <r>
    <s v="All Other Card Types"/>
    <s v="SOR137"/>
    <x v="132"/>
    <x v="1"/>
    <n v="2"/>
    <n v="1"/>
    <n v="0"/>
    <x v="1"/>
    <x v="36"/>
    <x v="25"/>
    <x v="1"/>
    <x v="12"/>
    <x v="54"/>
    <n v="0.98"/>
    <n v="0"/>
    <n v="14.3"/>
    <n v="15.860000000000001"/>
  </r>
  <r>
    <s v="All Other Card Types"/>
    <s v="SOR138"/>
    <x v="133"/>
    <x v="4"/>
    <n v="1"/>
    <n v="0"/>
    <n v="0"/>
    <x v="0"/>
    <x v="37"/>
    <x v="0"/>
    <x v="1"/>
    <x v="0"/>
    <x v="55"/>
    <n v="0"/>
    <n v="0"/>
    <n v="0"/>
    <n v="8"/>
  </r>
  <r>
    <s v="All Other Card Types"/>
    <s v="SOR139"/>
    <x v="134"/>
    <x v="3"/>
    <n v="6"/>
    <n v="0"/>
    <n v="0"/>
    <x v="0"/>
    <x v="0"/>
    <x v="0"/>
    <x v="1"/>
    <x v="0"/>
    <x v="15"/>
    <n v="0"/>
    <n v="0"/>
    <n v="0"/>
    <n v="0.12"/>
  </r>
  <r>
    <s v="All Other Card Types"/>
    <s v="SOR140"/>
    <x v="135"/>
    <x v="0"/>
    <n v="15"/>
    <n v="1"/>
    <n v="1"/>
    <x v="0"/>
    <x v="0"/>
    <x v="22"/>
    <x v="17"/>
    <x v="0"/>
    <x v="10"/>
    <n v="0.02"/>
    <n v="0.3"/>
    <n v="0"/>
    <n v="0.62"/>
  </r>
  <r>
    <s v="All Other Card Types"/>
    <s v="SOR141"/>
    <x v="136"/>
    <x v="0"/>
    <n v="14"/>
    <n v="2"/>
    <n v="1"/>
    <x v="0"/>
    <x v="0"/>
    <x v="11"/>
    <x v="12"/>
    <x v="0"/>
    <x v="12"/>
    <n v="0.14000000000000001"/>
    <n v="0.19"/>
    <n v="0"/>
    <n v="0.6100000000000001"/>
  </r>
  <r>
    <s v="All Other Card Types"/>
    <s v="SOR142"/>
    <x v="13"/>
    <x v="3"/>
    <n v="7"/>
    <n v="1"/>
    <n v="1"/>
    <x v="0"/>
    <x v="38"/>
    <x v="26"/>
    <x v="34"/>
    <x v="0"/>
    <x v="56"/>
    <n v="0.35"/>
    <n v="2"/>
    <n v="0"/>
    <n v="2.84"/>
  </r>
  <r>
    <s v="All Other Card Types"/>
    <s v="SOR143"/>
    <x v="137"/>
    <x v="3"/>
    <n v="6"/>
    <n v="1"/>
    <n v="0"/>
    <x v="0"/>
    <x v="1"/>
    <x v="6"/>
    <x v="1"/>
    <x v="0"/>
    <x v="52"/>
    <n v="0.15"/>
    <n v="0"/>
    <n v="0"/>
    <n v="0.45000000000000007"/>
  </r>
  <r>
    <s v="All Other Card Types"/>
    <s v="SOR144"/>
    <x v="138"/>
    <x v="1"/>
    <n v="1"/>
    <n v="0"/>
    <n v="0"/>
    <x v="0"/>
    <x v="39"/>
    <x v="0"/>
    <x v="1"/>
    <x v="0"/>
    <x v="57"/>
    <n v="0"/>
    <n v="0"/>
    <n v="0"/>
    <n v="5.99"/>
  </r>
  <r>
    <s v="All Other Card Types"/>
    <s v="SOR145"/>
    <x v="139"/>
    <x v="1"/>
    <n v="2"/>
    <n v="1"/>
    <n v="1"/>
    <x v="0"/>
    <x v="40"/>
    <x v="27"/>
    <x v="35"/>
    <x v="0"/>
    <x v="58"/>
    <n v="9"/>
    <n v="15"/>
    <n v="0"/>
    <n v="37.96"/>
  </r>
  <r>
    <s v="All Other Card Types"/>
    <s v="SOR146"/>
    <x v="140"/>
    <x v="3"/>
    <n v="8"/>
    <n v="1"/>
    <n v="1"/>
    <x v="0"/>
    <x v="8"/>
    <x v="28"/>
    <x v="11"/>
    <x v="0"/>
    <x v="14"/>
    <n v="0.2"/>
    <n v="1.25"/>
    <n v="0"/>
    <n v="1.77"/>
  </r>
  <r>
    <s v="All Other Card Types"/>
    <s v="SOR147"/>
    <x v="141"/>
    <x v="4"/>
    <n v="1"/>
    <n v="0"/>
    <n v="0"/>
    <x v="0"/>
    <x v="41"/>
    <x v="0"/>
    <x v="1"/>
    <x v="0"/>
    <x v="59"/>
    <n v="0"/>
    <n v="0"/>
    <n v="0"/>
    <n v="3.5"/>
  </r>
  <r>
    <s v="All Other Card Types"/>
    <s v="SOR148"/>
    <x v="142"/>
    <x v="0"/>
    <n v="14"/>
    <n v="0"/>
    <n v="0"/>
    <x v="0"/>
    <x v="0"/>
    <x v="0"/>
    <x v="1"/>
    <x v="0"/>
    <x v="12"/>
    <n v="0"/>
    <n v="0"/>
    <n v="0"/>
    <n v="0.28000000000000003"/>
  </r>
  <r>
    <s v="All Other Card Types"/>
    <s v="SOR149"/>
    <x v="143"/>
    <x v="4"/>
    <n v="2"/>
    <n v="0"/>
    <n v="0"/>
    <x v="0"/>
    <x v="25"/>
    <x v="0"/>
    <x v="1"/>
    <x v="0"/>
    <x v="20"/>
    <n v="0"/>
    <n v="0"/>
    <n v="0"/>
    <n v="10"/>
  </r>
  <r>
    <s v="All Other Card Types"/>
    <s v="SOR150"/>
    <x v="144"/>
    <x v="1"/>
    <n v="3"/>
    <n v="0"/>
    <n v="1"/>
    <x v="0"/>
    <x v="34"/>
    <x v="0"/>
    <x v="36"/>
    <x v="0"/>
    <x v="60"/>
    <n v="0"/>
    <n v="2.8"/>
    <n v="0"/>
    <n v="5.2"/>
  </r>
  <r>
    <s v="All Other Card Types"/>
    <s v="SOR151"/>
    <x v="145"/>
    <x v="3"/>
    <n v="6"/>
    <n v="0"/>
    <n v="0"/>
    <x v="0"/>
    <x v="2"/>
    <x v="0"/>
    <x v="1"/>
    <x v="0"/>
    <x v="43"/>
    <n v="0"/>
    <n v="0"/>
    <n v="0"/>
    <n v="0.18"/>
  </r>
  <r>
    <s v="All Other Card Types"/>
    <s v="SOR152"/>
    <x v="146"/>
    <x v="1"/>
    <n v="2"/>
    <n v="0"/>
    <n v="0"/>
    <x v="0"/>
    <x v="42"/>
    <x v="0"/>
    <x v="1"/>
    <x v="0"/>
    <x v="61"/>
    <n v="0"/>
    <n v="0"/>
    <n v="0"/>
    <n v="4"/>
  </r>
  <r>
    <s v="All Other Card Types"/>
    <s v="SOR153"/>
    <x v="147"/>
    <x v="1"/>
    <n v="1"/>
    <n v="0"/>
    <n v="0"/>
    <x v="0"/>
    <x v="43"/>
    <x v="0"/>
    <x v="1"/>
    <x v="0"/>
    <x v="62"/>
    <n v="0"/>
    <n v="0"/>
    <n v="0"/>
    <n v="0.35"/>
  </r>
  <r>
    <s v="All Other Card Types"/>
    <s v="SOR154"/>
    <x v="148"/>
    <x v="3"/>
    <n v="6"/>
    <n v="1"/>
    <n v="0"/>
    <x v="0"/>
    <x v="2"/>
    <x v="7"/>
    <x v="1"/>
    <x v="0"/>
    <x v="43"/>
    <n v="0.09"/>
    <n v="0"/>
    <n v="0"/>
    <n v="0.27"/>
  </r>
  <r>
    <s v="All Other Card Types"/>
    <s v="SOR155"/>
    <x v="149"/>
    <x v="4"/>
    <n v="1"/>
    <n v="0"/>
    <n v="0"/>
    <x v="0"/>
    <x v="44"/>
    <x v="0"/>
    <x v="1"/>
    <x v="0"/>
    <x v="63"/>
    <n v="0"/>
    <n v="0"/>
    <n v="0"/>
    <n v="4.49"/>
  </r>
  <r>
    <s v="All Other Card Types"/>
    <s v="SOR156"/>
    <x v="150"/>
    <x v="3"/>
    <n v="7"/>
    <n v="0"/>
    <n v="0"/>
    <x v="0"/>
    <x v="8"/>
    <x v="0"/>
    <x v="1"/>
    <x v="0"/>
    <x v="12"/>
    <n v="0"/>
    <n v="0"/>
    <n v="0"/>
    <n v="0.28000000000000003"/>
  </r>
  <r>
    <s v="All Other Card Types"/>
    <s v="SOR157"/>
    <x v="151"/>
    <x v="0"/>
    <n v="12"/>
    <n v="0"/>
    <n v="1"/>
    <x v="0"/>
    <x v="0"/>
    <x v="0"/>
    <x v="37"/>
    <x v="0"/>
    <x v="0"/>
    <n v="0"/>
    <n v="0.18"/>
    <n v="0"/>
    <n v="0.42"/>
  </r>
  <r>
    <s v="All Other Card Types"/>
    <s v="SOR158"/>
    <x v="152"/>
    <x v="0"/>
    <n v="16"/>
    <n v="2"/>
    <n v="1"/>
    <x v="1"/>
    <x v="0"/>
    <x v="14"/>
    <x v="37"/>
    <x v="13"/>
    <x v="14"/>
    <n v="0.08"/>
    <n v="0.18"/>
    <n v="1.25"/>
    <n v="1.83"/>
  </r>
  <r>
    <s v="All Other Card Types"/>
    <s v="SOR159"/>
    <x v="153"/>
    <x v="0"/>
    <n v="15"/>
    <n v="1"/>
    <n v="0"/>
    <x v="0"/>
    <x v="0"/>
    <x v="22"/>
    <x v="1"/>
    <x v="0"/>
    <x v="10"/>
    <n v="0.02"/>
    <n v="0"/>
    <n v="0"/>
    <n v="0.32"/>
  </r>
  <r>
    <s v="All Other Card Types"/>
    <s v="SOR160"/>
    <x v="154"/>
    <x v="1"/>
    <n v="2"/>
    <n v="0"/>
    <n v="0"/>
    <x v="0"/>
    <x v="45"/>
    <x v="0"/>
    <x v="1"/>
    <x v="0"/>
    <x v="64"/>
    <n v="0"/>
    <n v="0"/>
    <n v="0"/>
    <n v="0.92"/>
  </r>
  <r>
    <s v="All Other Card Types"/>
    <s v="SOR161"/>
    <x v="155"/>
    <x v="0"/>
    <n v="14"/>
    <n v="2"/>
    <n v="1"/>
    <x v="0"/>
    <x v="0"/>
    <x v="5"/>
    <x v="12"/>
    <x v="0"/>
    <x v="12"/>
    <n v="0.1"/>
    <n v="0.19"/>
    <n v="0"/>
    <n v="0.57000000000000006"/>
  </r>
  <r>
    <s v="All Other Card Types"/>
    <s v="SOR162"/>
    <x v="156"/>
    <x v="0"/>
    <n v="13"/>
    <n v="1"/>
    <n v="1"/>
    <x v="0"/>
    <x v="0"/>
    <x v="4"/>
    <x v="33"/>
    <x v="0"/>
    <x v="2"/>
    <n v="0.08"/>
    <n v="0.4"/>
    <n v="0"/>
    <n v="0.74"/>
  </r>
  <r>
    <s v="All Other Card Types"/>
    <s v="SOR163"/>
    <x v="157"/>
    <x v="3"/>
    <n v="7"/>
    <n v="0"/>
    <n v="1"/>
    <x v="0"/>
    <x v="1"/>
    <x v="0"/>
    <x v="20"/>
    <x v="0"/>
    <x v="65"/>
    <n v="0"/>
    <n v="0.99"/>
    <n v="0"/>
    <n v="1.34"/>
  </r>
  <r>
    <s v="All Other Card Types"/>
    <s v="SOR164"/>
    <x v="158"/>
    <x v="0"/>
    <n v="14"/>
    <n v="1"/>
    <n v="1"/>
    <x v="0"/>
    <x v="0"/>
    <x v="4"/>
    <x v="12"/>
    <x v="0"/>
    <x v="12"/>
    <n v="0.08"/>
    <n v="0.19"/>
    <n v="0"/>
    <n v="0.55000000000000004"/>
  </r>
  <r>
    <s v="All Other Card Types"/>
    <s v="SOR165"/>
    <x v="159"/>
    <x v="0"/>
    <n v="15"/>
    <n v="1"/>
    <n v="0"/>
    <x v="0"/>
    <x v="0"/>
    <x v="14"/>
    <x v="1"/>
    <x v="0"/>
    <x v="10"/>
    <n v="0.04"/>
    <n v="0"/>
    <n v="0"/>
    <n v="0.33999999999999997"/>
  </r>
  <r>
    <s v="All Other Card Types"/>
    <s v="SOR166"/>
    <x v="160"/>
    <x v="0"/>
    <n v="13"/>
    <n v="0"/>
    <n v="0"/>
    <x v="0"/>
    <x v="0"/>
    <x v="0"/>
    <x v="1"/>
    <x v="0"/>
    <x v="2"/>
    <n v="0"/>
    <n v="0"/>
    <n v="0"/>
    <n v="0.26"/>
  </r>
  <r>
    <s v="All Other Card Types"/>
    <s v="SOR167"/>
    <x v="161"/>
    <x v="3"/>
    <n v="8"/>
    <n v="0"/>
    <n v="0"/>
    <x v="0"/>
    <x v="8"/>
    <x v="0"/>
    <x v="1"/>
    <x v="0"/>
    <x v="14"/>
    <n v="0"/>
    <n v="0"/>
    <n v="0"/>
    <n v="0.32"/>
  </r>
  <r>
    <s v="All Other Card Types"/>
    <s v="SOR168"/>
    <x v="162"/>
    <x v="0"/>
    <n v="14"/>
    <n v="0"/>
    <n v="1"/>
    <x v="0"/>
    <x v="0"/>
    <x v="0"/>
    <x v="12"/>
    <x v="0"/>
    <x v="12"/>
    <n v="0"/>
    <n v="0.19"/>
    <n v="0"/>
    <n v="0.47000000000000003"/>
  </r>
  <r>
    <s v="All Other Card Types"/>
    <s v="SOR169"/>
    <x v="163"/>
    <x v="0"/>
    <n v="14"/>
    <n v="0"/>
    <n v="0"/>
    <x v="0"/>
    <x v="0"/>
    <x v="0"/>
    <x v="1"/>
    <x v="0"/>
    <x v="12"/>
    <n v="0"/>
    <n v="0"/>
    <n v="0"/>
    <n v="0.28000000000000003"/>
  </r>
  <r>
    <s v="All Other Card Types"/>
    <s v="SOR170"/>
    <x v="164"/>
    <x v="3"/>
    <n v="6"/>
    <n v="1"/>
    <n v="0"/>
    <x v="0"/>
    <x v="0"/>
    <x v="3"/>
    <x v="1"/>
    <x v="0"/>
    <x v="15"/>
    <n v="0.19"/>
    <n v="0"/>
    <n v="0"/>
    <n v="0.31"/>
  </r>
  <r>
    <s v="All Other Card Types"/>
    <s v="SOR171"/>
    <x v="165"/>
    <x v="0"/>
    <n v="14"/>
    <n v="2"/>
    <n v="0"/>
    <x v="1"/>
    <x v="0"/>
    <x v="6"/>
    <x v="1"/>
    <x v="14"/>
    <x v="12"/>
    <n v="0.3"/>
    <n v="0"/>
    <n v="0.5"/>
    <n v="1.08"/>
  </r>
  <r>
    <s v="All Other Card Types"/>
    <s v="SOR172"/>
    <x v="166"/>
    <x v="0"/>
    <n v="13"/>
    <n v="0"/>
    <n v="1"/>
    <x v="0"/>
    <x v="0"/>
    <x v="0"/>
    <x v="15"/>
    <x v="0"/>
    <x v="2"/>
    <n v="0"/>
    <n v="0.2"/>
    <n v="0"/>
    <n v="0.46"/>
  </r>
  <r>
    <s v="All Other Card Types"/>
    <s v="SOR173"/>
    <x v="167"/>
    <x v="1"/>
    <n v="2"/>
    <n v="0"/>
    <n v="1"/>
    <x v="0"/>
    <x v="46"/>
    <x v="0"/>
    <x v="38"/>
    <x v="0"/>
    <x v="66"/>
    <n v="0"/>
    <n v="3"/>
    <n v="0"/>
    <n v="3.7800000000000002"/>
  </r>
  <r>
    <s v="All Other Card Types"/>
    <s v="SOR174"/>
    <x v="168"/>
    <x v="1"/>
    <n v="3"/>
    <n v="0"/>
    <n v="0"/>
    <x v="0"/>
    <x v="36"/>
    <x v="0"/>
    <x v="1"/>
    <x v="0"/>
    <x v="67"/>
    <n v="0"/>
    <n v="0"/>
    <n v="0"/>
    <n v="0.86999999999999988"/>
  </r>
  <r>
    <s v="All Other Card Types"/>
    <s v="SOR175"/>
    <x v="169"/>
    <x v="3"/>
    <n v="7"/>
    <n v="0"/>
    <n v="1"/>
    <x v="0"/>
    <x v="0"/>
    <x v="0"/>
    <x v="29"/>
    <x v="0"/>
    <x v="17"/>
    <n v="0"/>
    <n v="0.7"/>
    <n v="0"/>
    <n v="0.84"/>
  </r>
  <r>
    <s v="All Other Card Types"/>
    <s v="SOR176"/>
    <x v="170"/>
    <x v="0"/>
    <n v="15"/>
    <n v="2"/>
    <n v="0"/>
    <x v="0"/>
    <x v="0"/>
    <x v="11"/>
    <x v="1"/>
    <x v="0"/>
    <x v="10"/>
    <n v="0.14000000000000001"/>
    <n v="0"/>
    <n v="0"/>
    <n v="0.44"/>
  </r>
  <r>
    <s v="All Other Card Types"/>
    <s v="SOR177"/>
    <x v="171"/>
    <x v="3"/>
    <n v="8"/>
    <n v="0"/>
    <n v="0"/>
    <x v="0"/>
    <x v="0"/>
    <x v="0"/>
    <x v="1"/>
    <x v="0"/>
    <x v="24"/>
    <n v="0"/>
    <n v="0"/>
    <n v="0"/>
    <n v="0.16"/>
  </r>
  <r>
    <s v="All Other Card Types"/>
    <s v="SOR178"/>
    <x v="172"/>
    <x v="3"/>
    <n v="6"/>
    <n v="1"/>
    <n v="0"/>
    <x v="1"/>
    <x v="8"/>
    <x v="15"/>
    <x v="1"/>
    <x v="15"/>
    <x v="0"/>
    <n v="0.1"/>
    <n v="0"/>
    <n v="7.95"/>
    <n v="8.2900000000000009"/>
  </r>
  <r>
    <s v="All Other Card Types"/>
    <s v="SOR179"/>
    <x v="14"/>
    <x v="4"/>
    <n v="1"/>
    <n v="0"/>
    <n v="0"/>
    <x v="1"/>
    <x v="47"/>
    <x v="0"/>
    <x v="1"/>
    <x v="16"/>
    <x v="68"/>
    <n v="0"/>
    <n v="0"/>
    <n v="104"/>
    <n v="143"/>
  </r>
  <r>
    <s v="All Other Card Types"/>
    <s v="SOR180"/>
    <x v="173"/>
    <x v="0"/>
    <n v="12"/>
    <n v="0"/>
    <n v="1"/>
    <x v="0"/>
    <x v="0"/>
    <x v="0"/>
    <x v="33"/>
    <x v="0"/>
    <x v="0"/>
    <n v="0"/>
    <n v="0.4"/>
    <n v="0"/>
    <n v="0.64"/>
  </r>
  <r>
    <s v="All Other Card Types"/>
    <s v="SOR181"/>
    <x v="174"/>
    <x v="1"/>
    <n v="2"/>
    <n v="1"/>
    <n v="0"/>
    <x v="0"/>
    <x v="45"/>
    <x v="9"/>
    <x v="1"/>
    <x v="0"/>
    <x v="64"/>
    <n v="1.4"/>
    <n v="0"/>
    <n v="0"/>
    <n v="2.3199999999999998"/>
  </r>
  <r>
    <s v="All Other Card Types"/>
    <s v="SOR182"/>
    <x v="175"/>
    <x v="3"/>
    <n v="6"/>
    <n v="1"/>
    <n v="0"/>
    <x v="0"/>
    <x v="0"/>
    <x v="28"/>
    <x v="1"/>
    <x v="0"/>
    <x v="15"/>
    <n v="0.2"/>
    <n v="0"/>
    <n v="0"/>
    <n v="0.32"/>
  </r>
  <r>
    <s v="All Other Card Types"/>
    <s v="SOR183"/>
    <x v="176"/>
    <x v="0"/>
    <n v="14"/>
    <n v="0"/>
    <n v="1"/>
    <x v="0"/>
    <x v="0"/>
    <x v="0"/>
    <x v="25"/>
    <x v="0"/>
    <x v="12"/>
    <n v="0"/>
    <n v="0.15"/>
    <n v="0"/>
    <n v="0.43000000000000005"/>
  </r>
  <r>
    <s v="All Other Card Types"/>
    <s v="SOR184"/>
    <x v="177"/>
    <x v="1"/>
    <n v="3"/>
    <n v="0"/>
    <n v="0"/>
    <x v="0"/>
    <x v="29"/>
    <x v="0"/>
    <x v="1"/>
    <x v="0"/>
    <x v="44"/>
    <n v="0"/>
    <n v="0"/>
    <n v="0"/>
    <n v="2.8499999999999996"/>
  </r>
  <r>
    <s v="All Other Card Types"/>
    <s v="SOR185"/>
    <x v="178"/>
    <x v="1"/>
    <n v="2"/>
    <n v="1"/>
    <n v="1"/>
    <x v="0"/>
    <x v="23"/>
    <x v="29"/>
    <x v="39"/>
    <x v="0"/>
    <x v="69"/>
    <n v="0.95"/>
    <n v="2.95"/>
    <n v="0"/>
    <n v="4.8000000000000007"/>
  </r>
  <r>
    <s v="All Other Card Types"/>
    <s v="SOR186"/>
    <x v="179"/>
    <x v="3"/>
    <n v="7"/>
    <n v="1"/>
    <n v="1"/>
    <x v="0"/>
    <x v="0"/>
    <x v="30"/>
    <x v="40"/>
    <x v="0"/>
    <x v="17"/>
    <n v="0.25"/>
    <n v="1"/>
    <n v="0"/>
    <n v="1.3900000000000001"/>
  </r>
  <r>
    <s v="All Other Card Types"/>
    <s v="SOR187"/>
    <x v="180"/>
    <x v="1"/>
    <n v="3"/>
    <n v="0"/>
    <n v="0"/>
    <x v="0"/>
    <x v="26"/>
    <x v="0"/>
    <x v="1"/>
    <x v="0"/>
    <x v="36"/>
    <n v="0"/>
    <n v="0"/>
    <n v="0"/>
    <n v="0.60000000000000009"/>
  </r>
  <r>
    <s v="All Other Card Types"/>
    <s v="SOR188"/>
    <x v="181"/>
    <x v="1"/>
    <n v="2"/>
    <n v="0"/>
    <n v="0"/>
    <x v="0"/>
    <x v="48"/>
    <x v="0"/>
    <x v="1"/>
    <x v="0"/>
    <x v="70"/>
    <n v="0"/>
    <n v="0"/>
    <n v="0"/>
    <n v="1.64"/>
  </r>
  <r>
    <s v="All Other Card Types"/>
    <s v="SOR189"/>
    <x v="8"/>
    <x v="2"/>
    <n v="0"/>
    <n v="0"/>
    <n v="0"/>
    <x v="0"/>
    <x v="4"/>
    <x v="0"/>
    <x v="1"/>
    <x v="0"/>
    <x v="4"/>
    <n v="0"/>
    <n v="0"/>
    <n v="0"/>
    <n v="0"/>
  </r>
  <r>
    <s v="All Other Card Types"/>
    <s v="SOR190"/>
    <x v="182"/>
    <x v="0"/>
    <n v="15"/>
    <n v="2"/>
    <n v="0"/>
    <x v="0"/>
    <x v="0"/>
    <x v="5"/>
    <x v="1"/>
    <x v="0"/>
    <x v="10"/>
    <n v="0.1"/>
    <n v="0"/>
    <n v="0"/>
    <n v="0.4"/>
  </r>
  <r>
    <s v="All Other Card Types"/>
    <s v="SOR191"/>
    <x v="183"/>
    <x v="3"/>
    <n v="7"/>
    <n v="1"/>
    <n v="0"/>
    <x v="0"/>
    <x v="1"/>
    <x v="15"/>
    <x v="1"/>
    <x v="0"/>
    <x v="65"/>
    <n v="0.1"/>
    <n v="0"/>
    <n v="0"/>
    <n v="0.45000000000000007"/>
  </r>
  <r>
    <s v="All Other Card Types"/>
    <s v="SOR192"/>
    <x v="184"/>
    <x v="3"/>
    <n v="7"/>
    <n v="1"/>
    <n v="0"/>
    <x v="0"/>
    <x v="0"/>
    <x v="22"/>
    <x v="1"/>
    <x v="0"/>
    <x v="17"/>
    <n v="0.02"/>
    <n v="0"/>
    <n v="0"/>
    <n v="0.16"/>
  </r>
  <r>
    <s v="All Other Card Types"/>
    <s v="SOR193"/>
    <x v="185"/>
    <x v="4"/>
    <n v="0"/>
    <n v="1"/>
    <n v="1"/>
    <x v="0"/>
    <x v="49"/>
    <x v="31"/>
    <x v="41"/>
    <x v="0"/>
    <x v="4"/>
    <n v="14"/>
    <n v="13.5"/>
    <n v="0"/>
    <n v="27.5"/>
  </r>
  <r>
    <s v="All Other Card Types"/>
    <s v="SOR194"/>
    <x v="186"/>
    <x v="0"/>
    <n v="15"/>
    <n v="0"/>
    <n v="1"/>
    <x v="0"/>
    <x v="0"/>
    <x v="0"/>
    <x v="18"/>
    <x v="0"/>
    <x v="10"/>
    <n v="0"/>
    <n v="0.25"/>
    <n v="0"/>
    <n v="0.55000000000000004"/>
  </r>
  <r>
    <s v="All Other Card Types"/>
    <s v="SOR195"/>
    <x v="187"/>
    <x v="0"/>
    <n v="13"/>
    <n v="1"/>
    <n v="1"/>
    <x v="0"/>
    <x v="0"/>
    <x v="4"/>
    <x v="17"/>
    <x v="0"/>
    <x v="2"/>
    <n v="0.08"/>
    <n v="0.3"/>
    <n v="0"/>
    <n v="0.64"/>
  </r>
  <r>
    <s v="All Other Card Types"/>
    <s v="SOR196"/>
    <x v="2"/>
    <x v="3"/>
    <n v="8"/>
    <n v="0"/>
    <n v="0"/>
    <x v="0"/>
    <x v="0"/>
    <x v="0"/>
    <x v="1"/>
    <x v="0"/>
    <x v="24"/>
    <n v="0"/>
    <n v="0"/>
    <n v="0"/>
    <n v="0.16"/>
  </r>
  <r>
    <s v="All Other Card Types"/>
    <s v="SOR197"/>
    <x v="188"/>
    <x v="1"/>
    <n v="2"/>
    <n v="0"/>
    <n v="0"/>
    <x v="0"/>
    <x v="50"/>
    <x v="0"/>
    <x v="1"/>
    <x v="0"/>
    <x v="71"/>
    <n v="0"/>
    <n v="0"/>
    <n v="0"/>
    <n v="1.7"/>
  </r>
  <r>
    <s v="All Other Card Types"/>
    <s v="SOR198"/>
    <x v="16"/>
    <x v="1"/>
    <n v="3"/>
    <n v="1"/>
    <n v="0"/>
    <x v="0"/>
    <x v="32"/>
    <x v="32"/>
    <x v="1"/>
    <x v="0"/>
    <x v="48"/>
    <n v="0.9"/>
    <n v="0"/>
    <n v="0"/>
    <n v="1.7999999999999998"/>
  </r>
  <r>
    <s v="All Other Card Types"/>
    <s v="SOR199"/>
    <x v="189"/>
    <x v="3"/>
    <n v="6"/>
    <n v="1"/>
    <n v="1"/>
    <x v="0"/>
    <x v="2"/>
    <x v="7"/>
    <x v="42"/>
    <x v="0"/>
    <x v="43"/>
    <n v="0.09"/>
    <n v="0.8"/>
    <n v="0"/>
    <n v="1.07"/>
  </r>
  <r>
    <s v="All Other Card Types"/>
    <s v="SOR200"/>
    <x v="190"/>
    <x v="1"/>
    <n v="3"/>
    <n v="0"/>
    <n v="0"/>
    <x v="0"/>
    <x v="34"/>
    <x v="0"/>
    <x v="1"/>
    <x v="0"/>
    <x v="60"/>
    <n v="0"/>
    <n v="0"/>
    <n v="0"/>
    <n v="2.4000000000000004"/>
  </r>
  <r>
    <s v="All Other Card Types"/>
    <s v="SOR201"/>
    <x v="191"/>
    <x v="1"/>
    <n v="2"/>
    <n v="0"/>
    <n v="0"/>
    <x v="0"/>
    <x v="46"/>
    <x v="0"/>
    <x v="1"/>
    <x v="0"/>
    <x v="66"/>
    <n v="0"/>
    <n v="0"/>
    <n v="0"/>
    <n v="0.78"/>
  </r>
  <r>
    <s v="All Other Card Types"/>
    <s v="SOR202"/>
    <x v="192"/>
    <x v="3"/>
    <n v="6"/>
    <n v="1"/>
    <n v="0"/>
    <x v="0"/>
    <x v="12"/>
    <x v="7"/>
    <x v="1"/>
    <x v="0"/>
    <x v="30"/>
    <n v="0.09"/>
    <n v="0"/>
    <n v="0"/>
    <n v="0.63"/>
  </r>
  <r>
    <s v="All Other Card Types"/>
    <s v="SOR203"/>
    <x v="193"/>
    <x v="4"/>
    <n v="2"/>
    <n v="0"/>
    <n v="1"/>
    <x v="0"/>
    <x v="51"/>
    <x v="0"/>
    <x v="35"/>
    <x v="0"/>
    <x v="72"/>
    <n v="0"/>
    <n v="15"/>
    <n v="0"/>
    <n v="29"/>
  </r>
  <r>
    <s v="All Other Card Types"/>
    <s v="SOR204"/>
    <x v="194"/>
    <x v="3"/>
    <n v="7"/>
    <n v="1"/>
    <n v="0"/>
    <x v="0"/>
    <x v="0"/>
    <x v="6"/>
    <x v="1"/>
    <x v="0"/>
    <x v="17"/>
    <n v="0.15"/>
    <n v="0"/>
    <n v="0"/>
    <n v="0.29000000000000004"/>
  </r>
  <r>
    <s v="All Other Card Types"/>
    <s v="SOR205"/>
    <x v="195"/>
    <x v="0"/>
    <n v="14"/>
    <n v="0"/>
    <n v="1"/>
    <x v="0"/>
    <x v="0"/>
    <x v="0"/>
    <x v="43"/>
    <x v="0"/>
    <x v="12"/>
    <n v="0"/>
    <n v="0.34"/>
    <n v="0"/>
    <n v="0.62000000000000011"/>
  </r>
  <r>
    <s v="All Other Card Types"/>
    <s v="SOR206"/>
    <x v="196"/>
    <x v="0"/>
    <n v="14"/>
    <n v="1"/>
    <n v="1"/>
    <x v="0"/>
    <x v="0"/>
    <x v="22"/>
    <x v="18"/>
    <x v="0"/>
    <x v="12"/>
    <n v="0.02"/>
    <n v="0.25"/>
    <n v="0"/>
    <n v="0.55000000000000004"/>
  </r>
  <r>
    <s v="All Other Card Types"/>
    <s v="SOR207"/>
    <x v="197"/>
    <x v="0"/>
    <n v="14"/>
    <n v="1"/>
    <n v="0"/>
    <x v="0"/>
    <x v="0"/>
    <x v="4"/>
    <x v="1"/>
    <x v="0"/>
    <x v="12"/>
    <n v="0.08"/>
    <n v="0"/>
    <n v="0"/>
    <n v="0.36000000000000004"/>
  </r>
  <r>
    <s v="All Other Card Types"/>
    <s v="SOR208"/>
    <x v="198"/>
    <x v="0"/>
    <n v="14"/>
    <n v="0"/>
    <n v="1"/>
    <x v="0"/>
    <x v="0"/>
    <x v="0"/>
    <x v="18"/>
    <x v="0"/>
    <x v="12"/>
    <n v="0"/>
    <n v="0.25"/>
    <n v="0"/>
    <n v="0.53"/>
  </r>
  <r>
    <s v="All Other Card Types"/>
    <s v="SOR209"/>
    <x v="199"/>
    <x v="3"/>
    <n v="7"/>
    <n v="0"/>
    <n v="1"/>
    <x v="0"/>
    <x v="52"/>
    <x v="0"/>
    <x v="40"/>
    <x v="0"/>
    <x v="73"/>
    <n v="0"/>
    <n v="1"/>
    <n v="0"/>
    <n v="1.42"/>
  </r>
  <r>
    <s v="All Other Card Types"/>
    <s v="SOR210"/>
    <x v="200"/>
    <x v="0"/>
    <n v="15"/>
    <n v="1"/>
    <n v="0"/>
    <x v="1"/>
    <x v="0"/>
    <x v="22"/>
    <x v="1"/>
    <x v="17"/>
    <x v="10"/>
    <n v="0.02"/>
    <n v="0"/>
    <n v="0.94"/>
    <n v="1.26"/>
  </r>
  <r>
    <s v="All Other Card Types"/>
    <s v="SOR211"/>
    <x v="201"/>
    <x v="0"/>
    <n v="14"/>
    <n v="0"/>
    <n v="1"/>
    <x v="0"/>
    <x v="0"/>
    <x v="0"/>
    <x v="44"/>
    <x v="0"/>
    <x v="12"/>
    <n v="0"/>
    <n v="0.28000000000000003"/>
    <n v="0"/>
    <n v="0.56000000000000005"/>
  </r>
  <r>
    <s v="All Other Card Types"/>
    <s v="SOR212"/>
    <x v="202"/>
    <x v="1"/>
    <n v="4"/>
    <n v="0"/>
    <n v="0"/>
    <x v="0"/>
    <x v="29"/>
    <x v="0"/>
    <x v="1"/>
    <x v="0"/>
    <x v="74"/>
    <n v="0"/>
    <n v="0"/>
    <n v="0"/>
    <n v="3.8"/>
  </r>
  <r>
    <s v="All Other Card Types"/>
    <s v="SOR213"/>
    <x v="203"/>
    <x v="0"/>
    <n v="13"/>
    <n v="2"/>
    <n v="1"/>
    <x v="0"/>
    <x v="0"/>
    <x v="14"/>
    <x v="12"/>
    <x v="0"/>
    <x v="2"/>
    <n v="0.08"/>
    <n v="0.19"/>
    <n v="0"/>
    <n v="0.53"/>
  </r>
  <r>
    <s v="All Other Card Types"/>
    <s v="SOR214"/>
    <x v="204"/>
    <x v="3"/>
    <n v="7"/>
    <n v="0"/>
    <n v="0"/>
    <x v="0"/>
    <x v="2"/>
    <x v="0"/>
    <x v="1"/>
    <x v="0"/>
    <x v="41"/>
    <n v="0"/>
    <n v="0"/>
    <n v="0"/>
    <n v="0.21"/>
  </r>
  <r>
    <s v="All Other Card Types"/>
    <s v="SOR215"/>
    <x v="205"/>
    <x v="0"/>
    <n v="15"/>
    <n v="1"/>
    <n v="0"/>
    <x v="0"/>
    <x v="0"/>
    <x v="15"/>
    <x v="1"/>
    <x v="0"/>
    <x v="10"/>
    <n v="0.1"/>
    <n v="0"/>
    <n v="0"/>
    <n v="0.4"/>
  </r>
  <r>
    <s v="All Other Card Types"/>
    <s v="SOR216"/>
    <x v="206"/>
    <x v="0"/>
    <n v="13"/>
    <n v="0"/>
    <n v="0"/>
    <x v="0"/>
    <x v="0"/>
    <x v="0"/>
    <x v="1"/>
    <x v="0"/>
    <x v="2"/>
    <n v="0"/>
    <n v="0"/>
    <n v="0"/>
    <n v="0.26"/>
  </r>
  <r>
    <s v="All Other Card Types"/>
    <s v="SOR217"/>
    <x v="207"/>
    <x v="3"/>
    <n v="6"/>
    <n v="0"/>
    <n v="1"/>
    <x v="0"/>
    <x v="0"/>
    <x v="0"/>
    <x v="45"/>
    <x v="0"/>
    <x v="15"/>
    <n v="0"/>
    <n v="1.97"/>
    <n v="0"/>
    <n v="2.09"/>
  </r>
  <r>
    <s v="All Other Card Types"/>
    <s v="SOR218"/>
    <x v="208"/>
    <x v="0"/>
    <n v="15"/>
    <n v="0"/>
    <n v="0"/>
    <x v="0"/>
    <x v="0"/>
    <x v="0"/>
    <x v="1"/>
    <x v="0"/>
    <x v="10"/>
    <n v="0"/>
    <n v="0"/>
    <n v="0"/>
    <n v="0.3"/>
  </r>
  <r>
    <s v="All Other Card Types"/>
    <s v="SOR219"/>
    <x v="209"/>
    <x v="1"/>
    <n v="2"/>
    <n v="1"/>
    <n v="0"/>
    <x v="1"/>
    <x v="9"/>
    <x v="33"/>
    <x v="1"/>
    <x v="18"/>
    <x v="16"/>
    <n v="0.6"/>
    <n v="0"/>
    <n v="6.3"/>
    <n v="7.6999999999999993"/>
  </r>
  <r>
    <s v="All Other Card Types"/>
    <s v="SOR220"/>
    <x v="210"/>
    <x v="0"/>
    <n v="13"/>
    <n v="2"/>
    <n v="1"/>
    <x v="0"/>
    <x v="0"/>
    <x v="7"/>
    <x v="32"/>
    <x v="0"/>
    <x v="2"/>
    <n v="0.18"/>
    <n v="0.35"/>
    <n v="0"/>
    <n v="0.79"/>
  </r>
  <r>
    <s v="All Other Card Types"/>
    <s v="SOR221"/>
    <x v="211"/>
    <x v="3"/>
    <n v="6"/>
    <n v="1"/>
    <n v="0"/>
    <x v="0"/>
    <x v="0"/>
    <x v="22"/>
    <x v="1"/>
    <x v="0"/>
    <x v="15"/>
    <n v="0.02"/>
    <n v="0"/>
    <n v="0"/>
    <n v="0.13999999999999999"/>
  </r>
  <r>
    <s v="All Other Card Types"/>
    <s v="SOR222"/>
    <x v="212"/>
    <x v="0"/>
    <n v="13"/>
    <n v="1"/>
    <n v="1"/>
    <x v="0"/>
    <x v="0"/>
    <x v="7"/>
    <x v="15"/>
    <x v="0"/>
    <x v="2"/>
    <n v="0.09"/>
    <n v="0.2"/>
    <n v="0"/>
    <n v="0.55000000000000004"/>
  </r>
  <r>
    <s v="All Other Card Types"/>
    <s v="SOR223"/>
    <x v="213"/>
    <x v="1"/>
    <n v="3"/>
    <n v="0"/>
    <n v="0"/>
    <x v="0"/>
    <x v="16"/>
    <x v="0"/>
    <x v="1"/>
    <x v="0"/>
    <x v="75"/>
    <n v="0"/>
    <n v="0"/>
    <n v="0"/>
    <n v="0.84000000000000008"/>
  </r>
  <r>
    <s v="All Other Card Types"/>
    <s v="SOR224"/>
    <x v="214"/>
    <x v="4"/>
    <n v="1"/>
    <n v="0"/>
    <n v="0"/>
    <x v="0"/>
    <x v="53"/>
    <x v="0"/>
    <x v="1"/>
    <x v="0"/>
    <x v="61"/>
    <n v="0"/>
    <n v="0"/>
    <n v="0"/>
    <n v="4"/>
  </r>
  <r>
    <s v="All Other Card Types"/>
    <s v="SOR225"/>
    <x v="215"/>
    <x v="0"/>
    <n v="14"/>
    <n v="1"/>
    <n v="0"/>
    <x v="0"/>
    <x v="0"/>
    <x v="22"/>
    <x v="1"/>
    <x v="0"/>
    <x v="12"/>
    <n v="0.02"/>
    <n v="0"/>
    <n v="0"/>
    <n v="0.30000000000000004"/>
  </r>
  <r>
    <s v="All Other Card Types"/>
    <s v="SOR226"/>
    <x v="216"/>
    <x v="2"/>
    <n v="0"/>
    <n v="0"/>
    <n v="0"/>
    <x v="0"/>
    <x v="19"/>
    <x v="0"/>
    <x v="1"/>
    <x v="0"/>
    <x v="4"/>
    <n v="0"/>
    <n v="0"/>
    <n v="0"/>
    <n v="0"/>
  </r>
  <r>
    <s v="All Other Card Types"/>
    <s v="SOR227"/>
    <x v="217"/>
    <x v="0"/>
    <n v="14"/>
    <n v="1"/>
    <n v="0"/>
    <x v="0"/>
    <x v="0"/>
    <x v="5"/>
    <x v="1"/>
    <x v="0"/>
    <x v="12"/>
    <n v="0.05"/>
    <n v="0"/>
    <n v="0"/>
    <n v="0.33"/>
  </r>
  <r>
    <s v="All Other Card Types"/>
    <s v="SOR228"/>
    <x v="218"/>
    <x v="0"/>
    <n v="13"/>
    <n v="1"/>
    <n v="1"/>
    <x v="0"/>
    <x v="0"/>
    <x v="7"/>
    <x v="37"/>
    <x v="0"/>
    <x v="2"/>
    <n v="0.09"/>
    <n v="0.18"/>
    <n v="0"/>
    <n v="0.53"/>
  </r>
  <r>
    <s v="All Other Card Types"/>
    <s v="SOR229"/>
    <x v="219"/>
    <x v="0"/>
    <n v="15"/>
    <n v="0"/>
    <n v="0"/>
    <x v="1"/>
    <x v="0"/>
    <x v="0"/>
    <x v="1"/>
    <x v="19"/>
    <x v="10"/>
    <n v="0"/>
    <n v="0"/>
    <n v="3.62"/>
    <n v="3.92"/>
  </r>
  <r>
    <s v="All Other Card Types"/>
    <s v="SOR230"/>
    <x v="220"/>
    <x v="3"/>
    <n v="7"/>
    <n v="1"/>
    <n v="0"/>
    <x v="0"/>
    <x v="0"/>
    <x v="28"/>
    <x v="1"/>
    <x v="0"/>
    <x v="17"/>
    <n v="0.2"/>
    <n v="0"/>
    <n v="0"/>
    <n v="0.34"/>
  </r>
  <r>
    <s v="All Other Card Types"/>
    <s v="SOR231"/>
    <x v="221"/>
    <x v="3"/>
    <n v="6"/>
    <n v="0"/>
    <n v="1"/>
    <x v="0"/>
    <x v="0"/>
    <x v="0"/>
    <x v="46"/>
    <x v="0"/>
    <x v="15"/>
    <n v="0"/>
    <n v="0.36"/>
    <n v="0"/>
    <n v="0.48"/>
  </r>
  <r>
    <s v="All Other Card Types"/>
    <s v="SOR232"/>
    <x v="222"/>
    <x v="0"/>
    <n v="12"/>
    <n v="0"/>
    <n v="1"/>
    <x v="0"/>
    <x v="0"/>
    <x v="0"/>
    <x v="17"/>
    <x v="0"/>
    <x v="0"/>
    <n v="0"/>
    <n v="0.3"/>
    <n v="0"/>
    <n v="0.54"/>
  </r>
  <r>
    <s v="All Other Card Types"/>
    <s v="SOR233"/>
    <x v="223"/>
    <x v="2"/>
    <n v="0"/>
    <n v="0"/>
    <n v="0"/>
    <x v="0"/>
    <x v="54"/>
    <x v="0"/>
    <x v="1"/>
    <x v="0"/>
    <x v="4"/>
    <n v="0"/>
    <n v="0"/>
    <n v="0"/>
    <n v="0"/>
  </r>
  <r>
    <s v="All Other Card Types"/>
    <s v="SOR234"/>
    <x v="224"/>
    <x v="0"/>
    <n v="13"/>
    <n v="1"/>
    <n v="0"/>
    <x v="0"/>
    <x v="0"/>
    <x v="14"/>
    <x v="1"/>
    <x v="0"/>
    <x v="2"/>
    <n v="0.04"/>
    <n v="0"/>
    <n v="0"/>
    <n v="0.3"/>
  </r>
  <r>
    <s v="All Other Card Types"/>
    <s v="SOR235"/>
    <x v="225"/>
    <x v="1"/>
    <n v="3"/>
    <n v="0"/>
    <n v="0"/>
    <x v="0"/>
    <x v="55"/>
    <x v="0"/>
    <x v="1"/>
    <x v="0"/>
    <x v="76"/>
    <n v="0"/>
    <n v="0"/>
    <n v="0"/>
    <n v="1.02"/>
  </r>
  <r>
    <s v="All Other Card Types"/>
    <s v="SOR236"/>
    <x v="226"/>
    <x v="2"/>
    <n v="0"/>
    <n v="0"/>
    <n v="0"/>
    <x v="0"/>
    <x v="10"/>
    <x v="0"/>
    <x v="1"/>
    <x v="0"/>
    <x v="4"/>
    <n v="0"/>
    <n v="0"/>
    <n v="0"/>
    <n v="0"/>
  </r>
  <r>
    <s v="All Other Card Types"/>
    <s v="SOR237"/>
    <x v="227"/>
    <x v="0"/>
    <n v="13"/>
    <n v="0"/>
    <n v="0"/>
    <x v="0"/>
    <x v="0"/>
    <x v="0"/>
    <x v="1"/>
    <x v="0"/>
    <x v="2"/>
    <n v="0"/>
    <n v="0"/>
    <n v="0"/>
    <n v="0.26"/>
  </r>
  <r>
    <s v="All Other Card Types"/>
    <s v="SOR238"/>
    <x v="228"/>
    <x v="2"/>
    <n v="0"/>
    <n v="0"/>
    <n v="0"/>
    <x v="0"/>
    <x v="10"/>
    <x v="0"/>
    <x v="1"/>
    <x v="0"/>
    <x v="4"/>
    <n v="0"/>
    <n v="0"/>
    <n v="0"/>
    <n v="0"/>
  </r>
  <r>
    <s v="All Other Card Types"/>
    <s v="SOR239"/>
    <x v="229"/>
    <x v="0"/>
    <n v="12"/>
    <n v="0"/>
    <n v="0"/>
    <x v="0"/>
    <x v="0"/>
    <x v="0"/>
    <x v="1"/>
    <x v="0"/>
    <x v="0"/>
    <n v="0"/>
    <n v="0"/>
    <n v="0"/>
    <n v="0.24"/>
  </r>
  <r>
    <s v="All Other Card Types"/>
    <s v="SOR240"/>
    <x v="230"/>
    <x v="0"/>
    <n v="14"/>
    <n v="1"/>
    <n v="1"/>
    <x v="0"/>
    <x v="0"/>
    <x v="7"/>
    <x v="47"/>
    <x v="0"/>
    <x v="12"/>
    <n v="0.09"/>
    <n v="0.69"/>
    <n v="0"/>
    <n v="1.06"/>
  </r>
  <r>
    <s v="All Other Card Types"/>
    <s v="SOR241"/>
    <x v="231"/>
    <x v="3"/>
    <n v="7"/>
    <n v="0"/>
    <n v="1"/>
    <x v="0"/>
    <x v="2"/>
    <x v="0"/>
    <x v="48"/>
    <x v="0"/>
    <x v="41"/>
    <n v="0"/>
    <n v="1.54"/>
    <n v="0"/>
    <n v="1.75"/>
  </r>
  <r>
    <s v="All Other Card Types"/>
    <s v="SOR242"/>
    <x v="232"/>
    <x v="3"/>
    <n v="7"/>
    <n v="0"/>
    <n v="0"/>
    <x v="0"/>
    <x v="0"/>
    <x v="0"/>
    <x v="1"/>
    <x v="0"/>
    <x v="17"/>
    <n v="0"/>
    <n v="0"/>
    <n v="0"/>
    <n v="0.14000000000000001"/>
  </r>
  <r>
    <s v="All Other Card Types"/>
    <s v="SOR243"/>
    <x v="233"/>
    <x v="0"/>
    <n v="15"/>
    <n v="2"/>
    <n v="1"/>
    <x v="1"/>
    <x v="0"/>
    <x v="5"/>
    <x v="15"/>
    <x v="20"/>
    <x v="10"/>
    <n v="0.1"/>
    <n v="0.2"/>
    <n v="1.28"/>
    <n v="1.8800000000000001"/>
  </r>
  <r>
    <s v="All Other Card Types"/>
    <s v="SOR244"/>
    <x v="234"/>
    <x v="0"/>
    <n v="16"/>
    <n v="0"/>
    <n v="0"/>
    <x v="0"/>
    <x v="0"/>
    <x v="0"/>
    <x v="1"/>
    <x v="0"/>
    <x v="14"/>
    <n v="0"/>
    <n v="0"/>
    <n v="0"/>
    <n v="0.32"/>
  </r>
  <r>
    <s v="All Other Card Types"/>
    <s v="SOR245"/>
    <x v="235"/>
    <x v="0"/>
    <n v="15"/>
    <n v="1"/>
    <n v="0"/>
    <x v="0"/>
    <x v="0"/>
    <x v="15"/>
    <x v="1"/>
    <x v="0"/>
    <x v="10"/>
    <n v="0.1"/>
    <n v="0"/>
    <n v="0"/>
    <n v="0.4"/>
  </r>
  <r>
    <s v="All Other Card Types"/>
    <s v="SOR246"/>
    <x v="236"/>
    <x v="1"/>
    <n v="3"/>
    <n v="0"/>
    <n v="0"/>
    <x v="0"/>
    <x v="7"/>
    <x v="0"/>
    <x v="1"/>
    <x v="0"/>
    <x v="11"/>
    <n v="0"/>
    <n v="0"/>
    <n v="0"/>
    <n v="1.47"/>
  </r>
  <r>
    <s v="All Other Card Types"/>
    <s v="SOR247"/>
    <x v="237"/>
    <x v="0"/>
    <n v="13"/>
    <n v="1"/>
    <n v="1"/>
    <x v="0"/>
    <x v="0"/>
    <x v="22"/>
    <x v="49"/>
    <x v="0"/>
    <x v="2"/>
    <n v="0.02"/>
    <n v="0.24"/>
    <n v="0"/>
    <n v="0.52"/>
  </r>
  <r>
    <s v="All Other Card Types"/>
    <s v="SOR248"/>
    <x v="238"/>
    <x v="0"/>
    <n v="14"/>
    <n v="1"/>
    <n v="0"/>
    <x v="0"/>
    <x v="0"/>
    <x v="5"/>
    <x v="1"/>
    <x v="0"/>
    <x v="12"/>
    <n v="0.05"/>
    <n v="0"/>
    <n v="0"/>
    <n v="0.33"/>
  </r>
  <r>
    <s v="All Other Card Types"/>
    <s v="SOR249"/>
    <x v="239"/>
    <x v="0"/>
    <n v="12"/>
    <n v="2"/>
    <n v="1"/>
    <x v="0"/>
    <x v="0"/>
    <x v="14"/>
    <x v="32"/>
    <x v="0"/>
    <x v="0"/>
    <n v="0.08"/>
    <n v="0.35"/>
    <n v="0"/>
    <n v="0.66999999999999993"/>
  </r>
  <r>
    <s v="All Other Card Types"/>
    <s v="SOR250"/>
    <x v="240"/>
    <x v="0"/>
    <n v="14"/>
    <n v="1"/>
    <n v="0"/>
    <x v="1"/>
    <x v="0"/>
    <x v="0"/>
    <x v="18"/>
    <x v="21"/>
    <x v="12"/>
    <n v="0"/>
    <n v="0"/>
    <n v="0.9"/>
    <n v="1.1800000000000002"/>
  </r>
  <r>
    <s v="All Other Card Types"/>
    <s v="SOR251"/>
    <x v="241"/>
    <x v="0"/>
    <n v="16"/>
    <n v="0"/>
    <n v="1"/>
    <x v="0"/>
    <x v="0"/>
    <x v="0"/>
    <x v="18"/>
    <x v="0"/>
    <x v="14"/>
    <n v="0"/>
    <n v="0.25"/>
    <n v="0"/>
    <n v="0.57000000000000006"/>
  </r>
  <r>
    <s v="All Other Card Types"/>
    <s v="SOR252"/>
    <x v="242"/>
    <x v="0"/>
    <n v="14"/>
    <n v="1"/>
    <n v="1"/>
    <x v="0"/>
    <x v="0"/>
    <x v="4"/>
    <x v="9"/>
    <x v="0"/>
    <x v="12"/>
    <n v="0.08"/>
    <n v="0.1"/>
    <n v="0"/>
    <n v="0.460000000000000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B51E76-2B88-4160-95FD-9890C3A2D92C}" name="PivotTable5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8" firstHeaderRow="1" firstDataRow="1" firstDataCol="1"/>
  <pivotFields count="18">
    <pivotField showAll="0"/>
    <pivotField showAll="0"/>
    <pivotField showAll="0"/>
    <pivotField axis="axisRow" showAll="0" sortType="ascending">
      <items count="10">
        <item h="1" x="2"/>
        <item x="0"/>
        <item x="3"/>
        <item x="1"/>
        <item x="4"/>
        <item m="1" x="5"/>
        <item m="1" x="8"/>
        <item m="1" x="6"/>
        <item m="1" x="7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dataField="1" numFmtId="164" showAll="0"/>
    <pivotField showAll="0">
      <items count="2">
        <item x="0"/>
        <item t="default"/>
      </items>
    </pivotField>
  </pivotFields>
  <rowFields count="1">
    <field x="3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 Value Helper Column" fld="16" baseField="0" baseItem="0"/>
  </dataFields>
  <formats count="1">
    <format dxfId="7">
      <pivotArea collapsedLevelsAreSubtotals="1" fieldPosition="0">
        <references count="1">
          <reference field="3" count="0"/>
        </references>
      </pivotArea>
    </format>
  </formats>
  <chartFormats count="5"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E7CC33-6F5A-4D0B-8A2F-CB405785339C}" name="PivotTable52" cacheId="0" dataOnRows="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7">
  <location ref="A3:B7" firstHeaderRow="1" firstDataRow="1" firstDataCol="1"/>
  <pivotFields count="18">
    <pivotField showAll="0"/>
    <pivotField showAll="0"/>
    <pivotField showAll="0"/>
    <pivotField showAll="0" sortType="ascending">
      <items count="10">
        <item h="1" x="2"/>
        <item x="0"/>
        <item x="3"/>
        <item x="1"/>
        <item x="4"/>
        <item m="1" x="5"/>
        <item m="1" x="8"/>
        <item m="1" x="6"/>
        <item m="1" x="7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numFmtId="165" showAll="0"/>
    <pivotField numFmtId="165" showAll="0"/>
    <pivotField numFmtId="165" showAll="0"/>
    <pivotField numFmtId="165" showAll="0"/>
    <pivotField dataField="1" numFmtId="165" showAll="0">
      <items count="78">
        <item x="4"/>
        <item x="13"/>
        <item x="5"/>
        <item x="6"/>
        <item x="3"/>
        <item x="49"/>
        <item x="15"/>
        <item x="17"/>
        <item x="28"/>
        <item x="1"/>
        <item x="24"/>
        <item x="43"/>
        <item x="41"/>
        <item x="7"/>
        <item x="0"/>
        <item x="2"/>
        <item x="12"/>
        <item x="10"/>
        <item x="52"/>
        <item x="14"/>
        <item x="62"/>
        <item x="65"/>
        <item x="37"/>
        <item x="73"/>
        <item x="8"/>
        <item x="34"/>
        <item x="47"/>
        <item x="56"/>
        <item x="18"/>
        <item x="9"/>
        <item x="30"/>
        <item x="26"/>
        <item x="54"/>
        <item x="36"/>
        <item x="45"/>
        <item x="66"/>
        <item x="16"/>
        <item x="21"/>
        <item x="75"/>
        <item x="67"/>
        <item x="48"/>
        <item x="69"/>
        <item x="64"/>
        <item x="39"/>
        <item x="22"/>
        <item x="76"/>
        <item x="38"/>
        <item x="29"/>
        <item x="40"/>
        <item x="31"/>
        <item x="27"/>
        <item x="11"/>
        <item x="32"/>
        <item x="51"/>
        <item x="70"/>
        <item x="71"/>
        <item x="53"/>
        <item x="60"/>
        <item x="50"/>
        <item x="44"/>
        <item x="19"/>
        <item x="59"/>
        <item x="74"/>
        <item x="42"/>
        <item x="61"/>
        <item x="63"/>
        <item x="35"/>
        <item x="57"/>
        <item x="46"/>
        <item x="55"/>
        <item x="23"/>
        <item x="20"/>
        <item x="58"/>
        <item x="72"/>
        <item x="25"/>
        <item x="68"/>
        <item x="33"/>
        <item t="default"/>
      </items>
    </pivotField>
    <pivotField dataField="1" numFmtId="165" showAll="0"/>
    <pivotField dataField="1" numFmtId="165" showAll="0"/>
    <pivotField dataField="1" numFmtId="165" showAll="0"/>
    <pivotField numFmtId="164" showAll="0"/>
    <pivotField showAll="0">
      <items count="2">
        <item x="0"/>
        <item t="default"/>
      </items>
    </pivotField>
  </pivotFields>
  <rowFields count="1">
    <field x="-2"/>
  </rowFields>
  <rowItems count="4">
    <i>
      <x/>
    </i>
    <i i="1">
      <x v="1"/>
    </i>
    <i i="2">
      <x v="2"/>
    </i>
    <i i="3">
      <x v="3"/>
    </i>
  </rowItems>
  <colItems count="1">
    <i/>
  </colItems>
  <dataFields count="4">
    <dataField name="Foils" fld="13" baseField="0" baseItem="0"/>
    <dataField name="Hyperspace Foils" fld="15" baseField="0" baseItem="0"/>
    <dataField name="Hyperspaces" fld="14" baseField="0" baseItem="0"/>
    <dataField name="Normals" fld="12" baseField="0" baseItem="0"/>
  </dataFields>
  <formats count="1">
    <format dxfId="6">
      <pivotArea outline="0" collapsedLevelsAreSubtotals="1" fieldPosition="0"/>
    </format>
  </formats>
  <chartFormats count="6">
    <chartFormat chart="4" format="42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29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30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3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432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43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33DBDF-6D9F-4381-B04E-42353FC3A9AC}" name="PivotTable52" cacheId="0" dataPosition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E8" firstHeaderRow="0" firstDataRow="1" firstDataCol="1"/>
  <pivotFields count="18">
    <pivotField showAll="0"/>
    <pivotField showAll="0"/>
    <pivotField showAll="0"/>
    <pivotField axis="axisRow" showAll="0" sortType="ascending">
      <items count="10">
        <item h="1" x="2"/>
        <item x="0"/>
        <item x="3"/>
        <item x="1"/>
        <item x="4"/>
        <item h="1" m="1" x="5"/>
        <item h="1" m="1" x="8"/>
        <item h="1" m="1" x="6"/>
        <item h="1" m="1" x="7"/>
        <item t="default"/>
      </items>
    </pivotField>
    <pivotField dataField="1" showAll="0"/>
    <pivotField dataField="1" showAll="0"/>
    <pivotField dataField="1" showAll="0"/>
    <pivotField dataField="1" showAll="0">
      <items count="3">
        <item x="0"/>
        <item x="1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5" showAll="0"/>
    <pivotField numFmtId="164" showAll="0"/>
    <pivotField showAll="0">
      <items count="2">
        <item x="0"/>
        <item t="default"/>
      </items>
    </pivotField>
  </pivotFields>
  <rowFields count="1">
    <field x="3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Normals" fld="4" baseField="0" baseItem="0"/>
    <dataField name="Foils" fld="5" baseField="0" baseItem="0"/>
    <dataField name="Hyperspaces" fld="6" baseField="0" baseItem="0"/>
    <dataField name="Hyperspace Foils" fld="7" baseField="0" baseItem="0"/>
  </dataFields>
  <chartFormats count="4">
    <chartFormat chart="8" format="1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8" format="1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383AC3-EFC8-4C42-B7E3-54DE7B5F1010}" name="PivotTable5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2:D480" firstHeaderRow="0" firstDataRow="1" firstDataCol="1"/>
  <pivotFields count="18">
    <pivotField showAll="0"/>
    <pivotField showAll="0"/>
    <pivotField axis="axisRow" showAll="0" sortType="descending">
      <items count="244">
        <item x="57"/>
        <item x="114"/>
        <item x="36"/>
        <item x="116"/>
        <item x="28"/>
        <item x="93"/>
        <item x="216"/>
        <item x="125"/>
        <item x="77"/>
        <item x="111"/>
        <item x="149"/>
        <item x="89"/>
        <item x="227"/>
        <item x="155"/>
        <item x="208"/>
        <item x="38"/>
        <item x="222"/>
        <item x="102"/>
        <item x="187"/>
        <item x="39"/>
        <item x="90"/>
        <item x="189"/>
        <item x="91"/>
        <item x="63"/>
        <item x="54"/>
        <item x="150"/>
        <item x="171"/>
        <item x="141"/>
        <item x="84"/>
        <item x="14"/>
        <item x="191"/>
        <item x="167"/>
        <item x="175"/>
        <item x="176"/>
        <item x="95"/>
        <item x="228"/>
        <item x="192"/>
        <item x="151"/>
        <item x="19"/>
        <item x="66"/>
        <item x="172"/>
        <item x="12"/>
        <item x="25"/>
        <item x="219"/>
        <item x="214"/>
        <item x="2"/>
        <item x="178"/>
        <item x="3"/>
        <item x="181"/>
        <item x="29"/>
        <item x="61"/>
        <item x="105"/>
        <item x="103"/>
        <item x="22"/>
        <item x="241"/>
        <item x="108"/>
        <item x="45"/>
        <item x="240"/>
        <item x="37"/>
        <item x="197"/>
        <item x="193"/>
        <item x="20"/>
        <item x="9"/>
        <item x="124"/>
        <item x="32"/>
        <item x="33"/>
        <item x="86"/>
        <item x="68"/>
        <item x="0"/>
        <item x="156"/>
        <item x="206"/>
        <item x="58"/>
        <item x="213"/>
        <item x="23"/>
        <item x="94"/>
        <item x="69"/>
        <item x="5"/>
        <item x="80"/>
        <item x="21"/>
        <item x="70"/>
        <item x="110"/>
        <item x="184"/>
        <item x="132"/>
        <item x="177"/>
        <item x="127"/>
        <item x="137"/>
        <item x="126"/>
        <item x="230"/>
        <item x="146"/>
        <item x="134"/>
        <item x="133"/>
        <item x="161"/>
        <item x="169"/>
        <item x="239"/>
        <item x="106"/>
        <item x="225"/>
        <item x="201"/>
        <item x="232"/>
        <item x="101"/>
        <item x="78"/>
        <item x="220"/>
        <item x="35"/>
        <item x="83"/>
        <item x="15"/>
        <item x="10"/>
        <item x="6"/>
        <item x="194"/>
        <item x="136"/>
        <item x="59"/>
        <item x="142"/>
        <item x="16"/>
        <item x="117"/>
        <item x="7"/>
        <item x="144"/>
        <item x="98"/>
        <item x="109"/>
        <item x="223"/>
        <item x="180"/>
        <item x="1"/>
        <item x="11"/>
        <item x="128"/>
        <item x="30"/>
        <item x="160"/>
        <item x="170"/>
        <item x="73"/>
        <item x="174"/>
        <item x="195"/>
        <item x="152"/>
        <item x="27"/>
        <item x="52"/>
        <item x="17"/>
        <item x="139"/>
        <item x="46"/>
        <item x="145"/>
        <item x="163"/>
        <item x="26"/>
        <item x="188"/>
        <item x="8"/>
        <item x="34"/>
        <item x="182"/>
        <item x="4"/>
        <item x="51"/>
        <item x="143"/>
        <item x="74"/>
        <item x="224"/>
        <item x="235"/>
        <item x="113"/>
        <item x="185"/>
        <item x="196"/>
        <item x="165"/>
        <item x="71"/>
        <item x="92"/>
        <item x="179"/>
        <item x="48"/>
        <item x="159"/>
        <item x="166"/>
        <item x="198"/>
        <item x="211"/>
        <item x="88"/>
        <item x="153"/>
        <item x="107"/>
        <item x="199"/>
        <item x="164"/>
        <item x="40"/>
        <item x="162"/>
        <item x="121"/>
        <item x="55"/>
        <item x="226"/>
        <item x="148"/>
        <item x="99"/>
        <item x="229"/>
        <item x="119"/>
        <item x="138"/>
        <item x="50"/>
        <item x="60"/>
        <item x="233"/>
        <item x="115"/>
        <item x="85"/>
        <item x="72"/>
        <item x="67"/>
        <item x="242"/>
        <item x="43"/>
        <item x="122"/>
        <item x="186"/>
        <item x="97"/>
        <item x="65"/>
        <item x="82"/>
        <item x="130"/>
        <item x="13"/>
        <item x="147"/>
        <item x="31"/>
        <item x="41"/>
        <item x="79"/>
        <item x="18"/>
        <item x="173"/>
        <item x="129"/>
        <item x="207"/>
        <item x="168"/>
        <item x="204"/>
        <item x="205"/>
        <item x="209"/>
        <item x="234"/>
        <item x="217"/>
        <item x="190"/>
        <item x="135"/>
        <item x="157"/>
        <item x="112"/>
        <item x="202"/>
        <item x="123"/>
        <item x="42"/>
        <item x="81"/>
        <item x="210"/>
        <item x="200"/>
        <item x="203"/>
        <item x="64"/>
        <item x="120"/>
        <item x="75"/>
        <item x="24"/>
        <item x="87"/>
        <item x="53"/>
        <item x="49"/>
        <item x="221"/>
        <item x="215"/>
        <item x="118"/>
        <item x="237"/>
        <item x="100"/>
        <item x="131"/>
        <item x="183"/>
        <item x="104"/>
        <item x="76"/>
        <item x="56"/>
        <item x="47"/>
        <item x="218"/>
        <item x="238"/>
        <item x="158"/>
        <item x="212"/>
        <item x="96"/>
        <item x="62"/>
        <item x="231"/>
        <item x="154"/>
        <item x="44"/>
        <item x="236"/>
        <item x="140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axis="axisRow" showAll="0" sortType="descending">
      <items count="10">
        <item h="1" x="2"/>
        <item x="0"/>
        <item x="3"/>
        <item x="1"/>
        <item x="4"/>
        <item h="1" m="1" x="5"/>
        <item h="1" m="1" x="8"/>
        <item h="1" m="1" x="6"/>
        <item h="1" m="1" x="7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dataField="1" numFmtId="165" showAll="0"/>
    <pivotField numFmtId="165" showAll="0"/>
    <pivotField dataField="1" numFmtId="165" showAll="0"/>
    <pivotField dataField="1" numFmtId="165" showAll="0"/>
    <pivotField numFmtId="165" showAll="0"/>
    <pivotField numFmtId="165" showAll="0"/>
    <pivotField numFmtId="165" showAll="0"/>
    <pivotField numFmtId="165" showAll="0"/>
    <pivotField numFmtId="164" showAll="0"/>
    <pivotField showAll="0">
      <items count="2">
        <item x="0"/>
        <item t="default"/>
      </items>
    </pivotField>
  </pivotFields>
  <rowFields count="2">
    <field x="2"/>
    <field x="3"/>
  </rowFields>
  <rowItems count="478">
    <i>
      <x v="29"/>
    </i>
    <i r="1">
      <x v="4"/>
    </i>
    <i r="1">
      <x v="1"/>
    </i>
    <i>
      <x v="186"/>
    </i>
    <i r="1">
      <x v="3"/>
    </i>
    <i>
      <x v="82"/>
    </i>
    <i r="1">
      <x v="3"/>
    </i>
    <i>
      <x v="98"/>
    </i>
    <i r="1">
      <x v="3"/>
    </i>
    <i>
      <x v="40"/>
    </i>
    <i r="1">
      <x v="2"/>
    </i>
    <i>
      <x v="200"/>
    </i>
    <i r="1">
      <x v="3"/>
    </i>
    <i>
      <x v="216"/>
    </i>
    <i r="1">
      <x v="2"/>
    </i>
    <i>
      <x v="43"/>
    </i>
    <i r="1">
      <x v="1"/>
    </i>
    <i>
      <x v="229"/>
    </i>
    <i r="1">
      <x v="1"/>
    </i>
    <i>
      <x v="24"/>
    </i>
    <i r="1">
      <x v="3"/>
    </i>
    <i>
      <x v="121"/>
    </i>
    <i r="1">
      <x v="2"/>
    </i>
    <i>
      <x v="71"/>
    </i>
    <i r="1">
      <x v="2"/>
    </i>
    <i>
      <x v="166"/>
    </i>
    <i r="1">
      <x v="3"/>
    </i>
    <i>
      <x v="175"/>
    </i>
    <i r="1">
      <x v="1"/>
    </i>
    <i>
      <x v="127"/>
    </i>
    <i r="1">
      <x v="1"/>
    </i>
    <i>
      <x v="171"/>
    </i>
    <i r="1">
      <x v="1"/>
    </i>
    <i>
      <x v="182"/>
    </i>
    <i r="1">
      <x v="1"/>
    </i>
    <i>
      <x v="212"/>
    </i>
    <i r="1">
      <x v="1"/>
    </i>
    <i>
      <x v="57"/>
    </i>
    <i r="1">
      <x v="1"/>
    </i>
    <i>
      <x v="179"/>
    </i>
    <i r="1">
      <x v="1"/>
    </i>
    <i>
      <x v="39"/>
    </i>
    <i r="1">
      <x v="1"/>
    </i>
    <i>
      <x v="149"/>
    </i>
    <i r="1">
      <x v="1"/>
    </i>
    <i>
      <x v="159"/>
    </i>
    <i r="1">
      <x v="1"/>
    </i>
    <i>
      <x v="234"/>
    </i>
    <i r="1">
      <x v="1"/>
    </i>
    <i>
      <x v="194"/>
    </i>
    <i r="1">
      <x v="1"/>
    </i>
    <i>
      <x v="1"/>
    </i>
    <i r="1">
      <x v="2"/>
    </i>
    <i>
      <x v="138"/>
    </i>
    <i r="1">
      <x v="2"/>
    </i>
    <i>
      <x v="25"/>
    </i>
    <i r="1">
      <x v="2"/>
    </i>
    <i>
      <x v="176"/>
    </i>
    <i r="1">
      <x v="2"/>
    </i>
    <i>
      <x v="26"/>
    </i>
    <i r="1">
      <x v="2"/>
    </i>
    <i>
      <x v="210"/>
    </i>
    <i r="1">
      <x v="1"/>
    </i>
    <i>
      <x v="27"/>
    </i>
    <i r="1">
      <x v="4"/>
    </i>
    <i>
      <x v="130"/>
    </i>
    <i r="1">
      <x v="1"/>
    </i>
    <i>
      <x v="28"/>
    </i>
    <i r="1">
      <x v="2"/>
    </i>
    <i>
      <x v="23"/>
    </i>
    <i r="1">
      <x v="2"/>
    </i>
    <i>
      <x v="2"/>
    </i>
    <i r="1">
      <x v="1"/>
    </i>
    <i>
      <x v="168"/>
    </i>
    <i r="1">
      <x v="2"/>
    </i>
    <i>
      <x v="30"/>
    </i>
    <i r="1">
      <x v="3"/>
    </i>
    <i>
      <x v="8"/>
    </i>
    <i r="1">
      <x v="2"/>
    </i>
    <i>
      <x v="31"/>
    </i>
    <i r="1">
      <x v="3"/>
    </i>
    <i>
      <x v="202"/>
    </i>
    <i r="1">
      <x v="1"/>
    </i>
    <i>
      <x v="32"/>
    </i>
    <i r="1">
      <x v="2"/>
    </i>
    <i>
      <x v="225"/>
    </i>
    <i r="1">
      <x v="3"/>
    </i>
    <i>
      <x v="33"/>
    </i>
    <i r="1">
      <x v="1"/>
    </i>
    <i>
      <x v="242"/>
    </i>
    <i r="1">
      <x v="2"/>
    </i>
    <i>
      <x v="34"/>
    </i>
    <i r="1">
      <x v="2"/>
    </i>
    <i>
      <x v="134"/>
    </i>
    <i r="1">
      <x v="1"/>
    </i>
    <i>
      <x v="36"/>
    </i>
    <i r="1">
      <x v="2"/>
    </i>
    <i>
      <x v="143"/>
    </i>
    <i r="1">
      <x v="1"/>
    </i>
    <i>
      <x v="37"/>
    </i>
    <i r="1">
      <x v="1"/>
    </i>
    <i>
      <x v="155"/>
    </i>
    <i r="1">
      <x v="1"/>
    </i>
    <i>
      <x v="38"/>
    </i>
    <i r="1">
      <x v="1"/>
    </i>
    <i>
      <x v="163"/>
    </i>
    <i r="1">
      <x v="2"/>
    </i>
    <i>
      <x v="22"/>
    </i>
    <i r="1">
      <x v="1"/>
    </i>
    <i>
      <x v="172"/>
    </i>
    <i r="1">
      <x v="3"/>
    </i>
    <i>
      <x v="3"/>
    </i>
    <i r="1">
      <x v="1"/>
    </i>
    <i>
      <x v="18"/>
    </i>
    <i r="1">
      <x v="1"/>
    </i>
    <i>
      <x v="41"/>
    </i>
    <i r="1">
      <x v="3"/>
    </i>
    <i>
      <x v="190"/>
    </i>
    <i r="1">
      <x v="1"/>
    </i>
    <i>
      <x v="42"/>
    </i>
    <i r="1">
      <x v="1"/>
    </i>
    <i>
      <x v="198"/>
    </i>
    <i r="1">
      <x v="2"/>
    </i>
    <i>
      <x v="4"/>
    </i>
    <i r="1">
      <x v="1"/>
    </i>
    <i>
      <x v="206"/>
    </i>
    <i r="1">
      <x v="1"/>
    </i>
    <i>
      <x v="44"/>
    </i>
    <i r="1">
      <x v="4"/>
    </i>
    <i>
      <x v="221"/>
    </i>
    <i r="1">
      <x v="2"/>
    </i>
    <i>
      <x v="45"/>
    </i>
    <i r="1">
      <x v="2"/>
    </i>
    <i r="1">
      <x v="1"/>
    </i>
    <i>
      <x v="230"/>
    </i>
    <i r="1">
      <x v="4"/>
    </i>
    <i>
      <x v="46"/>
    </i>
    <i r="1">
      <x v="3"/>
    </i>
    <i>
      <x v="238"/>
    </i>
    <i r="1">
      <x v="2"/>
    </i>
    <i>
      <x v="47"/>
    </i>
    <i r="1">
      <x v="3"/>
    </i>
    <i>
      <x v="128"/>
    </i>
    <i r="1">
      <x v="3"/>
    </i>
    <i>
      <x v="48"/>
    </i>
    <i r="1">
      <x v="3"/>
    </i>
    <i>
      <x v="132"/>
    </i>
    <i r="1">
      <x v="2"/>
    </i>
    <i>
      <x v="49"/>
    </i>
    <i r="1">
      <x v="1"/>
    </i>
    <i>
      <x v="136"/>
    </i>
    <i r="1">
      <x v="3"/>
    </i>
    <i>
      <x v="50"/>
    </i>
    <i r="1">
      <x v="1"/>
    </i>
    <i>
      <x v="140"/>
    </i>
    <i r="1">
      <x v="4"/>
    </i>
    <i>
      <x v="51"/>
    </i>
    <i r="1">
      <x v="2"/>
    </i>
    <i>
      <x v="145"/>
    </i>
    <i r="1">
      <x v="1"/>
    </i>
    <i>
      <x v="147"/>
    </i>
    <i r="1">
      <x v="4"/>
    </i>
    <i>
      <x v="151"/>
    </i>
    <i r="1">
      <x v="2"/>
    </i>
    <i>
      <x v="52"/>
    </i>
    <i r="1">
      <x v="4"/>
    </i>
    <i>
      <x v="153"/>
    </i>
    <i r="1">
      <x v="3"/>
    </i>
    <i>
      <x v="53"/>
    </i>
    <i r="1">
      <x v="1"/>
    </i>
    <i>
      <x v="157"/>
    </i>
    <i r="1">
      <x v="2"/>
    </i>
    <i>
      <x v="54"/>
    </i>
    <i r="1">
      <x v="1"/>
    </i>
    <i>
      <x v="161"/>
    </i>
    <i r="1">
      <x v="2"/>
    </i>
    <i>
      <x v="55"/>
    </i>
    <i r="1">
      <x v="1"/>
    </i>
    <i>
      <x v="165"/>
    </i>
    <i r="1">
      <x v="2"/>
    </i>
    <i>
      <x v="56"/>
    </i>
    <i r="1">
      <x v="1"/>
    </i>
    <i>
      <x v="170"/>
    </i>
    <i r="1">
      <x v="1"/>
    </i>
    <i>
      <x v="20"/>
    </i>
    <i r="1">
      <x v="3"/>
    </i>
    <i>
      <x v="174"/>
    </i>
    <i r="1">
      <x v="3"/>
    </i>
    <i>
      <x v="58"/>
    </i>
    <i r="1">
      <x v="3"/>
    </i>
    <i>
      <x v="21"/>
    </i>
    <i r="1">
      <x v="2"/>
    </i>
    <i>
      <x v="59"/>
    </i>
    <i r="1">
      <x v="1"/>
    </i>
    <i>
      <x v="184"/>
    </i>
    <i r="1">
      <x v="2"/>
    </i>
    <i>
      <x v="60"/>
    </i>
    <i r="1">
      <x v="4"/>
    </i>
    <i>
      <x v="188"/>
    </i>
    <i r="1">
      <x v="2"/>
    </i>
    <i r="1">
      <x v="1"/>
    </i>
    <i>
      <x v="61"/>
    </i>
    <i r="1">
      <x v="1"/>
    </i>
    <i>
      <x v="192"/>
    </i>
    <i r="1">
      <x v="1"/>
    </i>
    <i>
      <x v="62"/>
    </i>
    <i r="1">
      <x v="4"/>
    </i>
    <i>
      <x v="196"/>
    </i>
    <i r="1">
      <x v="2"/>
    </i>
    <i>
      <x v="63"/>
    </i>
    <i r="1">
      <x v="1"/>
    </i>
    <i>
      <x v="9"/>
    </i>
    <i r="1">
      <x v="3"/>
    </i>
    <i>
      <x v="64"/>
    </i>
    <i r="1">
      <x v="1"/>
    </i>
    <i>
      <x v="204"/>
    </i>
    <i r="1">
      <x v="1"/>
    </i>
    <i>
      <x v="65"/>
    </i>
    <i r="1">
      <x v="3"/>
    </i>
    <i>
      <x v="208"/>
    </i>
    <i r="1">
      <x v="1"/>
    </i>
    <i>
      <x v="66"/>
    </i>
    <i r="1">
      <x v="4"/>
    </i>
    <i>
      <x v="219"/>
    </i>
    <i r="1">
      <x v="2"/>
    </i>
    <i>
      <x v="67"/>
    </i>
    <i r="1">
      <x v="2"/>
    </i>
    <i>
      <x v="223"/>
    </i>
    <i r="1">
      <x v="3"/>
    </i>
    <i>
      <x v="68"/>
    </i>
    <i r="1">
      <x v="1"/>
    </i>
    <i>
      <x v="228"/>
    </i>
    <i r="1">
      <x v="1"/>
    </i>
    <i>
      <x v="69"/>
    </i>
    <i r="1">
      <x v="1"/>
    </i>
    <i>
      <x v="232"/>
    </i>
    <i r="1">
      <x v="1"/>
    </i>
    <i>
      <x v="70"/>
    </i>
    <i r="1">
      <x v="1"/>
    </i>
    <i>
      <x v="236"/>
    </i>
    <i r="1">
      <x v="3"/>
    </i>
    <i>
      <x v="13"/>
    </i>
    <i r="1">
      <x v="1"/>
    </i>
    <i>
      <x v="240"/>
    </i>
    <i r="1">
      <x v="2"/>
    </i>
    <i>
      <x v="72"/>
    </i>
    <i r="1">
      <x v="3"/>
    </i>
    <i>
      <x v="14"/>
    </i>
    <i r="1">
      <x v="1"/>
    </i>
    <i>
      <x v="73"/>
    </i>
    <i r="1">
      <x v="1"/>
    </i>
    <i>
      <x v="129"/>
    </i>
    <i r="1">
      <x v="3"/>
    </i>
    <i>
      <x v="74"/>
    </i>
    <i r="1">
      <x v="1"/>
    </i>
    <i>
      <x v="131"/>
    </i>
    <i r="1">
      <x v="3"/>
    </i>
    <i>
      <x v="75"/>
    </i>
    <i r="1">
      <x v="3"/>
    </i>
    <i>
      <x v="133"/>
    </i>
    <i r="1">
      <x v="2"/>
    </i>
    <i>
      <x v="76"/>
    </i>
    <i r="1">
      <x v="3"/>
    </i>
    <i>
      <x v="135"/>
    </i>
    <i r="1">
      <x v="1"/>
    </i>
    <i>
      <x v="77"/>
    </i>
    <i r="1">
      <x v="3"/>
    </i>
    <i>
      <x v="137"/>
    </i>
    <i r="1">
      <x v="1"/>
    </i>
    <i>
      <x v="78"/>
    </i>
    <i r="1">
      <x v="3"/>
    </i>
    <i>
      <x v="139"/>
    </i>
    <i r="1">
      <x v="1"/>
    </i>
    <i>
      <x v="79"/>
    </i>
    <i r="1">
      <x v="2"/>
    </i>
    <i>
      <x v="142"/>
    </i>
    <i r="1">
      <x v="4"/>
    </i>
    <i>
      <x v="80"/>
    </i>
    <i r="1">
      <x v="1"/>
    </i>
    <i>
      <x v="144"/>
    </i>
    <i r="1">
      <x v="1"/>
    </i>
    <i>
      <x v="81"/>
    </i>
    <i r="1">
      <x v="2"/>
    </i>
    <i>
      <x v="146"/>
    </i>
    <i r="1">
      <x v="1"/>
    </i>
    <i>
      <x v="5"/>
    </i>
    <i r="1">
      <x v="3"/>
    </i>
    <i>
      <x v="148"/>
    </i>
    <i r="1">
      <x v="1"/>
    </i>
    <i>
      <x v="83"/>
    </i>
    <i r="1">
      <x v="3"/>
    </i>
    <i>
      <x v="150"/>
    </i>
    <i r="1">
      <x v="1"/>
    </i>
    <i>
      <x v="84"/>
    </i>
    <i r="1">
      <x v="2"/>
    </i>
    <i>
      <x v="152"/>
    </i>
    <i r="1">
      <x v="2"/>
    </i>
    <i>
      <x v="85"/>
    </i>
    <i r="1">
      <x v="2"/>
    </i>
    <i>
      <x v="154"/>
    </i>
    <i r="1">
      <x v="1"/>
    </i>
    <i>
      <x v="86"/>
    </i>
    <i r="1">
      <x v="1"/>
    </i>
    <i>
      <x v="156"/>
    </i>
    <i r="1">
      <x v="1"/>
    </i>
    <i>
      <x v="87"/>
    </i>
    <i r="1">
      <x v="1"/>
    </i>
    <i>
      <x v="158"/>
    </i>
    <i r="1">
      <x v="2"/>
    </i>
    <i>
      <x v="88"/>
    </i>
    <i r="1">
      <x v="3"/>
    </i>
    <i>
      <x v="160"/>
    </i>
    <i r="1">
      <x v="1"/>
    </i>
    <i>
      <x v="89"/>
    </i>
    <i r="1">
      <x v="2"/>
    </i>
    <i>
      <x v="162"/>
    </i>
    <i r="1">
      <x v="2"/>
    </i>
    <i>
      <x v="90"/>
    </i>
    <i r="1">
      <x v="4"/>
    </i>
    <i>
      <x v="164"/>
    </i>
    <i r="1">
      <x v="1"/>
    </i>
    <i>
      <x v="91"/>
    </i>
    <i r="1">
      <x v="2"/>
    </i>
    <i>
      <x v="15"/>
    </i>
    <i r="1">
      <x v="2"/>
    </i>
    <i>
      <x v="92"/>
    </i>
    <i r="1">
      <x v="2"/>
    </i>
    <i>
      <x v="169"/>
    </i>
    <i r="1">
      <x v="2"/>
    </i>
    <i>
      <x v="93"/>
    </i>
    <i r="1">
      <x v="1"/>
    </i>
    <i>
      <x v="16"/>
    </i>
    <i r="1">
      <x v="1"/>
    </i>
    <i>
      <x v="94"/>
    </i>
    <i r="1">
      <x v="3"/>
    </i>
    <i>
      <x v="173"/>
    </i>
    <i r="1">
      <x v="3"/>
    </i>
    <i>
      <x v="95"/>
    </i>
    <i r="1">
      <x v="3"/>
    </i>
    <i>
      <x v="17"/>
    </i>
    <i r="1">
      <x v="2"/>
    </i>
    <i>
      <x v="96"/>
    </i>
    <i r="1">
      <x v="1"/>
    </i>
    <i>
      <x v="177"/>
    </i>
    <i r="1">
      <x v="3"/>
    </i>
    <i>
      <x v="178"/>
    </i>
    <i r="1">
      <x v="1"/>
    </i>
    <i>
      <x v="180"/>
    </i>
    <i r="1">
      <x v="1"/>
    </i>
    <i>
      <x v="97"/>
    </i>
    <i r="1">
      <x v="2"/>
    </i>
    <i>
      <x v="181"/>
    </i>
    <i r="1">
      <x v="1"/>
    </i>
    <i>
      <x v="7"/>
    </i>
    <i r="1">
      <x v="2"/>
    </i>
    <i>
      <x v="183"/>
    </i>
    <i r="1">
      <x v="1"/>
    </i>
    <i>
      <x v="99"/>
    </i>
    <i r="1">
      <x v="2"/>
    </i>
    <i>
      <x v="185"/>
    </i>
    <i r="1">
      <x v="1"/>
    </i>
    <i>
      <x v="100"/>
    </i>
    <i r="1">
      <x v="2"/>
    </i>
    <i>
      <x v="187"/>
    </i>
    <i r="1">
      <x v="2"/>
    </i>
    <i>
      <x v="101"/>
    </i>
    <i r="1">
      <x v="3"/>
    </i>
    <i>
      <x v="189"/>
    </i>
    <i r="1">
      <x v="3"/>
    </i>
    <i>
      <x v="102"/>
    </i>
    <i r="1">
      <x v="1"/>
    </i>
    <i>
      <x v="191"/>
    </i>
    <i r="1">
      <x v="3"/>
    </i>
    <i>
      <x v="103"/>
    </i>
    <i r="1">
      <x v="3"/>
    </i>
    <i>
      <x v="193"/>
    </i>
    <i r="1">
      <x v="3"/>
    </i>
    <i>
      <x v="104"/>
    </i>
    <i r="1">
      <x v="3"/>
    </i>
    <i>
      <x v="195"/>
    </i>
    <i r="1">
      <x v="3"/>
    </i>
    <i>
      <x v="105"/>
    </i>
    <i r="1">
      <x v="1"/>
    </i>
    <i>
      <x v="197"/>
    </i>
    <i r="1">
      <x v="3"/>
    </i>
    <i>
      <x v="106"/>
    </i>
    <i r="1">
      <x v="2"/>
    </i>
    <i>
      <x v="199"/>
    </i>
    <i r="1">
      <x v="1"/>
    </i>
    <i>
      <x v="107"/>
    </i>
    <i r="1">
      <x v="1"/>
    </i>
    <i>
      <x v="201"/>
    </i>
    <i r="1">
      <x v="1"/>
    </i>
    <i>
      <x v="108"/>
    </i>
    <i r="1">
      <x v="1"/>
    </i>
    <i>
      <x v="203"/>
    </i>
    <i r="1">
      <x v="3"/>
    </i>
    <i>
      <x v="109"/>
    </i>
    <i r="1">
      <x v="1"/>
    </i>
    <i>
      <x v="205"/>
    </i>
    <i r="1">
      <x v="2"/>
    </i>
    <i>
      <x v="211"/>
    </i>
    <i r="1">
      <x v="1"/>
    </i>
    <i>
      <x v="207"/>
    </i>
    <i r="1">
      <x v="3"/>
    </i>
    <i>
      <x v="213"/>
    </i>
    <i r="1">
      <x v="1"/>
    </i>
    <i>
      <x v="209"/>
    </i>
    <i r="1">
      <x v="4"/>
    </i>
    <i>
      <x v="215"/>
    </i>
    <i r="1">
      <x v="1"/>
    </i>
    <i>
      <x v="19"/>
    </i>
    <i r="1">
      <x v="4"/>
    </i>
    <i>
      <x v="217"/>
    </i>
    <i r="1">
      <x v="3"/>
    </i>
    <i>
      <x v="110"/>
    </i>
    <i r="1">
      <x v="3"/>
    </i>
    <i>
      <x v="214"/>
    </i>
    <i r="1">
      <x v="1"/>
    </i>
    <i>
      <x v="111"/>
    </i>
    <i r="1">
      <x v="2"/>
    </i>
    <i>
      <x v="10"/>
    </i>
    <i r="1">
      <x v="4"/>
    </i>
    <i>
      <x v="112"/>
    </i>
    <i r="1">
      <x v="3"/>
    </i>
    <i>
      <x v="218"/>
    </i>
    <i r="1">
      <x v="3"/>
    </i>
    <i>
      <x v="113"/>
    </i>
    <i r="1">
      <x v="3"/>
    </i>
    <i>
      <x v="220"/>
    </i>
    <i r="1">
      <x v="2"/>
    </i>
    <i>
      <x v="114"/>
    </i>
    <i r="1">
      <x v="4"/>
    </i>
    <i>
      <x v="222"/>
    </i>
    <i r="1">
      <x v="1"/>
    </i>
    <i>
      <x v="115"/>
    </i>
    <i r="1">
      <x v="1"/>
    </i>
    <i>
      <x v="224"/>
    </i>
    <i r="1">
      <x v="1"/>
    </i>
    <i>
      <x v="117"/>
    </i>
    <i r="1">
      <x v="3"/>
    </i>
    <i>
      <x v="227"/>
    </i>
    <i r="1">
      <x v="2"/>
    </i>
    <i>
      <x v="118"/>
    </i>
    <i r="1">
      <x v="3"/>
    </i>
    <i>
      <x v="11"/>
    </i>
    <i r="1">
      <x v="1"/>
    </i>
    <i>
      <x v="119"/>
    </i>
    <i r="1">
      <x v="1"/>
    </i>
    <i>
      <x v="231"/>
    </i>
    <i r="1">
      <x v="1"/>
    </i>
    <i>
      <x v="120"/>
    </i>
    <i r="1">
      <x v="1"/>
    </i>
    <i>
      <x v="233"/>
    </i>
    <i r="1">
      <x v="1"/>
    </i>
    <i>
      <x/>
    </i>
    <i r="1">
      <x v="1"/>
    </i>
    <i>
      <x v="235"/>
    </i>
    <i r="1">
      <x v="1"/>
    </i>
    <i>
      <x v="122"/>
    </i>
    <i r="1">
      <x v="1"/>
    </i>
    <i>
      <x v="237"/>
    </i>
    <i r="1">
      <x v="1"/>
    </i>
    <i>
      <x v="123"/>
    </i>
    <i r="1">
      <x v="1"/>
    </i>
    <i>
      <x v="239"/>
    </i>
    <i r="1">
      <x v="3"/>
    </i>
    <i>
      <x v="124"/>
    </i>
    <i r="1">
      <x v="3"/>
    </i>
    <i>
      <x v="241"/>
    </i>
    <i r="1">
      <x v="3"/>
    </i>
    <i>
      <x v="125"/>
    </i>
    <i r="1">
      <x v="3"/>
    </i>
    <i>
      <x v="12"/>
    </i>
    <i r="1">
      <x v="1"/>
    </i>
    <i>
      <x v="126"/>
    </i>
    <i r="1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ormals Min Value" fld="8" baseField="0" baseItem="0"/>
    <dataField name="Hyperspaces Min Value" fld="10" baseField="0" baseItem="0"/>
    <dataField name="Hyperspace Foils Min Value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90EE-CBEA-4FC9-B717-73A742AF0B3F}">
  <dimension ref="A1:X254"/>
  <sheetViews>
    <sheetView tabSelected="1" topLeftCell="B1" zoomScaleNormal="100" workbookViewId="0">
      <pane ySplit="1" topLeftCell="A182" activePane="bottomLeft" state="frozen"/>
      <selection pane="bottomLeft" activeCell="V190" sqref="V190"/>
    </sheetView>
  </sheetViews>
  <sheetFormatPr defaultRowHeight="20.25" customHeight="1" x14ac:dyDescent="0.25"/>
  <cols>
    <col min="1" max="1" width="11.85546875" customWidth="1"/>
    <col min="2" max="2" width="10" customWidth="1"/>
    <col min="3" max="3" width="20.5703125" customWidth="1"/>
    <col min="4" max="4" width="18.85546875" bestFit="1" customWidth="1"/>
    <col min="5" max="8" width="8.85546875" style="8" customWidth="1"/>
    <col min="9" max="16" width="8.85546875" style="9" customWidth="1"/>
    <col min="17" max="18" width="8.85546875" style="8" customWidth="1"/>
    <col min="19" max="19" width="4.7109375" customWidth="1"/>
    <col min="20" max="20" width="15.140625" style="5" customWidth="1"/>
    <col min="21" max="21" width="10.28515625" customWidth="1"/>
    <col min="22" max="22" width="11.28515625" bestFit="1" customWidth="1"/>
    <col min="23" max="23" width="15.140625" bestFit="1" customWidth="1"/>
    <col min="24" max="24" width="21.140625" bestFit="1" customWidth="1"/>
    <col min="25" max="25" width="17.85546875" bestFit="1" customWidth="1"/>
    <col min="26" max="26" width="25.5703125" bestFit="1" customWidth="1"/>
    <col min="27" max="27" width="28.85546875" bestFit="1" customWidth="1"/>
    <col min="28" max="29" width="5" bestFit="1" customWidth="1"/>
    <col min="30" max="30" width="4" bestFit="1" customWidth="1"/>
    <col min="31" max="34" width="5" bestFit="1" customWidth="1"/>
    <col min="35" max="35" width="4" bestFit="1" customWidth="1"/>
    <col min="36" max="40" width="5" bestFit="1" customWidth="1"/>
    <col min="41" max="41" width="4" bestFit="1" customWidth="1"/>
    <col min="42" max="45" width="5" bestFit="1" customWidth="1"/>
    <col min="46" max="46" width="4" bestFit="1" customWidth="1"/>
    <col min="47" max="48" width="5" bestFit="1" customWidth="1"/>
    <col min="49" max="49" width="4" bestFit="1" customWidth="1"/>
    <col min="50" max="53" width="5" bestFit="1" customWidth="1"/>
    <col min="54" max="54" width="4" bestFit="1" customWidth="1"/>
    <col min="55" max="55" width="2" bestFit="1" customWidth="1"/>
    <col min="56" max="56" width="4" bestFit="1" customWidth="1"/>
    <col min="57" max="57" width="5" bestFit="1" customWidth="1"/>
    <col min="58" max="58" width="2" bestFit="1" customWidth="1"/>
    <col min="59" max="59" width="5" bestFit="1" customWidth="1"/>
    <col min="60" max="60" width="4" bestFit="1" customWidth="1"/>
    <col min="61" max="61" width="2" bestFit="1" customWidth="1"/>
    <col min="62" max="62" width="5" bestFit="1" customWidth="1"/>
    <col min="63" max="63" width="4" bestFit="1" customWidth="1"/>
    <col min="64" max="64" width="5" bestFit="1" customWidth="1"/>
    <col min="65" max="67" width="2" bestFit="1" customWidth="1"/>
    <col min="68" max="71" width="3" bestFit="1" customWidth="1"/>
    <col min="72" max="72" width="7.28515625" bestFit="1" customWidth="1"/>
    <col min="73" max="82" width="5" bestFit="1" customWidth="1"/>
    <col min="83" max="83" width="4" bestFit="1" customWidth="1"/>
    <col min="84" max="87" width="5" bestFit="1" customWidth="1"/>
    <col min="88" max="88" width="4" bestFit="1" customWidth="1"/>
    <col min="89" max="93" width="5" bestFit="1" customWidth="1"/>
    <col min="94" max="94" width="4" bestFit="1" customWidth="1"/>
    <col min="95" max="98" width="5" bestFit="1" customWidth="1"/>
    <col min="99" max="99" width="4" bestFit="1" customWidth="1"/>
    <col min="100" max="101" width="5" bestFit="1" customWidth="1"/>
    <col min="102" max="102" width="4" bestFit="1" customWidth="1"/>
    <col min="103" max="106" width="5" bestFit="1" customWidth="1"/>
    <col min="107" max="107" width="4" bestFit="1" customWidth="1"/>
    <col min="108" max="108" width="2" bestFit="1" customWidth="1"/>
    <col min="109" max="109" width="4" bestFit="1" customWidth="1"/>
    <col min="110" max="110" width="5" bestFit="1" customWidth="1"/>
    <col min="111" max="111" width="2" bestFit="1" customWidth="1"/>
    <col min="112" max="112" width="5" bestFit="1" customWidth="1"/>
    <col min="113" max="113" width="4" bestFit="1" customWidth="1"/>
    <col min="114" max="114" width="2" bestFit="1" customWidth="1"/>
    <col min="115" max="115" width="5" bestFit="1" customWidth="1"/>
    <col min="116" max="116" width="4" bestFit="1" customWidth="1"/>
    <col min="117" max="117" width="5" bestFit="1" customWidth="1"/>
    <col min="118" max="120" width="2" bestFit="1" customWidth="1"/>
    <col min="121" max="124" width="3" bestFit="1" customWidth="1"/>
    <col min="125" max="125" width="7.28515625" bestFit="1" customWidth="1"/>
    <col min="126" max="126" width="11.28515625" bestFit="1" customWidth="1"/>
    <col min="127" max="135" width="5" bestFit="1" customWidth="1"/>
    <col min="136" max="136" width="4" bestFit="1" customWidth="1"/>
    <col min="137" max="140" width="5" bestFit="1" customWidth="1"/>
    <col min="141" max="141" width="4" bestFit="1" customWidth="1"/>
    <col min="142" max="146" width="5" bestFit="1" customWidth="1"/>
    <col min="147" max="147" width="4" bestFit="1" customWidth="1"/>
    <col min="148" max="151" width="5" bestFit="1" customWidth="1"/>
    <col min="152" max="152" width="4" bestFit="1" customWidth="1"/>
    <col min="153" max="154" width="5" bestFit="1" customWidth="1"/>
    <col min="155" max="155" width="4" bestFit="1" customWidth="1"/>
    <col min="156" max="159" width="5" bestFit="1" customWidth="1"/>
    <col min="160" max="160" width="4" bestFit="1" customWidth="1"/>
    <col min="161" max="161" width="2" bestFit="1" customWidth="1"/>
    <col min="162" max="162" width="4" bestFit="1" customWidth="1"/>
    <col min="163" max="163" width="5" bestFit="1" customWidth="1"/>
    <col min="164" max="164" width="2" bestFit="1" customWidth="1"/>
    <col min="165" max="165" width="5" bestFit="1" customWidth="1"/>
    <col min="166" max="166" width="4" bestFit="1" customWidth="1"/>
    <col min="167" max="167" width="2" bestFit="1" customWidth="1"/>
    <col min="168" max="168" width="5" bestFit="1" customWidth="1"/>
    <col min="169" max="169" width="4" bestFit="1" customWidth="1"/>
    <col min="170" max="170" width="5" bestFit="1" customWidth="1"/>
    <col min="171" max="173" width="2" bestFit="1" customWidth="1"/>
    <col min="174" max="177" width="3" bestFit="1" customWidth="1"/>
    <col min="178" max="178" width="7.28515625" bestFit="1" customWidth="1"/>
    <col min="179" max="179" width="15.140625" bestFit="1" customWidth="1"/>
    <col min="180" max="188" width="5" bestFit="1" customWidth="1"/>
    <col min="189" max="189" width="4" bestFit="1" customWidth="1"/>
    <col min="190" max="193" width="5" bestFit="1" customWidth="1"/>
    <col min="194" max="194" width="4" bestFit="1" customWidth="1"/>
    <col min="195" max="199" width="5" bestFit="1" customWidth="1"/>
    <col min="200" max="200" width="4" bestFit="1" customWidth="1"/>
    <col min="201" max="204" width="5" bestFit="1" customWidth="1"/>
    <col min="205" max="205" width="4" bestFit="1" customWidth="1"/>
    <col min="206" max="207" width="5" bestFit="1" customWidth="1"/>
    <col min="208" max="208" width="4" bestFit="1" customWidth="1"/>
    <col min="209" max="212" width="5" bestFit="1" customWidth="1"/>
    <col min="213" max="213" width="4" bestFit="1" customWidth="1"/>
    <col min="214" max="214" width="2" bestFit="1" customWidth="1"/>
    <col min="215" max="215" width="4" bestFit="1" customWidth="1"/>
    <col min="216" max="216" width="5" bestFit="1" customWidth="1"/>
    <col min="217" max="217" width="2" bestFit="1" customWidth="1"/>
    <col min="218" max="218" width="5" bestFit="1" customWidth="1"/>
    <col min="219" max="219" width="4" bestFit="1" customWidth="1"/>
    <col min="220" max="220" width="2" bestFit="1" customWidth="1"/>
    <col min="221" max="221" width="5" bestFit="1" customWidth="1"/>
    <col min="222" max="222" width="4" bestFit="1" customWidth="1"/>
    <col min="223" max="223" width="5" bestFit="1" customWidth="1"/>
    <col min="224" max="226" width="2" bestFit="1" customWidth="1"/>
    <col min="227" max="230" width="3" bestFit="1" customWidth="1"/>
    <col min="231" max="231" width="7.28515625" bestFit="1" customWidth="1"/>
    <col min="232" max="232" width="12.42578125" bestFit="1" customWidth="1"/>
    <col min="234" max="234" width="16.28515625" bestFit="1" customWidth="1"/>
    <col min="235" max="235" width="20.140625" bestFit="1" customWidth="1"/>
  </cols>
  <sheetData>
    <row r="1" spans="1:24" ht="36" customHeight="1" thickBot="1" x14ac:dyDescent="0.3">
      <c r="A1" s="86" t="s">
        <v>516</v>
      </c>
      <c r="B1" s="86" t="s">
        <v>497</v>
      </c>
      <c r="C1" s="86" t="s">
        <v>498</v>
      </c>
      <c r="D1" s="81" t="s">
        <v>499</v>
      </c>
      <c r="E1" s="89" t="s">
        <v>505</v>
      </c>
      <c r="F1" s="91" t="s">
        <v>506</v>
      </c>
      <c r="G1" s="82" t="s">
        <v>507</v>
      </c>
      <c r="H1" s="87" t="s">
        <v>508</v>
      </c>
      <c r="I1" s="90" t="s">
        <v>509</v>
      </c>
      <c r="J1" s="92" t="s">
        <v>510</v>
      </c>
      <c r="K1" s="84" t="s">
        <v>511</v>
      </c>
      <c r="L1" s="85" t="s">
        <v>512</v>
      </c>
      <c r="M1" s="88" t="s">
        <v>521</v>
      </c>
      <c r="N1" s="83" t="s">
        <v>522</v>
      </c>
      <c r="O1" s="84" t="s">
        <v>523</v>
      </c>
      <c r="P1" s="85" t="s">
        <v>524</v>
      </c>
      <c r="Q1" s="79" t="s">
        <v>513</v>
      </c>
      <c r="R1" s="101" t="s">
        <v>561</v>
      </c>
      <c r="T1" s="4" t="s">
        <v>502</v>
      </c>
    </row>
    <row r="2" spans="1:24" ht="20.25" customHeight="1" thickBot="1" x14ac:dyDescent="0.3">
      <c r="A2" s="80" t="s">
        <v>500</v>
      </c>
      <c r="B2" s="60" t="s">
        <v>2</v>
      </c>
      <c r="C2" s="56" t="s">
        <v>3</v>
      </c>
      <c r="D2" s="42" t="s">
        <v>517</v>
      </c>
      <c r="E2" s="30">
        <v>12</v>
      </c>
      <c r="F2" s="30">
        <v>0</v>
      </c>
      <c r="G2" s="30">
        <v>3</v>
      </c>
      <c r="H2" s="35">
        <v>0</v>
      </c>
      <c r="I2" s="23">
        <v>0.02</v>
      </c>
      <c r="J2" s="23">
        <v>0</v>
      </c>
      <c r="K2" s="23">
        <v>0.02</v>
      </c>
      <c r="L2" s="26">
        <v>0</v>
      </c>
      <c r="M2" s="23">
        <f>E2*I2</f>
        <v>0.24</v>
      </c>
      <c r="N2" s="71">
        <f>F2*J2</f>
        <v>0</v>
      </c>
      <c r="O2" s="71">
        <f>K2*G2</f>
        <v>0.06</v>
      </c>
      <c r="P2" s="72">
        <f>H2*L2</f>
        <v>0</v>
      </c>
      <c r="Q2" s="15">
        <f>(E2*I2)+(F2*J2)+(G2*K2)+(H2*L2)</f>
        <v>0.3</v>
      </c>
      <c r="R2" s="102"/>
      <c r="T2" s="10">
        <f>SUM(data!$Q$2:$Q$253)</f>
        <v>785.50999999999942</v>
      </c>
      <c r="U2" s="12"/>
      <c r="V2" s="1"/>
      <c r="W2" s="2"/>
      <c r="X2" s="3"/>
    </row>
    <row r="3" spans="1:24" ht="20.25" customHeight="1" thickBot="1" x14ac:dyDescent="0.3">
      <c r="A3" s="53" t="s">
        <v>500</v>
      </c>
      <c r="B3" s="60" t="s">
        <v>4</v>
      </c>
      <c r="C3" s="56" t="s">
        <v>5</v>
      </c>
      <c r="D3" s="41" t="s">
        <v>519</v>
      </c>
      <c r="E3" s="30">
        <v>3</v>
      </c>
      <c r="F3" s="30">
        <v>0</v>
      </c>
      <c r="G3" s="30">
        <v>0</v>
      </c>
      <c r="H3" s="35">
        <v>0</v>
      </c>
      <c r="I3" s="23">
        <v>0.05</v>
      </c>
      <c r="J3" s="23">
        <v>0</v>
      </c>
      <c r="K3" s="23">
        <v>0</v>
      </c>
      <c r="L3" s="26">
        <v>0</v>
      </c>
      <c r="M3" s="21">
        <f t="shared" ref="M3:M66" si="0">E3*I3</f>
        <v>0.15000000000000002</v>
      </c>
      <c r="N3" s="14">
        <f t="shared" ref="N3:N66" si="1">F3*J3</f>
        <v>0</v>
      </c>
      <c r="O3" s="14">
        <f>K3*G3</f>
        <v>0</v>
      </c>
      <c r="P3" s="17">
        <f>H3*L3</f>
        <v>0</v>
      </c>
      <c r="Q3" s="15">
        <f t="shared" ref="Q3:Q66" si="2">(E3*I3)+(F3*J3)+(G3*K3)+(H3*L3)</f>
        <v>0.15000000000000002</v>
      </c>
      <c r="R3" s="102"/>
    </row>
    <row r="4" spans="1:24" ht="20.25" customHeight="1" thickBot="1" x14ac:dyDescent="0.3">
      <c r="A4" s="53" t="s">
        <v>500</v>
      </c>
      <c r="B4" s="60" t="s">
        <v>6</v>
      </c>
      <c r="C4" s="56" t="s">
        <v>7</v>
      </c>
      <c r="D4" s="42" t="s">
        <v>517</v>
      </c>
      <c r="E4" s="30">
        <v>13</v>
      </c>
      <c r="F4" s="30">
        <v>0</v>
      </c>
      <c r="G4" s="30">
        <v>2</v>
      </c>
      <c r="H4" s="35">
        <v>0</v>
      </c>
      <c r="I4" s="23">
        <v>0.02</v>
      </c>
      <c r="J4" s="23">
        <v>0</v>
      </c>
      <c r="K4" s="23">
        <v>0.02</v>
      </c>
      <c r="L4" s="26">
        <v>0</v>
      </c>
      <c r="M4" s="21">
        <f t="shared" si="0"/>
        <v>0.26</v>
      </c>
      <c r="N4" s="14">
        <f t="shared" si="1"/>
        <v>0</v>
      </c>
      <c r="O4" s="14">
        <f t="shared" ref="O4:O66" si="3">K4*G4</f>
        <v>0.04</v>
      </c>
      <c r="P4" s="17">
        <f t="shared" ref="P4:P66" si="4">H4*L4</f>
        <v>0</v>
      </c>
      <c r="Q4" s="15">
        <f t="shared" si="2"/>
        <v>0.3</v>
      </c>
      <c r="R4" s="102"/>
      <c r="T4" s="99" t="s">
        <v>548</v>
      </c>
      <c r="U4" s="100" t="s">
        <v>550</v>
      </c>
      <c r="V4" s="100" t="s">
        <v>549</v>
      </c>
    </row>
    <row r="5" spans="1:24" ht="20.25" customHeight="1" thickBot="1" x14ac:dyDescent="0.3">
      <c r="A5" s="53" t="s">
        <v>500</v>
      </c>
      <c r="B5" s="60" t="s">
        <v>8</v>
      </c>
      <c r="C5" s="56" t="s">
        <v>9</v>
      </c>
      <c r="D5" s="41" t="s">
        <v>519</v>
      </c>
      <c r="E5" s="30">
        <v>3</v>
      </c>
      <c r="F5" s="30">
        <v>0</v>
      </c>
      <c r="G5" s="30">
        <v>0</v>
      </c>
      <c r="H5" s="35">
        <v>0</v>
      </c>
      <c r="I5" s="23">
        <v>0.03</v>
      </c>
      <c r="J5" s="23">
        <v>0</v>
      </c>
      <c r="K5" s="23">
        <v>0</v>
      </c>
      <c r="L5" s="26">
        <v>0</v>
      </c>
      <c r="M5" s="21">
        <f t="shared" si="0"/>
        <v>0.09</v>
      </c>
      <c r="N5" s="14">
        <f t="shared" si="1"/>
        <v>0</v>
      </c>
      <c r="O5" s="14">
        <f t="shared" si="3"/>
        <v>0</v>
      </c>
      <c r="P5" s="17">
        <f t="shared" si="4"/>
        <v>0</v>
      </c>
      <c r="Q5" s="15">
        <f t="shared" si="2"/>
        <v>0.09</v>
      </c>
      <c r="R5" s="102"/>
      <c r="T5" s="5" t="s">
        <v>552</v>
      </c>
      <c r="U5" s="98">
        <f>SUMIFS($M$2:$P$253,$I$2:$L$253, "&gt;=15")</f>
        <v>388</v>
      </c>
      <c r="V5">
        <f>SUMIFS($E$2:$H$253,$I$2:$L$253, "&gt;=15")</f>
        <v>9</v>
      </c>
    </row>
    <row r="6" spans="1:24" ht="20.25" customHeight="1" thickBot="1" x14ac:dyDescent="0.3">
      <c r="A6" s="53" t="s">
        <v>500</v>
      </c>
      <c r="B6" s="61" t="s">
        <v>10</v>
      </c>
      <c r="C6" s="56" t="s">
        <v>11</v>
      </c>
      <c r="D6" s="43" t="s">
        <v>501</v>
      </c>
      <c r="E6" s="30">
        <v>0</v>
      </c>
      <c r="F6" s="30">
        <v>0</v>
      </c>
      <c r="G6" s="30">
        <v>0</v>
      </c>
      <c r="H6" s="35">
        <v>0</v>
      </c>
      <c r="I6" s="23">
        <v>2.5</v>
      </c>
      <c r="J6" s="23">
        <v>0</v>
      </c>
      <c r="K6" s="23">
        <v>0</v>
      </c>
      <c r="L6" s="26">
        <v>0</v>
      </c>
      <c r="M6" s="21">
        <f t="shared" si="0"/>
        <v>0</v>
      </c>
      <c r="N6" s="14">
        <f t="shared" si="1"/>
        <v>0</v>
      </c>
      <c r="O6" s="14">
        <f t="shared" si="3"/>
        <v>0</v>
      </c>
      <c r="P6" s="17">
        <f t="shared" si="4"/>
        <v>0</v>
      </c>
      <c r="Q6" s="15">
        <f t="shared" si="2"/>
        <v>0</v>
      </c>
      <c r="R6" s="102"/>
      <c r="T6" s="5" t="s">
        <v>551</v>
      </c>
      <c r="U6" s="98">
        <f>SUMIFS($M$2:$P$253,$I$2:$L$253, "&gt;=3", $I$2:$L$253, "&lt;15")</f>
        <v>208.72000000000003</v>
      </c>
      <c r="V6">
        <f>SUMIFS($E$2:$H$253,$I$2:$L$253, "&gt;=3", I2:L253, "&lt;15")</f>
        <v>32</v>
      </c>
    </row>
    <row r="7" spans="1:24" ht="20.25" customHeight="1" thickBot="1" x14ac:dyDescent="0.3">
      <c r="A7" s="53" t="s">
        <v>500</v>
      </c>
      <c r="B7" s="62" t="s">
        <v>12</v>
      </c>
      <c r="C7" s="56" t="s">
        <v>13</v>
      </c>
      <c r="D7" s="41" t="s">
        <v>519</v>
      </c>
      <c r="E7" s="30">
        <v>3</v>
      </c>
      <c r="F7" s="30">
        <v>0</v>
      </c>
      <c r="G7" s="30">
        <v>0</v>
      </c>
      <c r="H7" s="35">
        <v>0</v>
      </c>
      <c r="I7" s="23">
        <v>0.02</v>
      </c>
      <c r="J7" s="23">
        <v>0</v>
      </c>
      <c r="K7" s="23">
        <v>0</v>
      </c>
      <c r="L7" s="26">
        <v>0</v>
      </c>
      <c r="M7" s="21">
        <f t="shared" si="0"/>
        <v>0.06</v>
      </c>
      <c r="N7" s="14">
        <f t="shared" si="1"/>
        <v>0</v>
      </c>
      <c r="O7" s="14">
        <f t="shared" si="3"/>
        <v>0</v>
      </c>
      <c r="P7" s="17">
        <f t="shared" si="4"/>
        <v>0</v>
      </c>
      <c r="Q7" s="15">
        <f t="shared" si="2"/>
        <v>0.06</v>
      </c>
      <c r="R7" s="102"/>
      <c r="T7" s="5" t="s">
        <v>547</v>
      </c>
      <c r="U7" s="98">
        <f>SUMIFS($M$2:$P$253,$I$2:$L$253, "&lt;3")</f>
        <v>188.79000000000005</v>
      </c>
      <c r="V7">
        <f>SUMIFS($E$2:$H$253,$I$2:$L$253, "&lt;3")</f>
        <v>2263</v>
      </c>
    </row>
    <row r="8" spans="1:24" ht="20.25" customHeight="1" thickBot="1" x14ac:dyDescent="0.3">
      <c r="A8" s="53" t="s">
        <v>500</v>
      </c>
      <c r="B8" s="62" t="s">
        <v>14</v>
      </c>
      <c r="C8" s="56" t="s">
        <v>15</v>
      </c>
      <c r="D8" s="42" t="s">
        <v>517</v>
      </c>
      <c r="E8" s="30">
        <v>12</v>
      </c>
      <c r="F8" s="30">
        <v>0</v>
      </c>
      <c r="G8" s="30">
        <v>3</v>
      </c>
      <c r="H8" s="35">
        <v>0</v>
      </c>
      <c r="I8" s="23">
        <v>0.02</v>
      </c>
      <c r="J8" s="23">
        <v>0</v>
      </c>
      <c r="K8" s="23">
        <v>0.08</v>
      </c>
      <c r="L8" s="26">
        <v>0</v>
      </c>
      <c r="M8" s="21">
        <f t="shared" si="0"/>
        <v>0.24</v>
      </c>
      <c r="N8" s="14">
        <f t="shared" si="1"/>
        <v>0</v>
      </c>
      <c r="O8" s="14">
        <f t="shared" si="3"/>
        <v>0.24</v>
      </c>
      <c r="P8" s="17">
        <f t="shared" si="4"/>
        <v>0</v>
      </c>
      <c r="Q8" s="15">
        <f t="shared" si="2"/>
        <v>0.48</v>
      </c>
      <c r="R8" s="102"/>
    </row>
    <row r="9" spans="1:24" ht="20.25" customHeight="1" thickBot="1" x14ac:dyDescent="0.3">
      <c r="A9" s="53" t="s">
        <v>500</v>
      </c>
      <c r="B9" s="62" t="s">
        <v>16</v>
      </c>
      <c r="C9" s="56" t="s">
        <v>17</v>
      </c>
      <c r="D9" s="41" t="s">
        <v>519</v>
      </c>
      <c r="E9" s="30">
        <v>4</v>
      </c>
      <c r="F9" s="30">
        <v>0</v>
      </c>
      <c r="G9" s="30">
        <v>0</v>
      </c>
      <c r="H9" s="35">
        <v>0</v>
      </c>
      <c r="I9" s="23">
        <v>0.02</v>
      </c>
      <c r="J9" s="23">
        <v>0</v>
      </c>
      <c r="K9" s="23">
        <v>0</v>
      </c>
      <c r="L9" s="26">
        <v>0</v>
      </c>
      <c r="M9" s="21">
        <f t="shared" si="0"/>
        <v>0.08</v>
      </c>
      <c r="N9" s="14">
        <f t="shared" si="1"/>
        <v>0</v>
      </c>
      <c r="O9" s="14">
        <f t="shared" si="3"/>
        <v>0</v>
      </c>
      <c r="P9" s="17">
        <f t="shared" si="4"/>
        <v>0</v>
      </c>
      <c r="Q9" s="15">
        <f t="shared" si="2"/>
        <v>0.08</v>
      </c>
      <c r="R9" s="102"/>
    </row>
    <row r="10" spans="1:24" ht="20.25" customHeight="1" thickBot="1" x14ac:dyDescent="0.3">
      <c r="A10" s="53" t="s">
        <v>500</v>
      </c>
      <c r="B10" s="62" t="s">
        <v>18</v>
      </c>
      <c r="C10" s="56" t="s">
        <v>19</v>
      </c>
      <c r="D10" s="42" t="s">
        <v>517</v>
      </c>
      <c r="E10" s="30">
        <v>12</v>
      </c>
      <c r="F10" s="30">
        <v>0</v>
      </c>
      <c r="G10" s="30">
        <v>1</v>
      </c>
      <c r="H10" s="35">
        <v>0</v>
      </c>
      <c r="I10" s="23">
        <v>0.02</v>
      </c>
      <c r="J10" s="23">
        <v>0</v>
      </c>
      <c r="K10" s="23">
        <v>0.04</v>
      </c>
      <c r="L10" s="26">
        <v>0</v>
      </c>
      <c r="M10" s="21">
        <f t="shared" si="0"/>
        <v>0.24</v>
      </c>
      <c r="N10" s="14">
        <f t="shared" si="1"/>
        <v>0</v>
      </c>
      <c r="O10" s="14">
        <f t="shared" si="3"/>
        <v>0.04</v>
      </c>
      <c r="P10" s="17">
        <f t="shared" si="4"/>
        <v>0</v>
      </c>
      <c r="Q10" s="15">
        <f t="shared" si="2"/>
        <v>0.27999999999999997</v>
      </c>
      <c r="R10" s="102"/>
    </row>
    <row r="11" spans="1:24" ht="20.25" customHeight="1" thickBot="1" x14ac:dyDescent="0.3">
      <c r="A11" s="53" t="s">
        <v>500</v>
      </c>
      <c r="B11" s="61" t="s">
        <v>20</v>
      </c>
      <c r="C11" s="56" t="s">
        <v>21</v>
      </c>
      <c r="D11" s="43" t="s">
        <v>501</v>
      </c>
      <c r="E11" s="30">
        <v>0</v>
      </c>
      <c r="F11" s="30">
        <v>0</v>
      </c>
      <c r="G11" s="30">
        <v>0</v>
      </c>
      <c r="H11" s="35">
        <v>0</v>
      </c>
      <c r="I11" s="23">
        <v>1.5</v>
      </c>
      <c r="J11" s="23">
        <v>0</v>
      </c>
      <c r="K11" s="23">
        <v>0</v>
      </c>
      <c r="L11" s="26">
        <v>0</v>
      </c>
      <c r="M11" s="21">
        <f t="shared" si="0"/>
        <v>0</v>
      </c>
      <c r="N11" s="14">
        <f t="shared" si="1"/>
        <v>0</v>
      </c>
      <c r="O11" s="14">
        <f t="shared" si="3"/>
        <v>0</v>
      </c>
      <c r="P11" s="17">
        <f t="shared" si="4"/>
        <v>0</v>
      </c>
      <c r="Q11" s="15">
        <f t="shared" si="2"/>
        <v>0</v>
      </c>
      <c r="R11" s="102"/>
    </row>
    <row r="12" spans="1:24" ht="20.25" customHeight="1" thickBot="1" x14ac:dyDescent="0.3">
      <c r="A12" s="53" t="s">
        <v>500</v>
      </c>
      <c r="B12" s="63" t="s">
        <v>22</v>
      </c>
      <c r="C12" s="56" t="s">
        <v>23</v>
      </c>
      <c r="D12" s="41" t="s">
        <v>519</v>
      </c>
      <c r="E12" s="30">
        <v>3</v>
      </c>
      <c r="F12" s="30">
        <v>0</v>
      </c>
      <c r="G12" s="30">
        <v>1</v>
      </c>
      <c r="H12" s="35">
        <v>0</v>
      </c>
      <c r="I12" s="23">
        <v>0.02</v>
      </c>
      <c r="J12" s="23">
        <v>0</v>
      </c>
      <c r="K12" s="23">
        <v>1.0900000000000001</v>
      </c>
      <c r="L12" s="26">
        <v>0</v>
      </c>
      <c r="M12" s="21">
        <f t="shared" si="0"/>
        <v>0.06</v>
      </c>
      <c r="N12" s="14">
        <f t="shared" si="1"/>
        <v>0</v>
      </c>
      <c r="O12" s="14">
        <f t="shared" si="3"/>
        <v>1.0900000000000001</v>
      </c>
      <c r="P12" s="17">
        <f t="shared" si="4"/>
        <v>0</v>
      </c>
      <c r="Q12" s="15">
        <f t="shared" si="2"/>
        <v>1.1500000000000001</v>
      </c>
      <c r="R12" s="102"/>
    </row>
    <row r="13" spans="1:24" ht="20.25" customHeight="1" thickBot="1" x14ac:dyDescent="0.3">
      <c r="A13" s="53" t="s">
        <v>500</v>
      </c>
      <c r="B13" s="63" t="s">
        <v>24</v>
      </c>
      <c r="C13" s="56" t="s">
        <v>25</v>
      </c>
      <c r="D13" s="42" t="s">
        <v>517</v>
      </c>
      <c r="E13" s="30">
        <v>13</v>
      </c>
      <c r="F13" s="30">
        <v>0</v>
      </c>
      <c r="G13" s="30">
        <v>2</v>
      </c>
      <c r="H13" s="35">
        <v>0</v>
      </c>
      <c r="I13" s="23">
        <v>0.02</v>
      </c>
      <c r="J13" s="23">
        <v>0</v>
      </c>
      <c r="K13" s="23">
        <v>0.04</v>
      </c>
      <c r="L13" s="26">
        <v>0</v>
      </c>
      <c r="M13" s="21">
        <f t="shared" si="0"/>
        <v>0.26</v>
      </c>
      <c r="N13" s="14">
        <f t="shared" si="1"/>
        <v>0</v>
      </c>
      <c r="O13" s="14">
        <f t="shared" si="3"/>
        <v>0.08</v>
      </c>
      <c r="P13" s="17">
        <f t="shared" si="4"/>
        <v>0</v>
      </c>
      <c r="Q13" s="15">
        <f t="shared" si="2"/>
        <v>0.34</v>
      </c>
      <c r="R13" s="102"/>
    </row>
    <row r="14" spans="1:24" ht="20.25" customHeight="1" thickBot="1" x14ac:dyDescent="0.3">
      <c r="A14" s="53" t="s">
        <v>500</v>
      </c>
      <c r="B14" s="63" t="s">
        <v>26</v>
      </c>
      <c r="C14" s="56" t="s">
        <v>27</v>
      </c>
      <c r="D14" s="41" t="s">
        <v>519</v>
      </c>
      <c r="E14" s="30">
        <v>3</v>
      </c>
      <c r="F14" s="30">
        <v>0</v>
      </c>
      <c r="G14" s="30">
        <v>1</v>
      </c>
      <c r="H14" s="35">
        <v>0</v>
      </c>
      <c r="I14" s="23">
        <v>0.03</v>
      </c>
      <c r="J14" s="23">
        <v>0</v>
      </c>
      <c r="K14" s="23">
        <v>0.84</v>
      </c>
      <c r="L14" s="26">
        <v>0</v>
      </c>
      <c r="M14" s="21">
        <f t="shared" si="0"/>
        <v>0.09</v>
      </c>
      <c r="N14" s="14">
        <f t="shared" si="1"/>
        <v>0</v>
      </c>
      <c r="O14" s="14">
        <f t="shared" si="3"/>
        <v>0.84</v>
      </c>
      <c r="P14" s="17">
        <f t="shared" si="4"/>
        <v>0</v>
      </c>
      <c r="Q14" s="15">
        <f t="shared" si="2"/>
        <v>0.92999999999999994</v>
      </c>
      <c r="R14" s="102"/>
    </row>
    <row r="15" spans="1:24" ht="20.25" customHeight="1" thickBot="1" x14ac:dyDescent="0.3">
      <c r="A15" s="53" t="s">
        <v>500</v>
      </c>
      <c r="B15" s="63" t="s">
        <v>28</v>
      </c>
      <c r="C15" s="56" t="s">
        <v>29</v>
      </c>
      <c r="D15" s="42" t="s">
        <v>517</v>
      </c>
      <c r="E15" s="30">
        <v>13</v>
      </c>
      <c r="F15" s="30">
        <v>0</v>
      </c>
      <c r="G15" s="30">
        <v>3</v>
      </c>
      <c r="H15" s="35">
        <v>0</v>
      </c>
      <c r="I15" s="23">
        <v>0.02</v>
      </c>
      <c r="J15" s="23">
        <v>0</v>
      </c>
      <c r="K15" s="23">
        <v>0.05</v>
      </c>
      <c r="L15" s="26">
        <v>0</v>
      </c>
      <c r="M15" s="21">
        <f t="shared" si="0"/>
        <v>0.26</v>
      </c>
      <c r="N15" s="14">
        <f t="shared" si="1"/>
        <v>0</v>
      </c>
      <c r="O15" s="14">
        <f t="shared" si="3"/>
        <v>0.15000000000000002</v>
      </c>
      <c r="P15" s="17">
        <f t="shared" si="4"/>
        <v>0</v>
      </c>
      <c r="Q15" s="15">
        <f t="shared" si="2"/>
        <v>0.41000000000000003</v>
      </c>
      <c r="R15" s="102"/>
    </row>
    <row r="16" spans="1:24" ht="20.25" customHeight="1" thickBot="1" x14ac:dyDescent="0.3">
      <c r="A16" s="53" t="s">
        <v>500</v>
      </c>
      <c r="B16" s="64" t="s">
        <v>30</v>
      </c>
      <c r="C16" s="56" t="s">
        <v>31</v>
      </c>
      <c r="D16" s="42" t="s">
        <v>517</v>
      </c>
      <c r="E16" s="30">
        <v>11</v>
      </c>
      <c r="F16" s="30">
        <v>0</v>
      </c>
      <c r="G16" s="30">
        <v>2</v>
      </c>
      <c r="H16" s="35">
        <v>0</v>
      </c>
      <c r="I16" s="23">
        <v>0.02</v>
      </c>
      <c r="J16" s="23">
        <v>0</v>
      </c>
      <c r="K16" s="23">
        <v>0.05</v>
      </c>
      <c r="L16" s="26">
        <v>0</v>
      </c>
      <c r="M16" s="21">
        <f t="shared" si="0"/>
        <v>0.22</v>
      </c>
      <c r="N16" s="14">
        <f t="shared" si="1"/>
        <v>0</v>
      </c>
      <c r="O16" s="14">
        <f t="shared" si="3"/>
        <v>0.1</v>
      </c>
      <c r="P16" s="17">
        <f t="shared" si="4"/>
        <v>0</v>
      </c>
      <c r="Q16" s="15">
        <f t="shared" si="2"/>
        <v>0.32</v>
      </c>
      <c r="R16" s="102"/>
    </row>
    <row r="17" spans="1:18" ht="20.25" customHeight="1" thickBot="1" x14ac:dyDescent="0.3">
      <c r="A17" s="53" t="s">
        <v>500</v>
      </c>
      <c r="B17" s="64" t="s">
        <v>32</v>
      </c>
      <c r="C17" s="56" t="s">
        <v>33</v>
      </c>
      <c r="D17" s="41" t="s">
        <v>519</v>
      </c>
      <c r="E17" s="30">
        <v>3</v>
      </c>
      <c r="F17" s="30">
        <v>0</v>
      </c>
      <c r="G17" s="30">
        <v>1</v>
      </c>
      <c r="H17" s="35">
        <v>0</v>
      </c>
      <c r="I17" s="23">
        <v>0.02</v>
      </c>
      <c r="J17" s="23">
        <v>0</v>
      </c>
      <c r="K17" s="23">
        <v>1.79</v>
      </c>
      <c r="L17" s="26">
        <v>0</v>
      </c>
      <c r="M17" s="21">
        <f t="shared" si="0"/>
        <v>0.06</v>
      </c>
      <c r="N17" s="14">
        <f t="shared" si="1"/>
        <v>0</v>
      </c>
      <c r="O17" s="14">
        <f t="shared" si="3"/>
        <v>1.79</v>
      </c>
      <c r="P17" s="17">
        <f t="shared" si="4"/>
        <v>0</v>
      </c>
      <c r="Q17" s="15">
        <f t="shared" si="2"/>
        <v>1.85</v>
      </c>
      <c r="R17" s="102"/>
    </row>
    <row r="18" spans="1:18" ht="20.25" customHeight="1" thickBot="1" x14ac:dyDescent="0.3">
      <c r="A18" s="53" t="s">
        <v>500</v>
      </c>
      <c r="B18" s="64" t="s">
        <v>34</v>
      </c>
      <c r="C18" s="56" t="s">
        <v>35</v>
      </c>
      <c r="D18" s="41" t="s">
        <v>519</v>
      </c>
      <c r="E18" s="30">
        <v>2</v>
      </c>
      <c r="F18" s="30">
        <v>0</v>
      </c>
      <c r="G18" s="30">
        <v>0</v>
      </c>
      <c r="H18" s="35">
        <v>0</v>
      </c>
      <c r="I18" s="23">
        <v>0.22</v>
      </c>
      <c r="J18" s="23">
        <v>0</v>
      </c>
      <c r="K18" s="23">
        <v>0</v>
      </c>
      <c r="L18" s="26">
        <v>0</v>
      </c>
      <c r="M18" s="21">
        <f t="shared" si="0"/>
        <v>0.44</v>
      </c>
      <c r="N18" s="14">
        <f t="shared" si="1"/>
        <v>0</v>
      </c>
      <c r="O18" s="14">
        <f t="shared" si="3"/>
        <v>0</v>
      </c>
      <c r="P18" s="17">
        <f t="shared" si="4"/>
        <v>0</v>
      </c>
      <c r="Q18" s="15">
        <f t="shared" si="2"/>
        <v>0.44</v>
      </c>
      <c r="R18" s="102"/>
    </row>
    <row r="19" spans="1:18" ht="20.25" customHeight="1" thickBot="1" x14ac:dyDescent="0.3">
      <c r="A19" s="69" t="s">
        <v>500</v>
      </c>
      <c r="B19" s="64" t="s">
        <v>36</v>
      </c>
      <c r="C19" s="56" t="s">
        <v>37</v>
      </c>
      <c r="D19" s="42" t="s">
        <v>517</v>
      </c>
      <c r="E19" s="30">
        <v>12</v>
      </c>
      <c r="F19" s="30">
        <v>0</v>
      </c>
      <c r="G19" s="30">
        <v>3</v>
      </c>
      <c r="H19" s="35">
        <v>0</v>
      </c>
      <c r="I19" s="23">
        <v>0.02</v>
      </c>
      <c r="J19" s="23">
        <v>0</v>
      </c>
      <c r="K19" s="23">
        <v>0.02</v>
      </c>
      <c r="L19" s="26">
        <v>0</v>
      </c>
      <c r="M19" s="21">
        <f t="shared" si="0"/>
        <v>0.24</v>
      </c>
      <c r="N19" s="14">
        <f t="shared" si="1"/>
        <v>0</v>
      </c>
      <c r="O19" s="14">
        <f t="shared" si="3"/>
        <v>0.06</v>
      </c>
      <c r="P19" s="17">
        <f t="shared" si="4"/>
        <v>0</v>
      </c>
      <c r="Q19" s="15">
        <f t="shared" si="2"/>
        <v>0.3</v>
      </c>
      <c r="R19" s="102"/>
    </row>
    <row r="20" spans="1:18" ht="20.25" customHeight="1" thickBot="1" x14ac:dyDescent="0.3">
      <c r="A20" s="73" t="s">
        <v>0</v>
      </c>
      <c r="B20" s="59" t="s">
        <v>38</v>
      </c>
      <c r="C20" s="50" t="s">
        <v>39</v>
      </c>
      <c r="D20" s="77" t="s">
        <v>519</v>
      </c>
      <c r="E20" s="31">
        <v>3</v>
      </c>
      <c r="F20" s="32">
        <v>0</v>
      </c>
      <c r="G20" s="32">
        <v>0</v>
      </c>
      <c r="H20" s="33">
        <v>0</v>
      </c>
      <c r="I20" s="16">
        <v>0.17</v>
      </c>
      <c r="J20" s="20">
        <v>0</v>
      </c>
      <c r="K20" s="20">
        <v>0</v>
      </c>
      <c r="L20" s="24">
        <v>0</v>
      </c>
      <c r="M20" s="20">
        <f t="shared" si="0"/>
        <v>0.51</v>
      </c>
      <c r="N20" s="20">
        <f t="shared" si="1"/>
        <v>0</v>
      </c>
      <c r="O20" s="20">
        <f t="shared" si="3"/>
        <v>0</v>
      </c>
      <c r="P20" s="24">
        <f t="shared" si="4"/>
        <v>0</v>
      </c>
      <c r="Q20" s="15">
        <f t="shared" si="2"/>
        <v>0.51</v>
      </c>
      <c r="R20" s="102"/>
    </row>
    <row r="21" spans="1:18" ht="20.25" customHeight="1" thickBot="1" x14ac:dyDescent="0.3">
      <c r="A21" s="74" t="s">
        <v>0</v>
      </c>
      <c r="B21" s="60" t="s">
        <v>40</v>
      </c>
      <c r="C21" s="51" t="s">
        <v>41</v>
      </c>
      <c r="D21" s="40" t="s">
        <v>517</v>
      </c>
      <c r="E21" s="34">
        <v>15</v>
      </c>
      <c r="F21" s="30">
        <v>0</v>
      </c>
      <c r="G21" s="30">
        <v>4</v>
      </c>
      <c r="H21" s="35">
        <v>0</v>
      </c>
      <c r="I21" s="25">
        <v>0.02</v>
      </c>
      <c r="J21" s="23">
        <v>0</v>
      </c>
      <c r="K21" s="23">
        <v>0.05</v>
      </c>
      <c r="L21" s="26">
        <v>0</v>
      </c>
      <c r="M21" s="23">
        <f t="shared" si="0"/>
        <v>0.3</v>
      </c>
      <c r="N21" s="23">
        <f t="shared" si="1"/>
        <v>0</v>
      </c>
      <c r="O21" s="23">
        <f t="shared" si="3"/>
        <v>0.2</v>
      </c>
      <c r="P21" s="26">
        <f t="shared" si="4"/>
        <v>0</v>
      </c>
      <c r="Q21" s="15">
        <f t="shared" si="2"/>
        <v>0.5</v>
      </c>
      <c r="R21" s="102"/>
    </row>
    <row r="22" spans="1:18" ht="20.25" customHeight="1" thickBot="1" x14ac:dyDescent="0.3">
      <c r="A22" s="74" t="s">
        <v>0</v>
      </c>
      <c r="B22" s="60" t="s">
        <v>42</v>
      </c>
      <c r="C22" s="51" t="s">
        <v>43</v>
      </c>
      <c r="D22" s="40" t="s">
        <v>517</v>
      </c>
      <c r="E22" s="34">
        <v>15</v>
      </c>
      <c r="F22" s="30">
        <v>0</v>
      </c>
      <c r="G22" s="30">
        <v>2</v>
      </c>
      <c r="H22" s="35">
        <v>0</v>
      </c>
      <c r="I22" s="25">
        <v>0.02</v>
      </c>
      <c r="J22" s="23">
        <v>0</v>
      </c>
      <c r="K22" s="23">
        <v>7.0000000000000007E-2</v>
      </c>
      <c r="L22" s="26">
        <v>0</v>
      </c>
      <c r="M22" s="23">
        <f t="shared" si="0"/>
        <v>0.3</v>
      </c>
      <c r="N22" s="23">
        <f t="shared" si="1"/>
        <v>0</v>
      </c>
      <c r="O22" s="23">
        <f t="shared" si="3"/>
        <v>0.14000000000000001</v>
      </c>
      <c r="P22" s="26">
        <f t="shared" si="4"/>
        <v>0</v>
      </c>
      <c r="Q22" s="15">
        <f t="shared" si="2"/>
        <v>0.44</v>
      </c>
      <c r="R22" s="102"/>
    </row>
    <row r="23" spans="1:18" ht="20.25" customHeight="1" thickBot="1" x14ac:dyDescent="0.3">
      <c r="A23" s="74" t="s">
        <v>0</v>
      </c>
      <c r="B23" s="62" t="s">
        <v>44</v>
      </c>
      <c r="C23" s="51" t="s">
        <v>45</v>
      </c>
      <c r="D23" s="39" t="s">
        <v>519</v>
      </c>
      <c r="E23" s="34">
        <v>3</v>
      </c>
      <c r="F23" s="30">
        <v>0</v>
      </c>
      <c r="G23" s="30">
        <v>0</v>
      </c>
      <c r="H23" s="35">
        <v>0</v>
      </c>
      <c r="I23" s="25">
        <v>0.49</v>
      </c>
      <c r="J23" s="23">
        <v>0</v>
      </c>
      <c r="K23" s="23">
        <v>0</v>
      </c>
      <c r="L23" s="26">
        <v>0</v>
      </c>
      <c r="M23" s="23">
        <f t="shared" si="0"/>
        <v>1.47</v>
      </c>
      <c r="N23" s="23">
        <f t="shared" si="1"/>
        <v>0</v>
      </c>
      <c r="O23" s="23">
        <f t="shared" si="3"/>
        <v>0</v>
      </c>
      <c r="P23" s="26">
        <f t="shared" si="4"/>
        <v>0</v>
      </c>
      <c r="Q23" s="15">
        <f t="shared" si="2"/>
        <v>1.47</v>
      </c>
      <c r="R23" s="102"/>
    </row>
    <row r="24" spans="1:18" ht="20.25" customHeight="1" thickBot="1" x14ac:dyDescent="0.3">
      <c r="A24" s="74" t="s">
        <v>0</v>
      </c>
      <c r="B24" s="62" t="s">
        <v>46</v>
      </c>
      <c r="C24" s="51" t="s">
        <v>47</v>
      </c>
      <c r="D24" s="40" t="s">
        <v>517</v>
      </c>
      <c r="E24" s="34">
        <v>15</v>
      </c>
      <c r="F24" s="30">
        <v>0</v>
      </c>
      <c r="G24" s="30">
        <v>3</v>
      </c>
      <c r="H24" s="35">
        <v>0</v>
      </c>
      <c r="I24" s="25">
        <v>0.02</v>
      </c>
      <c r="J24" s="23">
        <v>0</v>
      </c>
      <c r="K24" s="23">
        <v>0.05</v>
      </c>
      <c r="L24" s="26">
        <v>0</v>
      </c>
      <c r="M24" s="23">
        <f t="shared" si="0"/>
        <v>0.3</v>
      </c>
      <c r="N24" s="23">
        <f t="shared" si="1"/>
        <v>0</v>
      </c>
      <c r="O24" s="23">
        <f t="shared" si="3"/>
        <v>0.15000000000000002</v>
      </c>
      <c r="P24" s="26">
        <f t="shared" si="4"/>
        <v>0</v>
      </c>
      <c r="Q24" s="15">
        <f t="shared" si="2"/>
        <v>0.45</v>
      </c>
      <c r="R24" s="102"/>
    </row>
    <row r="25" spans="1:18" ht="20.25" customHeight="1" thickBot="1" x14ac:dyDescent="0.3">
      <c r="A25" s="74" t="s">
        <v>0</v>
      </c>
      <c r="B25" s="62" t="s">
        <v>48</v>
      </c>
      <c r="C25" s="51" t="s">
        <v>49</v>
      </c>
      <c r="D25" s="40" t="s">
        <v>517</v>
      </c>
      <c r="E25" s="34">
        <v>14</v>
      </c>
      <c r="F25" s="30">
        <v>0</v>
      </c>
      <c r="G25" s="30">
        <v>3</v>
      </c>
      <c r="H25" s="35">
        <v>0</v>
      </c>
      <c r="I25" s="25">
        <v>0.02</v>
      </c>
      <c r="J25" s="23">
        <v>0</v>
      </c>
      <c r="K25" s="23">
        <v>0</v>
      </c>
      <c r="L25" s="26">
        <v>0</v>
      </c>
      <c r="M25" s="23">
        <f t="shared" si="0"/>
        <v>0.28000000000000003</v>
      </c>
      <c r="N25" s="23">
        <f t="shared" si="1"/>
        <v>0</v>
      </c>
      <c r="O25" s="23">
        <f t="shared" si="3"/>
        <v>0</v>
      </c>
      <c r="P25" s="26">
        <f t="shared" si="4"/>
        <v>0</v>
      </c>
      <c r="Q25" s="15">
        <f t="shared" si="2"/>
        <v>0.28000000000000003</v>
      </c>
      <c r="R25" s="102"/>
    </row>
    <row r="26" spans="1:18" ht="20.25" customHeight="1" thickBot="1" x14ac:dyDescent="0.3">
      <c r="A26" s="74" t="s">
        <v>0</v>
      </c>
      <c r="B26" s="63" t="s">
        <v>50</v>
      </c>
      <c r="C26" s="51" t="s">
        <v>51</v>
      </c>
      <c r="D26" s="39" t="s">
        <v>519</v>
      </c>
      <c r="E26" s="34">
        <v>1</v>
      </c>
      <c r="F26" s="30">
        <v>2</v>
      </c>
      <c r="G26" s="30">
        <v>0</v>
      </c>
      <c r="H26" s="35">
        <v>0</v>
      </c>
      <c r="I26" s="25">
        <v>0.04</v>
      </c>
      <c r="J26" s="23">
        <v>0.48</v>
      </c>
      <c r="K26" s="23">
        <v>0</v>
      </c>
      <c r="L26" s="26">
        <v>0</v>
      </c>
      <c r="M26" s="23">
        <f t="shared" si="0"/>
        <v>0.04</v>
      </c>
      <c r="N26" s="23">
        <f t="shared" si="1"/>
        <v>0.96</v>
      </c>
      <c r="O26" s="23">
        <f t="shared" si="3"/>
        <v>0</v>
      </c>
      <c r="P26" s="26">
        <f t="shared" si="4"/>
        <v>0</v>
      </c>
      <c r="Q26" s="15">
        <f t="shared" si="2"/>
        <v>1</v>
      </c>
      <c r="R26" s="102"/>
    </row>
    <row r="27" spans="1:18" ht="20.25" customHeight="1" thickBot="1" x14ac:dyDescent="0.3">
      <c r="A27" s="74" t="s">
        <v>0</v>
      </c>
      <c r="B27" s="63" t="s">
        <v>52</v>
      </c>
      <c r="C27" s="51" t="s">
        <v>53</v>
      </c>
      <c r="D27" s="40" t="s">
        <v>517</v>
      </c>
      <c r="E27" s="34">
        <v>14</v>
      </c>
      <c r="F27" s="30">
        <v>0</v>
      </c>
      <c r="G27" s="30">
        <v>3</v>
      </c>
      <c r="H27" s="35">
        <v>0</v>
      </c>
      <c r="I27" s="25">
        <v>0.02</v>
      </c>
      <c r="J27" s="23">
        <v>0</v>
      </c>
      <c r="K27" s="23">
        <v>0.05</v>
      </c>
      <c r="L27" s="26">
        <v>0</v>
      </c>
      <c r="M27" s="23">
        <f t="shared" si="0"/>
        <v>0.28000000000000003</v>
      </c>
      <c r="N27" s="23">
        <f t="shared" si="1"/>
        <v>0</v>
      </c>
      <c r="O27" s="23">
        <f t="shared" si="3"/>
        <v>0.15000000000000002</v>
      </c>
      <c r="P27" s="26">
        <f t="shared" si="4"/>
        <v>0</v>
      </c>
      <c r="Q27" s="15">
        <f t="shared" si="2"/>
        <v>0.43000000000000005</v>
      </c>
      <c r="R27" s="102"/>
    </row>
    <row r="28" spans="1:18" ht="20.25" customHeight="1" thickBot="1" x14ac:dyDescent="0.3">
      <c r="A28" s="74" t="s">
        <v>0</v>
      </c>
      <c r="B28" s="63" t="s">
        <v>54</v>
      </c>
      <c r="C28" s="51" t="s">
        <v>55</v>
      </c>
      <c r="D28" s="40" t="s">
        <v>517</v>
      </c>
      <c r="E28" s="34">
        <v>15</v>
      </c>
      <c r="F28" s="30">
        <v>0</v>
      </c>
      <c r="G28" s="30">
        <v>4</v>
      </c>
      <c r="H28" s="35">
        <v>0</v>
      </c>
      <c r="I28" s="25">
        <v>0.02</v>
      </c>
      <c r="J28" s="23">
        <v>0</v>
      </c>
      <c r="K28" s="23">
        <v>0.05</v>
      </c>
      <c r="L28" s="26">
        <v>0</v>
      </c>
      <c r="M28" s="23">
        <f t="shared" si="0"/>
        <v>0.3</v>
      </c>
      <c r="N28" s="23">
        <f t="shared" si="1"/>
        <v>0</v>
      </c>
      <c r="O28" s="23">
        <f t="shared" si="3"/>
        <v>0.2</v>
      </c>
      <c r="P28" s="26">
        <f t="shared" si="4"/>
        <v>0</v>
      </c>
      <c r="Q28" s="15">
        <f t="shared" si="2"/>
        <v>0.5</v>
      </c>
      <c r="R28" s="102"/>
    </row>
    <row r="29" spans="1:18" ht="20.25" customHeight="1" thickBot="1" x14ac:dyDescent="0.3">
      <c r="A29" s="74" t="s">
        <v>0</v>
      </c>
      <c r="B29" s="64" t="s">
        <v>56</v>
      </c>
      <c r="C29" s="51" t="s">
        <v>57</v>
      </c>
      <c r="D29" s="39" t="s">
        <v>519</v>
      </c>
      <c r="E29" s="34">
        <v>3</v>
      </c>
      <c r="F29" s="30">
        <v>0</v>
      </c>
      <c r="G29" s="30">
        <v>0</v>
      </c>
      <c r="H29" s="35">
        <v>0</v>
      </c>
      <c r="I29" s="25">
        <v>0.02</v>
      </c>
      <c r="J29" s="23">
        <v>0</v>
      </c>
      <c r="K29" s="23">
        <v>0</v>
      </c>
      <c r="L29" s="26">
        <v>0</v>
      </c>
      <c r="M29" s="23">
        <f t="shared" si="0"/>
        <v>0.06</v>
      </c>
      <c r="N29" s="23">
        <f t="shared" si="1"/>
        <v>0</v>
      </c>
      <c r="O29" s="23">
        <f t="shared" si="3"/>
        <v>0</v>
      </c>
      <c r="P29" s="26">
        <f t="shared" si="4"/>
        <v>0</v>
      </c>
      <c r="Q29" s="15">
        <f t="shared" si="2"/>
        <v>0.06</v>
      </c>
      <c r="R29" s="102"/>
    </row>
    <row r="30" spans="1:18" ht="20.25" customHeight="1" thickBot="1" x14ac:dyDescent="0.3">
      <c r="A30" s="74" t="s">
        <v>0</v>
      </c>
      <c r="B30" s="64" t="s">
        <v>58</v>
      </c>
      <c r="C30" s="51" t="s">
        <v>59</v>
      </c>
      <c r="D30" s="40" t="s">
        <v>517</v>
      </c>
      <c r="E30" s="34">
        <v>15</v>
      </c>
      <c r="F30" s="30">
        <v>0</v>
      </c>
      <c r="G30" s="30">
        <v>3</v>
      </c>
      <c r="H30" s="35">
        <v>0</v>
      </c>
      <c r="I30" s="25">
        <v>0.02</v>
      </c>
      <c r="J30" s="23">
        <v>0</v>
      </c>
      <c r="K30" s="23">
        <v>0.08</v>
      </c>
      <c r="L30" s="26">
        <v>0</v>
      </c>
      <c r="M30" s="23">
        <f t="shared" si="0"/>
        <v>0.3</v>
      </c>
      <c r="N30" s="23">
        <f t="shared" si="1"/>
        <v>0</v>
      </c>
      <c r="O30" s="23">
        <f t="shared" si="3"/>
        <v>0.24</v>
      </c>
      <c r="P30" s="26">
        <f t="shared" si="4"/>
        <v>0</v>
      </c>
      <c r="Q30" s="15">
        <f t="shared" si="2"/>
        <v>0.54</v>
      </c>
      <c r="R30" s="102"/>
    </row>
    <row r="31" spans="1:18" ht="20.25" customHeight="1" thickBot="1" x14ac:dyDescent="0.3">
      <c r="A31" s="75" t="s">
        <v>0</v>
      </c>
      <c r="B31" s="76" t="s">
        <v>60</v>
      </c>
      <c r="C31" s="52" t="s">
        <v>61</v>
      </c>
      <c r="D31" s="78" t="s">
        <v>517</v>
      </c>
      <c r="E31" s="36">
        <v>16</v>
      </c>
      <c r="F31" s="37">
        <v>0</v>
      </c>
      <c r="G31" s="37">
        <v>3</v>
      </c>
      <c r="H31" s="38">
        <v>0</v>
      </c>
      <c r="I31" s="27">
        <v>0.02</v>
      </c>
      <c r="J31" s="28">
        <v>0</v>
      </c>
      <c r="K31" s="28">
        <v>0.1</v>
      </c>
      <c r="L31" s="29">
        <v>0</v>
      </c>
      <c r="M31" s="28">
        <f t="shared" si="0"/>
        <v>0.32</v>
      </c>
      <c r="N31" s="28">
        <f t="shared" si="1"/>
        <v>0</v>
      </c>
      <c r="O31" s="28">
        <f t="shared" si="3"/>
        <v>0.30000000000000004</v>
      </c>
      <c r="P31" s="29">
        <f t="shared" si="4"/>
        <v>0</v>
      </c>
      <c r="Q31" s="15">
        <f t="shared" si="2"/>
        <v>0.62000000000000011</v>
      </c>
      <c r="R31" s="102"/>
    </row>
    <row r="32" spans="1:18" ht="20.25" customHeight="1" thickBot="1" x14ac:dyDescent="0.3">
      <c r="A32" s="70" t="s">
        <v>1</v>
      </c>
      <c r="B32" s="60" t="s">
        <v>62</v>
      </c>
      <c r="C32" s="56" t="s">
        <v>63</v>
      </c>
      <c r="D32" s="44" t="s">
        <v>518</v>
      </c>
      <c r="E32" s="30">
        <v>6</v>
      </c>
      <c r="F32" s="30">
        <v>0</v>
      </c>
      <c r="G32" s="30">
        <v>0</v>
      </c>
      <c r="H32" s="35">
        <v>1</v>
      </c>
      <c r="I32" s="23">
        <v>0.02</v>
      </c>
      <c r="J32" s="23">
        <v>0</v>
      </c>
      <c r="K32" s="23">
        <v>0</v>
      </c>
      <c r="L32" s="26">
        <v>3</v>
      </c>
      <c r="M32" s="23">
        <f t="shared" si="0"/>
        <v>0.12</v>
      </c>
      <c r="N32" s="71">
        <f t="shared" si="1"/>
        <v>0</v>
      </c>
      <c r="O32" s="71">
        <f t="shared" si="3"/>
        <v>0</v>
      </c>
      <c r="P32" s="72">
        <f t="shared" si="4"/>
        <v>3</v>
      </c>
      <c r="Q32" s="15">
        <f t="shared" si="2"/>
        <v>3.12</v>
      </c>
      <c r="R32" s="102"/>
    </row>
    <row r="33" spans="1:18" ht="20.25" customHeight="1" thickBot="1" x14ac:dyDescent="0.3">
      <c r="A33" s="53" t="s">
        <v>1</v>
      </c>
      <c r="B33" s="60" t="s">
        <v>64</v>
      </c>
      <c r="C33" s="56" t="s">
        <v>65</v>
      </c>
      <c r="D33" s="45" t="s">
        <v>517</v>
      </c>
      <c r="E33" s="30">
        <v>15</v>
      </c>
      <c r="F33" s="30">
        <v>1</v>
      </c>
      <c r="G33" s="30">
        <v>1</v>
      </c>
      <c r="H33" s="35">
        <v>0</v>
      </c>
      <c r="I33" s="23">
        <v>0.02</v>
      </c>
      <c r="J33" s="23">
        <v>0.03</v>
      </c>
      <c r="K33" s="23">
        <v>0.1</v>
      </c>
      <c r="L33" s="26">
        <v>0</v>
      </c>
      <c r="M33" s="21">
        <f t="shared" si="0"/>
        <v>0.3</v>
      </c>
      <c r="N33" s="14">
        <f t="shared" si="1"/>
        <v>0.03</v>
      </c>
      <c r="O33" s="14">
        <f t="shared" si="3"/>
        <v>0.1</v>
      </c>
      <c r="P33" s="17">
        <f t="shared" si="4"/>
        <v>0</v>
      </c>
      <c r="Q33" s="15">
        <f t="shared" si="2"/>
        <v>0.42999999999999994</v>
      </c>
      <c r="R33" s="102"/>
    </row>
    <row r="34" spans="1:18" ht="20.25" customHeight="1" thickBot="1" x14ac:dyDescent="0.3">
      <c r="A34" s="53" t="s">
        <v>1</v>
      </c>
      <c r="B34" s="60" t="s">
        <v>66</v>
      </c>
      <c r="C34" s="56" t="s">
        <v>67</v>
      </c>
      <c r="D34" s="45" t="s">
        <v>517</v>
      </c>
      <c r="E34" s="30">
        <v>13</v>
      </c>
      <c r="F34" s="30">
        <v>0</v>
      </c>
      <c r="G34" s="30">
        <v>0</v>
      </c>
      <c r="H34" s="35">
        <v>0</v>
      </c>
      <c r="I34" s="23">
        <v>0.02</v>
      </c>
      <c r="J34" s="23">
        <v>0</v>
      </c>
      <c r="K34" s="23">
        <v>0</v>
      </c>
      <c r="L34" s="26">
        <v>0</v>
      </c>
      <c r="M34" s="21">
        <f t="shared" si="0"/>
        <v>0.26</v>
      </c>
      <c r="N34" s="14">
        <f t="shared" si="1"/>
        <v>0</v>
      </c>
      <c r="O34" s="14">
        <f t="shared" si="3"/>
        <v>0</v>
      </c>
      <c r="P34" s="17">
        <f t="shared" si="4"/>
        <v>0</v>
      </c>
      <c r="Q34" s="15">
        <f t="shared" si="2"/>
        <v>0.26</v>
      </c>
      <c r="R34" s="102"/>
    </row>
    <row r="35" spans="1:18" ht="20.25" customHeight="1" thickBot="1" x14ac:dyDescent="0.3">
      <c r="A35" s="53" t="s">
        <v>1</v>
      </c>
      <c r="B35" s="60" t="s">
        <v>68</v>
      </c>
      <c r="C35" s="56" t="s">
        <v>69</v>
      </c>
      <c r="D35" s="46" t="s">
        <v>519</v>
      </c>
      <c r="E35" s="30">
        <v>2</v>
      </c>
      <c r="F35" s="30">
        <v>0</v>
      </c>
      <c r="G35" s="30">
        <v>0</v>
      </c>
      <c r="H35" s="35">
        <v>0</v>
      </c>
      <c r="I35" s="23">
        <v>0.4</v>
      </c>
      <c r="J35" s="23">
        <v>0</v>
      </c>
      <c r="K35" s="23">
        <v>0</v>
      </c>
      <c r="L35" s="26">
        <v>0</v>
      </c>
      <c r="M35" s="21">
        <f t="shared" si="0"/>
        <v>0.8</v>
      </c>
      <c r="N35" s="14">
        <f t="shared" si="1"/>
        <v>0</v>
      </c>
      <c r="O35" s="14">
        <f t="shared" si="3"/>
        <v>0</v>
      </c>
      <c r="P35" s="17">
        <f t="shared" si="4"/>
        <v>0</v>
      </c>
      <c r="Q35" s="15">
        <f t="shared" si="2"/>
        <v>0.8</v>
      </c>
      <c r="R35" s="102"/>
    </row>
    <row r="36" spans="1:18" ht="20.25" customHeight="1" thickBot="1" x14ac:dyDescent="0.3">
      <c r="A36" s="53" t="s">
        <v>1</v>
      </c>
      <c r="B36" s="60" t="s">
        <v>70</v>
      </c>
      <c r="C36" s="56" t="s">
        <v>71</v>
      </c>
      <c r="D36" s="44" t="s">
        <v>518</v>
      </c>
      <c r="E36" s="30">
        <v>7</v>
      </c>
      <c r="F36" s="30">
        <v>1</v>
      </c>
      <c r="G36" s="30">
        <v>0</v>
      </c>
      <c r="H36" s="35">
        <v>0</v>
      </c>
      <c r="I36" s="23">
        <v>0.02</v>
      </c>
      <c r="J36" s="23">
        <v>0.19</v>
      </c>
      <c r="K36" s="23">
        <v>0</v>
      </c>
      <c r="L36" s="26">
        <v>0</v>
      </c>
      <c r="M36" s="21">
        <f t="shared" si="0"/>
        <v>0.14000000000000001</v>
      </c>
      <c r="N36" s="14">
        <f t="shared" si="1"/>
        <v>0.19</v>
      </c>
      <c r="O36" s="14">
        <f t="shared" si="3"/>
        <v>0</v>
      </c>
      <c r="P36" s="17">
        <f t="shared" si="4"/>
        <v>0</v>
      </c>
      <c r="Q36" s="15">
        <f t="shared" si="2"/>
        <v>0.33</v>
      </c>
      <c r="R36" s="102"/>
    </row>
    <row r="37" spans="1:18" ht="20.25" customHeight="1" thickBot="1" x14ac:dyDescent="0.3">
      <c r="A37" s="53" t="s">
        <v>1</v>
      </c>
      <c r="B37" s="60" t="s">
        <v>72</v>
      </c>
      <c r="C37" s="56" t="s">
        <v>73</v>
      </c>
      <c r="D37" s="46" t="s">
        <v>519</v>
      </c>
      <c r="E37" s="30">
        <v>2</v>
      </c>
      <c r="F37" s="30">
        <v>0</v>
      </c>
      <c r="G37" s="30">
        <v>1</v>
      </c>
      <c r="H37" s="35">
        <v>0</v>
      </c>
      <c r="I37" s="23">
        <v>0.25</v>
      </c>
      <c r="J37" s="23">
        <v>0</v>
      </c>
      <c r="K37" s="23">
        <v>7.23</v>
      </c>
      <c r="L37" s="26">
        <v>0</v>
      </c>
      <c r="M37" s="21">
        <f t="shared" si="0"/>
        <v>0.5</v>
      </c>
      <c r="N37" s="14">
        <f t="shared" si="1"/>
        <v>0</v>
      </c>
      <c r="O37" s="14">
        <f t="shared" si="3"/>
        <v>7.23</v>
      </c>
      <c r="P37" s="17">
        <f t="shared" si="4"/>
        <v>0</v>
      </c>
      <c r="Q37" s="15">
        <f t="shared" si="2"/>
        <v>7.73</v>
      </c>
      <c r="R37" s="102"/>
    </row>
    <row r="38" spans="1:18" ht="20.25" customHeight="1" thickBot="1" x14ac:dyDescent="0.3">
      <c r="A38" s="53" t="s">
        <v>1</v>
      </c>
      <c r="B38" s="60" t="s">
        <v>74</v>
      </c>
      <c r="C38" s="56" t="s">
        <v>75</v>
      </c>
      <c r="D38" s="45" t="s">
        <v>517</v>
      </c>
      <c r="E38" s="30">
        <v>12</v>
      </c>
      <c r="F38" s="30">
        <v>1</v>
      </c>
      <c r="G38" s="30">
        <v>0</v>
      </c>
      <c r="H38" s="35">
        <v>0</v>
      </c>
      <c r="I38" s="23">
        <v>0.02</v>
      </c>
      <c r="J38" s="23">
        <v>0.08</v>
      </c>
      <c r="K38" s="23">
        <v>0</v>
      </c>
      <c r="L38" s="26">
        <v>0</v>
      </c>
      <c r="M38" s="21">
        <f t="shared" si="0"/>
        <v>0.24</v>
      </c>
      <c r="N38" s="14">
        <f t="shared" si="1"/>
        <v>0.08</v>
      </c>
      <c r="O38" s="14">
        <f t="shared" si="3"/>
        <v>0</v>
      </c>
      <c r="P38" s="17">
        <f t="shared" si="4"/>
        <v>0</v>
      </c>
      <c r="Q38" s="15">
        <f t="shared" si="2"/>
        <v>0.32</v>
      </c>
      <c r="R38" s="102"/>
    </row>
    <row r="39" spans="1:18" ht="20.25" customHeight="1" thickBot="1" x14ac:dyDescent="0.3">
      <c r="A39" s="53" t="s">
        <v>1</v>
      </c>
      <c r="B39" s="60" t="s">
        <v>76</v>
      </c>
      <c r="C39" s="56" t="s">
        <v>77</v>
      </c>
      <c r="D39" s="46" t="s">
        <v>519</v>
      </c>
      <c r="E39" s="30">
        <v>2</v>
      </c>
      <c r="F39" s="30">
        <v>0</v>
      </c>
      <c r="G39" s="30">
        <v>0</v>
      </c>
      <c r="H39" s="35">
        <v>0</v>
      </c>
      <c r="I39" s="23">
        <v>1.5</v>
      </c>
      <c r="J39" s="23">
        <v>0</v>
      </c>
      <c r="K39" s="23">
        <v>0</v>
      </c>
      <c r="L39" s="26">
        <v>0</v>
      </c>
      <c r="M39" s="21">
        <f t="shared" si="0"/>
        <v>3</v>
      </c>
      <c r="N39" s="14">
        <f t="shared" si="1"/>
        <v>0</v>
      </c>
      <c r="O39" s="14">
        <f t="shared" si="3"/>
        <v>0</v>
      </c>
      <c r="P39" s="17">
        <f t="shared" si="4"/>
        <v>0</v>
      </c>
      <c r="Q39" s="15">
        <f t="shared" si="2"/>
        <v>3</v>
      </c>
      <c r="R39" s="102"/>
    </row>
    <row r="40" spans="1:18" ht="20.25" customHeight="1" thickBot="1" x14ac:dyDescent="0.3">
      <c r="A40" s="53" t="s">
        <v>1</v>
      </c>
      <c r="B40" s="60" t="s">
        <v>78</v>
      </c>
      <c r="C40" s="56" t="s">
        <v>79</v>
      </c>
      <c r="D40" s="44" t="s">
        <v>518</v>
      </c>
      <c r="E40" s="30">
        <v>7</v>
      </c>
      <c r="F40" s="30">
        <v>0</v>
      </c>
      <c r="G40" s="30">
        <v>0</v>
      </c>
      <c r="H40" s="35">
        <v>0</v>
      </c>
      <c r="I40" s="23">
        <v>0.02</v>
      </c>
      <c r="J40" s="23">
        <v>0</v>
      </c>
      <c r="K40" s="23">
        <v>0</v>
      </c>
      <c r="L40" s="26">
        <v>0</v>
      </c>
      <c r="M40" s="21">
        <f t="shared" si="0"/>
        <v>0.14000000000000001</v>
      </c>
      <c r="N40" s="14">
        <f t="shared" si="1"/>
        <v>0</v>
      </c>
      <c r="O40" s="14">
        <f t="shared" si="3"/>
        <v>0</v>
      </c>
      <c r="P40" s="17">
        <f t="shared" si="4"/>
        <v>0</v>
      </c>
      <c r="Q40" s="15">
        <f t="shared" si="2"/>
        <v>0.14000000000000001</v>
      </c>
      <c r="R40" s="102"/>
    </row>
    <row r="41" spans="1:18" ht="20.25" customHeight="1" thickBot="1" x14ac:dyDescent="0.3">
      <c r="A41" s="53" t="s">
        <v>1</v>
      </c>
      <c r="B41" s="60" t="s">
        <v>80</v>
      </c>
      <c r="C41" s="56" t="s">
        <v>81</v>
      </c>
      <c r="D41" s="47" t="s">
        <v>520</v>
      </c>
      <c r="E41" s="30">
        <v>1</v>
      </c>
      <c r="F41" s="30">
        <v>0</v>
      </c>
      <c r="G41" s="30">
        <v>0</v>
      </c>
      <c r="H41" s="35">
        <v>0</v>
      </c>
      <c r="I41" s="23">
        <v>10</v>
      </c>
      <c r="J41" s="23">
        <v>0</v>
      </c>
      <c r="K41" s="23">
        <v>0</v>
      </c>
      <c r="L41" s="26">
        <v>0</v>
      </c>
      <c r="M41" s="21">
        <f t="shared" si="0"/>
        <v>10</v>
      </c>
      <c r="N41" s="14">
        <f t="shared" si="1"/>
        <v>0</v>
      </c>
      <c r="O41" s="14">
        <f t="shared" si="3"/>
        <v>0</v>
      </c>
      <c r="P41" s="17">
        <f t="shared" si="4"/>
        <v>0</v>
      </c>
      <c r="Q41" s="15">
        <f t="shared" si="2"/>
        <v>10</v>
      </c>
      <c r="R41" s="102"/>
    </row>
    <row r="42" spans="1:18" ht="20.25" customHeight="1" thickBot="1" x14ac:dyDescent="0.3">
      <c r="A42" s="53" t="s">
        <v>1</v>
      </c>
      <c r="B42" s="60" t="s">
        <v>82</v>
      </c>
      <c r="C42" s="56" t="s">
        <v>83</v>
      </c>
      <c r="D42" s="44" t="s">
        <v>518</v>
      </c>
      <c r="E42" s="30">
        <v>9</v>
      </c>
      <c r="F42" s="30">
        <v>0</v>
      </c>
      <c r="G42" s="30">
        <v>1</v>
      </c>
      <c r="H42" s="35">
        <v>0</v>
      </c>
      <c r="I42" s="23">
        <v>0.09</v>
      </c>
      <c r="J42" s="23">
        <v>0</v>
      </c>
      <c r="K42" s="23">
        <v>1.25</v>
      </c>
      <c r="L42" s="26">
        <v>0</v>
      </c>
      <c r="M42" s="21">
        <f t="shared" si="0"/>
        <v>0.80999999999999994</v>
      </c>
      <c r="N42" s="14">
        <f t="shared" si="1"/>
        <v>0</v>
      </c>
      <c r="O42" s="14">
        <f t="shared" si="3"/>
        <v>1.25</v>
      </c>
      <c r="P42" s="17">
        <f t="shared" si="4"/>
        <v>0</v>
      </c>
      <c r="Q42" s="15">
        <f t="shared" si="2"/>
        <v>2.06</v>
      </c>
      <c r="R42" s="102"/>
    </row>
    <row r="43" spans="1:18" ht="20.25" customHeight="1" thickBot="1" x14ac:dyDescent="0.3">
      <c r="A43" s="53" t="s">
        <v>1</v>
      </c>
      <c r="B43" s="60" t="s">
        <v>84</v>
      </c>
      <c r="C43" s="56" t="s">
        <v>85</v>
      </c>
      <c r="D43" s="46" t="s">
        <v>519</v>
      </c>
      <c r="E43" s="30">
        <v>2</v>
      </c>
      <c r="F43" s="30">
        <v>0</v>
      </c>
      <c r="G43" s="30">
        <v>0</v>
      </c>
      <c r="H43" s="35">
        <v>0</v>
      </c>
      <c r="I43" s="23">
        <v>0.5</v>
      </c>
      <c r="J43" s="23">
        <v>0</v>
      </c>
      <c r="K43" s="23">
        <v>0</v>
      </c>
      <c r="L43" s="26">
        <v>0</v>
      </c>
      <c r="M43" s="21">
        <f t="shared" si="0"/>
        <v>1</v>
      </c>
      <c r="N43" s="14">
        <f t="shared" si="1"/>
        <v>0</v>
      </c>
      <c r="O43" s="14">
        <f t="shared" si="3"/>
        <v>0</v>
      </c>
      <c r="P43" s="17">
        <f t="shared" si="4"/>
        <v>0</v>
      </c>
      <c r="Q43" s="15">
        <f t="shared" si="2"/>
        <v>1</v>
      </c>
      <c r="R43" s="102"/>
    </row>
    <row r="44" spans="1:18" ht="20.25" customHeight="1" thickBot="1" x14ac:dyDescent="0.3">
      <c r="A44" s="53" t="s">
        <v>1</v>
      </c>
      <c r="B44" s="60" t="s">
        <v>86</v>
      </c>
      <c r="C44" s="56" t="s">
        <v>87</v>
      </c>
      <c r="D44" s="47" t="s">
        <v>520</v>
      </c>
      <c r="E44" s="30">
        <v>1</v>
      </c>
      <c r="F44" s="30">
        <v>0</v>
      </c>
      <c r="G44" s="30">
        <v>0</v>
      </c>
      <c r="H44" s="35">
        <v>0</v>
      </c>
      <c r="I44" s="23">
        <v>9</v>
      </c>
      <c r="J44" s="23">
        <v>0</v>
      </c>
      <c r="K44" s="23">
        <v>0</v>
      </c>
      <c r="L44" s="26">
        <v>0</v>
      </c>
      <c r="M44" s="21">
        <f t="shared" si="0"/>
        <v>9</v>
      </c>
      <c r="N44" s="14">
        <f t="shared" si="1"/>
        <v>0</v>
      </c>
      <c r="O44" s="14">
        <f t="shared" si="3"/>
        <v>0</v>
      </c>
      <c r="P44" s="17">
        <f t="shared" si="4"/>
        <v>0</v>
      </c>
      <c r="Q44" s="15">
        <f t="shared" si="2"/>
        <v>9</v>
      </c>
      <c r="R44" s="102">
        <v>12</v>
      </c>
    </row>
    <row r="45" spans="1:18" ht="20.25" customHeight="1" thickBot="1" x14ac:dyDescent="0.3">
      <c r="A45" s="53" t="s">
        <v>1</v>
      </c>
      <c r="B45" s="60" t="s">
        <v>88</v>
      </c>
      <c r="C45" s="56" t="s">
        <v>89</v>
      </c>
      <c r="D45" s="45" t="s">
        <v>517</v>
      </c>
      <c r="E45" s="30">
        <v>13</v>
      </c>
      <c r="F45" s="30">
        <v>0</v>
      </c>
      <c r="G45" s="30">
        <v>0</v>
      </c>
      <c r="H45" s="35">
        <v>0</v>
      </c>
      <c r="I45" s="23">
        <v>0.02</v>
      </c>
      <c r="J45" s="23">
        <v>0</v>
      </c>
      <c r="K45" s="23">
        <v>0</v>
      </c>
      <c r="L45" s="26">
        <v>0</v>
      </c>
      <c r="M45" s="21">
        <f t="shared" si="0"/>
        <v>0.26</v>
      </c>
      <c r="N45" s="14">
        <f t="shared" si="1"/>
        <v>0</v>
      </c>
      <c r="O45" s="14">
        <f t="shared" si="3"/>
        <v>0</v>
      </c>
      <c r="P45" s="17">
        <f t="shared" si="4"/>
        <v>0</v>
      </c>
      <c r="Q45" s="15">
        <f t="shared" si="2"/>
        <v>0.26</v>
      </c>
      <c r="R45" s="102"/>
    </row>
    <row r="46" spans="1:18" ht="20.25" customHeight="1" thickBot="1" x14ac:dyDescent="0.3">
      <c r="A46" s="53" t="s">
        <v>1</v>
      </c>
      <c r="B46" s="60" t="s">
        <v>90</v>
      </c>
      <c r="C46" s="56" t="s">
        <v>91</v>
      </c>
      <c r="D46" s="44" t="s">
        <v>518</v>
      </c>
      <c r="E46" s="30">
        <v>6</v>
      </c>
      <c r="F46" s="30">
        <v>0</v>
      </c>
      <c r="G46" s="30">
        <v>0</v>
      </c>
      <c r="H46" s="35">
        <v>0</v>
      </c>
      <c r="I46" s="23">
        <v>0.02</v>
      </c>
      <c r="J46" s="23">
        <v>0</v>
      </c>
      <c r="K46" s="23">
        <v>0</v>
      </c>
      <c r="L46" s="26">
        <v>0</v>
      </c>
      <c r="M46" s="21">
        <f t="shared" si="0"/>
        <v>0.12</v>
      </c>
      <c r="N46" s="14">
        <f t="shared" si="1"/>
        <v>0</v>
      </c>
      <c r="O46" s="14">
        <f t="shared" si="3"/>
        <v>0</v>
      </c>
      <c r="P46" s="17">
        <f t="shared" si="4"/>
        <v>0</v>
      </c>
      <c r="Q46" s="15">
        <f t="shared" si="2"/>
        <v>0.12</v>
      </c>
      <c r="R46" s="102"/>
    </row>
    <row r="47" spans="1:18" ht="20.25" customHeight="1" thickBot="1" x14ac:dyDescent="0.3">
      <c r="A47" s="53" t="s">
        <v>1</v>
      </c>
      <c r="B47" s="60" t="s">
        <v>92</v>
      </c>
      <c r="C47" s="56" t="s">
        <v>93</v>
      </c>
      <c r="D47" s="45" t="s">
        <v>517</v>
      </c>
      <c r="E47" s="30">
        <v>14</v>
      </c>
      <c r="F47" s="30">
        <v>1</v>
      </c>
      <c r="G47" s="30">
        <v>1</v>
      </c>
      <c r="H47" s="35">
        <v>0</v>
      </c>
      <c r="I47" s="23">
        <v>0.02</v>
      </c>
      <c r="J47" s="23">
        <v>0.05</v>
      </c>
      <c r="K47" s="23">
        <v>0.19</v>
      </c>
      <c r="L47" s="26">
        <v>0</v>
      </c>
      <c r="M47" s="21">
        <f t="shared" si="0"/>
        <v>0.28000000000000003</v>
      </c>
      <c r="N47" s="14">
        <f t="shared" si="1"/>
        <v>0.05</v>
      </c>
      <c r="O47" s="14">
        <f t="shared" si="3"/>
        <v>0.19</v>
      </c>
      <c r="P47" s="17">
        <f t="shared" si="4"/>
        <v>0</v>
      </c>
      <c r="Q47" s="15">
        <f t="shared" si="2"/>
        <v>0.52</v>
      </c>
      <c r="R47" s="102"/>
    </row>
    <row r="48" spans="1:18" ht="20.25" customHeight="1" thickBot="1" x14ac:dyDescent="0.3">
      <c r="A48" s="53" t="s">
        <v>1</v>
      </c>
      <c r="B48" s="60" t="s">
        <v>94</v>
      </c>
      <c r="C48" s="56" t="s">
        <v>95</v>
      </c>
      <c r="D48" s="44" t="s">
        <v>518</v>
      </c>
      <c r="E48" s="30">
        <v>7</v>
      </c>
      <c r="F48" s="30">
        <v>1</v>
      </c>
      <c r="G48" s="30">
        <v>0</v>
      </c>
      <c r="H48" s="35">
        <v>0</v>
      </c>
      <c r="I48" s="23">
        <v>0.02</v>
      </c>
      <c r="J48" s="23">
        <v>0.15</v>
      </c>
      <c r="K48" s="23">
        <v>0</v>
      </c>
      <c r="L48" s="26">
        <v>0</v>
      </c>
      <c r="M48" s="21">
        <f t="shared" si="0"/>
        <v>0.14000000000000001</v>
      </c>
      <c r="N48" s="14">
        <f t="shared" si="1"/>
        <v>0.15</v>
      </c>
      <c r="O48" s="14">
        <f t="shared" si="3"/>
        <v>0</v>
      </c>
      <c r="P48" s="17">
        <f t="shared" si="4"/>
        <v>0</v>
      </c>
      <c r="Q48" s="15">
        <f t="shared" si="2"/>
        <v>0.29000000000000004</v>
      </c>
      <c r="R48" s="102"/>
    </row>
    <row r="49" spans="1:18" ht="20.25" customHeight="1" thickBot="1" x14ac:dyDescent="0.3">
      <c r="A49" s="53" t="s">
        <v>1</v>
      </c>
      <c r="B49" s="60" t="s">
        <v>96</v>
      </c>
      <c r="C49" s="56" t="s">
        <v>97</v>
      </c>
      <c r="D49" s="45" t="s">
        <v>517</v>
      </c>
      <c r="E49" s="30">
        <v>15</v>
      </c>
      <c r="F49" s="30">
        <v>2</v>
      </c>
      <c r="G49" s="30">
        <v>0</v>
      </c>
      <c r="H49" s="35">
        <v>0</v>
      </c>
      <c r="I49" s="23">
        <v>0.02</v>
      </c>
      <c r="J49" s="23">
        <v>0.03</v>
      </c>
      <c r="K49" s="23">
        <v>0</v>
      </c>
      <c r="L49" s="26">
        <v>0</v>
      </c>
      <c r="M49" s="21">
        <f t="shared" si="0"/>
        <v>0.3</v>
      </c>
      <c r="N49" s="14">
        <f t="shared" si="1"/>
        <v>0.06</v>
      </c>
      <c r="O49" s="14">
        <f t="shared" si="3"/>
        <v>0</v>
      </c>
      <c r="P49" s="17">
        <f t="shared" si="4"/>
        <v>0</v>
      </c>
      <c r="Q49" s="15">
        <f t="shared" si="2"/>
        <v>0.36</v>
      </c>
      <c r="R49" s="102"/>
    </row>
    <row r="50" spans="1:18" ht="20.25" customHeight="1" thickBot="1" x14ac:dyDescent="0.3">
      <c r="A50" s="53" t="s">
        <v>1</v>
      </c>
      <c r="B50" s="60" t="s">
        <v>98</v>
      </c>
      <c r="C50" s="56" t="s">
        <v>99</v>
      </c>
      <c r="D50" s="46" t="s">
        <v>519</v>
      </c>
      <c r="E50" s="30">
        <v>2</v>
      </c>
      <c r="F50" s="30">
        <v>0</v>
      </c>
      <c r="G50" s="30">
        <v>0</v>
      </c>
      <c r="H50" s="35">
        <v>0</v>
      </c>
      <c r="I50" s="23">
        <v>0.25</v>
      </c>
      <c r="J50" s="23">
        <v>0</v>
      </c>
      <c r="K50" s="23">
        <v>0</v>
      </c>
      <c r="L50" s="26">
        <v>0</v>
      </c>
      <c r="M50" s="21">
        <f t="shared" si="0"/>
        <v>0.5</v>
      </c>
      <c r="N50" s="14">
        <f t="shared" si="1"/>
        <v>0</v>
      </c>
      <c r="O50" s="14">
        <f t="shared" si="3"/>
        <v>0</v>
      </c>
      <c r="P50" s="17">
        <f t="shared" si="4"/>
        <v>0</v>
      </c>
      <c r="Q50" s="15">
        <f t="shared" si="2"/>
        <v>0.5</v>
      </c>
      <c r="R50" s="102"/>
    </row>
    <row r="51" spans="1:18" ht="20.25" customHeight="1" thickBot="1" x14ac:dyDescent="0.3">
      <c r="A51" s="53" t="s">
        <v>1</v>
      </c>
      <c r="B51" s="60" t="s">
        <v>100</v>
      </c>
      <c r="C51" s="56" t="s">
        <v>101</v>
      </c>
      <c r="D51" s="44" t="s">
        <v>518</v>
      </c>
      <c r="E51" s="30">
        <v>8</v>
      </c>
      <c r="F51" s="30">
        <v>1</v>
      </c>
      <c r="G51" s="30">
        <v>1</v>
      </c>
      <c r="H51" s="35">
        <v>0</v>
      </c>
      <c r="I51" s="23">
        <v>0.02</v>
      </c>
      <c r="J51" s="23">
        <v>0.09</v>
      </c>
      <c r="K51" s="23">
        <v>1.65</v>
      </c>
      <c r="L51" s="26">
        <v>0</v>
      </c>
      <c r="M51" s="21">
        <f t="shared" si="0"/>
        <v>0.16</v>
      </c>
      <c r="N51" s="14">
        <f t="shared" si="1"/>
        <v>0.09</v>
      </c>
      <c r="O51" s="14">
        <f t="shared" si="3"/>
        <v>1.65</v>
      </c>
      <c r="P51" s="17">
        <f t="shared" si="4"/>
        <v>0</v>
      </c>
      <c r="Q51" s="15">
        <f t="shared" si="2"/>
        <v>1.9</v>
      </c>
      <c r="R51" s="102"/>
    </row>
    <row r="52" spans="1:18" ht="20.25" customHeight="1" thickBot="1" x14ac:dyDescent="0.3">
      <c r="A52" s="53" t="s">
        <v>1</v>
      </c>
      <c r="B52" s="60" t="s">
        <v>102</v>
      </c>
      <c r="C52" s="56" t="s">
        <v>11</v>
      </c>
      <c r="D52" s="47" t="s">
        <v>520</v>
      </c>
      <c r="E52" s="30">
        <v>1</v>
      </c>
      <c r="F52" s="30">
        <v>0</v>
      </c>
      <c r="G52" s="30">
        <v>0</v>
      </c>
      <c r="H52" s="35">
        <v>0</v>
      </c>
      <c r="I52" s="23">
        <v>15</v>
      </c>
      <c r="J52" s="23">
        <v>0</v>
      </c>
      <c r="K52" s="23">
        <v>0</v>
      </c>
      <c r="L52" s="26">
        <v>0</v>
      </c>
      <c r="M52" s="21">
        <f t="shared" si="0"/>
        <v>15</v>
      </c>
      <c r="N52" s="14">
        <f t="shared" si="1"/>
        <v>0</v>
      </c>
      <c r="O52" s="14">
        <f t="shared" si="3"/>
        <v>0</v>
      </c>
      <c r="P52" s="17">
        <f t="shared" si="4"/>
        <v>0</v>
      </c>
      <c r="Q52" s="15">
        <f t="shared" si="2"/>
        <v>15</v>
      </c>
      <c r="R52" s="102">
        <v>27</v>
      </c>
    </row>
    <row r="53" spans="1:18" ht="20.25" customHeight="1" thickBot="1" x14ac:dyDescent="0.3">
      <c r="A53" s="53" t="s">
        <v>1</v>
      </c>
      <c r="B53" s="60" t="s">
        <v>103</v>
      </c>
      <c r="C53" s="56" t="s">
        <v>104</v>
      </c>
      <c r="D53" s="46" t="s">
        <v>519</v>
      </c>
      <c r="E53" s="30">
        <v>2</v>
      </c>
      <c r="F53" s="30">
        <v>1</v>
      </c>
      <c r="G53" s="30">
        <v>0</v>
      </c>
      <c r="H53" s="35">
        <v>0</v>
      </c>
      <c r="I53" s="23">
        <v>0.28000000000000003</v>
      </c>
      <c r="J53" s="23">
        <v>0.57999999999999996</v>
      </c>
      <c r="K53" s="23">
        <v>0</v>
      </c>
      <c r="L53" s="26">
        <v>0</v>
      </c>
      <c r="M53" s="21">
        <f t="shared" si="0"/>
        <v>0.56000000000000005</v>
      </c>
      <c r="N53" s="14">
        <f t="shared" si="1"/>
        <v>0.57999999999999996</v>
      </c>
      <c r="O53" s="14">
        <f t="shared" si="3"/>
        <v>0</v>
      </c>
      <c r="P53" s="17">
        <f t="shared" si="4"/>
        <v>0</v>
      </c>
      <c r="Q53" s="15">
        <f t="shared" si="2"/>
        <v>1.1400000000000001</v>
      </c>
      <c r="R53" s="102">
        <v>0.6</v>
      </c>
    </row>
    <row r="54" spans="1:18" ht="20.25" customHeight="1" thickBot="1" x14ac:dyDescent="0.3">
      <c r="A54" s="53" t="s">
        <v>1</v>
      </c>
      <c r="B54" s="65" t="s">
        <v>105</v>
      </c>
      <c r="C54" s="56" t="s">
        <v>106</v>
      </c>
      <c r="D54" s="43" t="s">
        <v>501</v>
      </c>
      <c r="E54" s="30">
        <v>0</v>
      </c>
      <c r="F54" s="30">
        <v>0</v>
      </c>
      <c r="G54" s="30">
        <v>0</v>
      </c>
      <c r="H54" s="35">
        <v>0</v>
      </c>
      <c r="I54" s="23">
        <v>0.98</v>
      </c>
      <c r="J54" s="23">
        <v>0</v>
      </c>
      <c r="K54" s="23">
        <v>0</v>
      </c>
      <c r="L54" s="26">
        <v>0</v>
      </c>
      <c r="M54" s="21">
        <f t="shared" si="0"/>
        <v>0</v>
      </c>
      <c r="N54" s="14">
        <f t="shared" si="1"/>
        <v>0</v>
      </c>
      <c r="O54" s="14">
        <f t="shared" si="3"/>
        <v>0</v>
      </c>
      <c r="P54" s="17">
        <f t="shared" si="4"/>
        <v>0</v>
      </c>
      <c r="Q54" s="15">
        <f t="shared" si="2"/>
        <v>0</v>
      </c>
      <c r="R54" s="102"/>
    </row>
    <row r="55" spans="1:18" ht="20.25" customHeight="1" thickBot="1" x14ac:dyDescent="0.3">
      <c r="A55" s="53" t="s">
        <v>1</v>
      </c>
      <c r="B55" s="60" t="s">
        <v>107</v>
      </c>
      <c r="C55" s="56" t="s">
        <v>108</v>
      </c>
      <c r="D55" s="46" t="s">
        <v>519</v>
      </c>
      <c r="E55" s="30">
        <v>3</v>
      </c>
      <c r="F55" s="30">
        <v>1</v>
      </c>
      <c r="G55" s="30">
        <v>0</v>
      </c>
      <c r="H55" s="35">
        <v>0</v>
      </c>
      <c r="I55" s="23">
        <v>0.48</v>
      </c>
      <c r="J55" s="23">
        <v>1.4</v>
      </c>
      <c r="K55" s="23">
        <v>0</v>
      </c>
      <c r="L55" s="26">
        <v>0</v>
      </c>
      <c r="M55" s="21">
        <f t="shared" si="0"/>
        <v>1.44</v>
      </c>
      <c r="N55" s="14">
        <f t="shared" si="1"/>
        <v>1.4</v>
      </c>
      <c r="O55" s="14">
        <f t="shared" si="3"/>
        <v>0</v>
      </c>
      <c r="P55" s="17">
        <f t="shared" si="4"/>
        <v>0</v>
      </c>
      <c r="Q55" s="15">
        <f t="shared" si="2"/>
        <v>2.84</v>
      </c>
      <c r="R55" s="102"/>
    </row>
    <row r="56" spans="1:18" ht="20.25" customHeight="1" thickBot="1" x14ac:dyDescent="0.3">
      <c r="A56" s="53" t="s">
        <v>1</v>
      </c>
      <c r="B56" s="60" t="s">
        <v>109</v>
      </c>
      <c r="C56" s="56" t="s">
        <v>110</v>
      </c>
      <c r="D56" s="44" t="s">
        <v>518</v>
      </c>
      <c r="E56" s="30">
        <v>6</v>
      </c>
      <c r="F56" s="30">
        <v>0</v>
      </c>
      <c r="G56" s="30">
        <v>0</v>
      </c>
      <c r="H56" s="35">
        <v>0</v>
      </c>
      <c r="I56" s="23">
        <v>0.02</v>
      </c>
      <c r="J56" s="23">
        <v>0</v>
      </c>
      <c r="K56" s="23">
        <v>0</v>
      </c>
      <c r="L56" s="26">
        <v>0</v>
      </c>
      <c r="M56" s="21">
        <f t="shared" si="0"/>
        <v>0.12</v>
      </c>
      <c r="N56" s="14">
        <f t="shared" si="1"/>
        <v>0</v>
      </c>
      <c r="O56" s="14">
        <f t="shared" si="3"/>
        <v>0</v>
      </c>
      <c r="P56" s="17">
        <f t="shared" si="4"/>
        <v>0</v>
      </c>
      <c r="Q56" s="15">
        <f t="shared" si="2"/>
        <v>0.12</v>
      </c>
      <c r="R56" s="102"/>
    </row>
    <row r="57" spans="1:18" ht="20.25" customHeight="1" thickBot="1" x14ac:dyDescent="0.3">
      <c r="A57" s="53" t="s">
        <v>1</v>
      </c>
      <c r="B57" s="60" t="s">
        <v>111</v>
      </c>
      <c r="C57" s="56" t="s">
        <v>112</v>
      </c>
      <c r="D57" s="46" t="s">
        <v>519</v>
      </c>
      <c r="E57" s="30">
        <v>1</v>
      </c>
      <c r="F57" s="30">
        <v>1</v>
      </c>
      <c r="G57" s="30">
        <v>0</v>
      </c>
      <c r="H57" s="35">
        <v>1</v>
      </c>
      <c r="I57" s="23">
        <v>0.15</v>
      </c>
      <c r="J57" s="23">
        <v>0.44</v>
      </c>
      <c r="K57" s="23">
        <v>0</v>
      </c>
      <c r="L57" s="26">
        <v>3</v>
      </c>
      <c r="M57" s="21">
        <f t="shared" si="0"/>
        <v>0.15</v>
      </c>
      <c r="N57" s="14">
        <f t="shared" si="1"/>
        <v>0.44</v>
      </c>
      <c r="O57" s="14">
        <f t="shared" si="3"/>
        <v>0</v>
      </c>
      <c r="P57" s="17">
        <f t="shared" si="4"/>
        <v>3</v>
      </c>
      <c r="Q57" s="15">
        <f t="shared" si="2"/>
        <v>3.59</v>
      </c>
      <c r="R57" s="102"/>
    </row>
    <row r="58" spans="1:18" ht="20.25" customHeight="1" thickBot="1" x14ac:dyDescent="0.3">
      <c r="A58" s="53" t="s">
        <v>1</v>
      </c>
      <c r="B58" s="60" t="s">
        <v>113</v>
      </c>
      <c r="C58" s="57" t="s">
        <v>114</v>
      </c>
      <c r="D58" s="46" t="s">
        <v>519</v>
      </c>
      <c r="E58" s="30">
        <v>8</v>
      </c>
      <c r="F58" s="30">
        <v>0</v>
      </c>
      <c r="G58" s="30">
        <v>0</v>
      </c>
      <c r="H58" s="35">
        <v>1</v>
      </c>
      <c r="I58" s="23">
        <v>0.03</v>
      </c>
      <c r="J58" s="23">
        <v>0</v>
      </c>
      <c r="K58" s="23">
        <v>0</v>
      </c>
      <c r="L58" s="26">
        <v>1.5</v>
      </c>
      <c r="M58" s="21">
        <f t="shared" si="0"/>
        <v>0.24</v>
      </c>
      <c r="N58" s="14">
        <f t="shared" si="1"/>
        <v>0</v>
      </c>
      <c r="O58" s="14">
        <f t="shared" si="3"/>
        <v>0</v>
      </c>
      <c r="P58" s="17">
        <f t="shared" si="4"/>
        <v>1.5</v>
      </c>
      <c r="Q58" s="15">
        <f t="shared" si="2"/>
        <v>1.74</v>
      </c>
      <c r="R58" s="102"/>
    </row>
    <row r="59" spans="1:18" ht="20.25" customHeight="1" thickBot="1" x14ac:dyDescent="0.3">
      <c r="A59" s="53" t="s">
        <v>1</v>
      </c>
      <c r="B59" s="60" t="s">
        <v>115</v>
      </c>
      <c r="C59" s="56" t="s">
        <v>116</v>
      </c>
      <c r="D59" s="47" t="s">
        <v>520</v>
      </c>
      <c r="E59" s="30">
        <v>2</v>
      </c>
      <c r="F59" s="30">
        <v>0</v>
      </c>
      <c r="G59" s="30">
        <v>0</v>
      </c>
      <c r="H59" s="35">
        <v>0</v>
      </c>
      <c r="I59" s="23">
        <v>4.5</v>
      </c>
      <c r="J59" s="23">
        <v>0</v>
      </c>
      <c r="K59" s="23">
        <v>0</v>
      </c>
      <c r="L59" s="26">
        <v>0</v>
      </c>
      <c r="M59" s="21">
        <f t="shared" si="0"/>
        <v>9</v>
      </c>
      <c r="N59" s="14">
        <f t="shared" si="1"/>
        <v>0</v>
      </c>
      <c r="O59" s="14">
        <f t="shared" si="3"/>
        <v>0</v>
      </c>
      <c r="P59" s="17">
        <f t="shared" si="4"/>
        <v>0</v>
      </c>
      <c r="Q59" s="15">
        <f t="shared" si="2"/>
        <v>9</v>
      </c>
      <c r="R59" s="102"/>
    </row>
    <row r="60" spans="1:18" ht="20.25" customHeight="1" thickBot="1" x14ac:dyDescent="0.3">
      <c r="A60" s="53" t="s">
        <v>1</v>
      </c>
      <c r="B60" s="60" t="s">
        <v>117</v>
      </c>
      <c r="C60" s="56" t="s">
        <v>118</v>
      </c>
      <c r="D60" s="45" t="s">
        <v>517</v>
      </c>
      <c r="E60" s="30">
        <v>13</v>
      </c>
      <c r="F60" s="30">
        <v>1</v>
      </c>
      <c r="G60" s="30">
        <v>1</v>
      </c>
      <c r="H60" s="35">
        <v>0</v>
      </c>
      <c r="I60" s="23">
        <v>0.02</v>
      </c>
      <c r="J60" s="23">
        <v>7.0000000000000007E-2</v>
      </c>
      <c r="K60" s="23">
        <v>0.02</v>
      </c>
      <c r="L60" s="26">
        <v>0</v>
      </c>
      <c r="M60" s="21">
        <f t="shared" si="0"/>
        <v>0.26</v>
      </c>
      <c r="N60" s="14">
        <f t="shared" si="1"/>
        <v>7.0000000000000007E-2</v>
      </c>
      <c r="O60" s="14">
        <f t="shared" si="3"/>
        <v>0.02</v>
      </c>
      <c r="P60" s="17">
        <f t="shared" si="4"/>
        <v>0</v>
      </c>
      <c r="Q60" s="15">
        <f t="shared" si="2"/>
        <v>0.35000000000000003</v>
      </c>
      <c r="R60" s="102"/>
    </row>
    <row r="61" spans="1:18" ht="20.25" customHeight="1" thickBot="1" x14ac:dyDescent="0.3">
      <c r="A61" s="53" t="s">
        <v>1</v>
      </c>
      <c r="B61" s="60" t="s">
        <v>119</v>
      </c>
      <c r="C61" s="56" t="s">
        <v>120</v>
      </c>
      <c r="D61" s="44" t="s">
        <v>518</v>
      </c>
      <c r="E61" s="30">
        <v>6</v>
      </c>
      <c r="F61" s="30">
        <v>0</v>
      </c>
      <c r="G61" s="30">
        <v>1</v>
      </c>
      <c r="H61" s="35">
        <v>1</v>
      </c>
      <c r="I61" s="23">
        <v>0.02</v>
      </c>
      <c r="J61" s="23">
        <v>0</v>
      </c>
      <c r="K61" s="23">
        <v>0.78</v>
      </c>
      <c r="L61" s="26">
        <v>2.4500000000000002</v>
      </c>
      <c r="M61" s="21">
        <f t="shared" si="0"/>
        <v>0.12</v>
      </c>
      <c r="N61" s="14">
        <f t="shared" si="1"/>
        <v>0</v>
      </c>
      <c r="O61" s="14">
        <f t="shared" si="3"/>
        <v>0.78</v>
      </c>
      <c r="P61" s="17">
        <f t="shared" si="4"/>
        <v>2.4500000000000002</v>
      </c>
      <c r="Q61" s="15">
        <f t="shared" si="2"/>
        <v>3.35</v>
      </c>
      <c r="R61" s="102"/>
    </row>
    <row r="62" spans="1:18" ht="20.25" customHeight="1" thickBot="1" x14ac:dyDescent="0.3">
      <c r="A62" s="53" t="s">
        <v>1</v>
      </c>
      <c r="B62" s="60" t="s">
        <v>121</v>
      </c>
      <c r="C62" s="56" t="s">
        <v>122</v>
      </c>
      <c r="D62" s="45" t="s">
        <v>517</v>
      </c>
      <c r="E62" s="30">
        <v>14</v>
      </c>
      <c r="F62" s="30">
        <v>1</v>
      </c>
      <c r="G62" s="30">
        <v>1</v>
      </c>
      <c r="H62" s="35">
        <v>0</v>
      </c>
      <c r="I62" s="23">
        <v>0.02</v>
      </c>
      <c r="J62" s="23">
        <v>0.06</v>
      </c>
      <c r="K62" s="23">
        <v>0.2</v>
      </c>
      <c r="L62" s="26">
        <v>0</v>
      </c>
      <c r="M62" s="21">
        <f t="shared" si="0"/>
        <v>0.28000000000000003</v>
      </c>
      <c r="N62" s="14">
        <f t="shared" si="1"/>
        <v>0.06</v>
      </c>
      <c r="O62" s="14">
        <f t="shared" si="3"/>
        <v>0.2</v>
      </c>
      <c r="P62" s="17">
        <f t="shared" si="4"/>
        <v>0</v>
      </c>
      <c r="Q62" s="15">
        <f t="shared" si="2"/>
        <v>0.54</v>
      </c>
      <c r="R62" s="102"/>
    </row>
    <row r="63" spans="1:18" ht="20.25" customHeight="1" thickBot="1" x14ac:dyDescent="0.3">
      <c r="A63" s="53" t="s">
        <v>1</v>
      </c>
      <c r="B63" s="60" t="s">
        <v>123</v>
      </c>
      <c r="C63" s="56" t="s">
        <v>124</v>
      </c>
      <c r="D63" s="46" t="s">
        <v>519</v>
      </c>
      <c r="E63" s="30">
        <v>2</v>
      </c>
      <c r="F63" s="30">
        <v>1</v>
      </c>
      <c r="G63" s="30">
        <v>0</v>
      </c>
      <c r="H63" s="35">
        <v>0</v>
      </c>
      <c r="I63" s="23">
        <v>0.59</v>
      </c>
      <c r="J63" s="23">
        <v>1.44</v>
      </c>
      <c r="K63" s="23">
        <v>0</v>
      </c>
      <c r="L63" s="26">
        <v>0</v>
      </c>
      <c r="M63" s="21">
        <f t="shared" si="0"/>
        <v>1.18</v>
      </c>
      <c r="N63" s="14">
        <f t="shared" si="1"/>
        <v>1.44</v>
      </c>
      <c r="O63" s="14">
        <f t="shared" si="3"/>
        <v>0</v>
      </c>
      <c r="P63" s="17">
        <f t="shared" si="4"/>
        <v>0</v>
      </c>
      <c r="Q63" s="15">
        <f t="shared" si="2"/>
        <v>2.62</v>
      </c>
      <c r="R63" s="102"/>
    </row>
    <row r="64" spans="1:18" ht="20.25" customHeight="1" thickBot="1" x14ac:dyDescent="0.3">
      <c r="A64" s="53" t="s">
        <v>1</v>
      </c>
      <c r="B64" s="60" t="s">
        <v>125</v>
      </c>
      <c r="C64" s="56" t="s">
        <v>126</v>
      </c>
      <c r="D64" s="45" t="s">
        <v>517</v>
      </c>
      <c r="E64" s="30">
        <v>14</v>
      </c>
      <c r="F64" s="30">
        <v>1</v>
      </c>
      <c r="G64" s="30">
        <v>1</v>
      </c>
      <c r="H64" s="35">
        <v>0</v>
      </c>
      <c r="I64" s="23">
        <v>0.02</v>
      </c>
      <c r="J64" s="23">
        <v>0.03</v>
      </c>
      <c r="K64" s="23">
        <v>0.45</v>
      </c>
      <c r="L64" s="26">
        <v>0</v>
      </c>
      <c r="M64" s="21">
        <f t="shared" si="0"/>
        <v>0.28000000000000003</v>
      </c>
      <c r="N64" s="14">
        <f t="shared" si="1"/>
        <v>0.03</v>
      </c>
      <c r="O64" s="14">
        <f t="shared" si="3"/>
        <v>0.45</v>
      </c>
      <c r="P64" s="17">
        <f t="shared" si="4"/>
        <v>0</v>
      </c>
      <c r="Q64" s="15">
        <f t="shared" si="2"/>
        <v>0.76</v>
      </c>
      <c r="R64" s="102"/>
    </row>
    <row r="65" spans="1:19" ht="20.25" customHeight="1" thickBot="1" x14ac:dyDescent="0.3">
      <c r="A65" s="53" t="s">
        <v>1</v>
      </c>
      <c r="B65" s="60" t="s">
        <v>127</v>
      </c>
      <c r="C65" s="56" t="s">
        <v>128</v>
      </c>
      <c r="D65" s="45" t="s">
        <v>517</v>
      </c>
      <c r="E65" s="30">
        <v>13</v>
      </c>
      <c r="F65" s="30">
        <v>0</v>
      </c>
      <c r="G65" s="30">
        <v>0</v>
      </c>
      <c r="H65" s="35">
        <v>0</v>
      </c>
      <c r="I65" s="23">
        <v>0.02</v>
      </c>
      <c r="J65" s="23">
        <v>0</v>
      </c>
      <c r="K65" s="23">
        <v>0</v>
      </c>
      <c r="L65" s="26">
        <v>0</v>
      </c>
      <c r="M65" s="21">
        <f t="shared" si="0"/>
        <v>0.26</v>
      </c>
      <c r="N65" s="14">
        <f t="shared" si="1"/>
        <v>0</v>
      </c>
      <c r="O65" s="14">
        <f t="shared" si="3"/>
        <v>0</v>
      </c>
      <c r="P65" s="17">
        <f t="shared" si="4"/>
        <v>0</v>
      </c>
      <c r="Q65" s="15">
        <f t="shared" si="2"/>
        <v>0.26</v>
      </c>
      <c r="R65" s="102"/>
    </row>
    <row r="66" spans="1:19" ht="20.25" customHeight="1" thickBot="1" x14ac:dyDescent="0.3">
      <c r="A66" s="53" t="s">
        <v>1</v>
      </c>
      <c r="B66" s="60" t="s">
        <v>129</v>
      </c>
      <c r="C66" s="56" t="s">
        <v>130</v>
      </c>
      <c r="D66" s="44" t="s">
        <v>518</v>
      </c>
      <c r="E66" s="30">
        <v>6</v>
      </c>
      <c r="F66" s="30">
        <v>1</v>
      </c>
      <c r="G66" s="30">
        <v>0</v>
      </c>
      <c r="H66" s="35">
        <v>0</v>
      </c>
      <c r="I66" s="23">
        <v>0.04</v>
      </c>
      <c r="J66" s="23">
        <v>0.15</v>
      </c>
      <c r="K66" s="23">
        <v>0</v>
      </c>
      <c r="L66" s="26">
        <v>0</v>
      </c>
      <c r="M66" s="21">
        <f t="shared" si="0"/>
        <v>0.24</v>
      </c>
      <c r="N66" s="14">
        <f t="shared" si="1"/>
        <v>0.15</v>
      </c>
      <c r="O66" s="14">
        <f t="shared" si="3"/>
        <v>0</v>
      </c>
      <c r="P66" s="17">
        <f t="shared" si="4"/>
        <v>0</v>
      </c>
      <c r="Q66" s="15">
        <f t="shared" si="2"/>
        <v>0.39</v>
      </c>
      <c r="R66" s="102"/>
    </row>
    <row r="67" spans="1:19" ht="20.25" customHeight="1" thickBot="1" x14ac:dyDescent="0.3">
      <c r="A67" s="53" t="s">
        <v>1</v>
      </c>
      <c r="B67" s="60" t="s">
        <v>131</v>
      </c>
      <c r="C67" s="56" t="s">
        <v>132</v>
      </c>
      <c r="D67" s="45" t="s">
        <v>517</v>
      </c>
      <c r="E67" s="30">
        <v>13</v>
      </c>
      <c r="F67" s="30">
        <v>0</v>
      </c>
      <c r="G67" s="30">
        <v>0</v>
      </c>
      <c r="H67" s="35">
        <v>0</v>
      </c>
      <c r="I67" s="23">
        <v>0.02</v>
      </c>
      <c r="J67" s="23">
        <v>0</v>
      </c>
      <c r="K67" s="23">
        <v>0</v>
      </c>
      <c r="L67" s="26">
        <v>0</v>
      </c>
      <c r="M67" s="21">
        <f t="shared" ref="M67:M130" si="5">E67*I67</f>
        <v>0.26</v>
      </c>
      <c r="N67" s="14">
        <f t="shared" ref="N67:N130" si="6">F67*J67</f>
        <v>0</v>
      </c>
      <c r="O67" s="14">
        <f t="shared" ref="O67:O130" si="7">K67*G67</f>
        <v>0</v>
      </c>
      <c r="P67" s="17">
        <f t="shared" ref="P67:P130" si="8">H67*L67</f>
        <v>0</v>
      </c>
      <c r="Q67" s="15">
        <f t="shared" ref="Q67:Q130" si="9">(E67*I67)+(F67*J67)+(G67*K67)+(H67*L67)</f>
        <v>0.26</v>
      </c>
      <c r="R67" s="102"/>
    </row>
    <row r="68" spans="1:19" ht="20.25" customHeight="1" thickBot="1" x14ac:dyDescent="0.3">
      <c r="A68" s="53" t="s">
        <v>1</v>
      </c>
      <c r="B68" s="60" t="s">
        <v>133</v>
      </c>
      <c r="C68" s="56" t="s">
        <v>134</v>
      </c>
      <c r="D68" s="45" t="s">
        <v>517</v>
      </c>
      <c r="E68" s="30">
        <v>14</v>
      </c>
      <c r="F68" s="30">
        <v>0</v>
      </c>
      <c r="G68" s="30">
        <v>1</v>
      </c>
      <c r="H68" s="35">
        <v>0</v>
      </c>
      <c r="I68" s="23">
        <v>0.02</v>
      </c>
      <c r="J68" s="23">
        <v>0</v>
      </c>
      <c r="K68" s="23">
        <v>0.3</v>
      </c>
      <c r="L68" s="26">
        <v>0</v>
      </c>
      <c r="M68" s="21">
        <f t="shared" si="5"/>
        <v>0.28000000000000003</v>
      </c>
      <c r="N68" s="14">
        <f t="shared" si="6"/>
        <v>0</v>
      </c>
      <c r="O68" s="14">
        <f t="shared" si="7"/>
        <v>0.3</v>
      </c>
      <c r="P68" s="17">
        <f t="shared" si="8"/>
        <v>0</v>
      </c>
      <c r="Q68" s="15">
        <f t="shared" si="9"/>
        <v>0.58000000000000007</v>
      </c>
      <c r="R68" s="102"/>
    </row>
    <row r="69" spans="1:19" ht="20.25" customHeight="1" thickBot="1" x14ac:dyDescent="0.3">
      <c r="A69" s="53" t="s">
        <v>1</v>
      </c>
      <c r="B69" s="60" t="s">
        <v>135</v>
      </c>
      <c r="C69" s="56" t="s">
        <v>136</v>
      </c>
      <c r="D69" s="45" t="s">
        <v>517</v>
      </c>
      <c r="E69" s="30">
        <v>15</v>
      </c>
      <c r="F69" s="30">
        <v>1</v>
      </c>
      <c r="G69" s="30">
        <v>1</v>
      </c>
      <c r="H69" s="35">
        <v>1</v>
      </c>
      <c r="I69" s="23">
        <v>0.02</v>
      </c>
      <c r="J69" s="23">
        <v>0.04</v>
      </c>
      <c r="K69" s="23">
        <v>0.25</v>
      </c>
      <c r="L69" s="26">
        <v>0.74</v>
      </c>
      <c r="M69" s="21">
        <f t="shared" si="5"/>
        <v>0.3</v>
      </c>
      <c r="N69" s="14">
        <f t="shared" si="6"/>
        <v>0.04</v>
      </c>
      <c r="O69" s="14">
        <f t="shared" si="7"/>
        <v>0.25</v>
      </c>
      <c r="P69" s="17">
        <f t="shared" si="8"/>
        <v>0.74</v>
      </c>
      <c r="Q69" s="15">
        <f t="shared" si="9"/>
        <v>1.33</v>
      </c>
      <c r="R69" s="102"/>
    </row>
    <row r="70" spans="1:19" ht="20.25" customHeight="1" thickBot="1" x14ac:dyDescent="0.3">
      <c r="A70" s="53" t="s">
        <v>1</v>
      </c>
      <c r="B70" s="60" t="s">
        <v>137</v>
      </c>
      <c r="C70" s="56" t="s">
        <v>138</v>
      </c>
      <c r="D70" s="45" t="s">
        <v>517</v>
      </c>
      <c r="E70" s="30">
        <v>16</v>
      </c>
      <c r="F70" s="30">
        <v>0</v>
      </c>
      <c r="G70" s="30">
        <v>1</v>
      </c>
      <c r="H70" s="35">
        <v>1</v>
      </c>
      <c r="I70" s="23">
        <v>0.02</v>
      </c>
      <c r="J70" s="23">
        <v>0</v>
      </c>
      <c r="K70" s="23">
        <v>0.28999999999999998</v>
      </c>
      <c r="L70" s="26">
        <v>0.85</v>
      </c>
      <c r="M70" s="21">
        <f t="shared" si="5"/>
        <v>0.32</v>
      </c>
      <c r="N70" s="14">
        <f t="shared" si="6"/>
        <v>0</v>
      </c>
      <c r="O70" s="14">
        <f t="shared" si="7"/>
        <v>0.28999999999999998</v>
      </c>
      <c r="P70" s="17">
        <f t="shared" si="8"/>
        <v>0.85</v>
      </c>
      <c r="Q70" s="15">
        <f t="shared" si="9"/>
        <v>1.46</v>
      </c>
      <c r="R70" s="102"/>
    </row>
    <row r="71" spans="1:19" ht="20.25" customHeight="1" thickBot="1" x14ac:dyDescent="0.3">
      <c r="A71" s="53" t="s">
        <v>1</v>
      </c>
      <c r="B71" s="60" t="s">
        <v>139</v>
      </c>
      <c r="C71" s="56" t="s">
        <v>140</v>
      </c>
      <c r="D71" s="44" t="s">
        <v>518</v>
      </c>
      <c r="E71" s="30">
        <v>6</v>
      </c>
      <c r="F71" s="30">
        <v>1</v>
      </c>
      <c r="G71" s="30">
        <v>1</v>
      </c>
      <c r="H71" s="35">
        <v>0</v>
      </c>
      <c r="I71" s="23">
        <v>0.04</v>
      </c>
      <c r="J71" s="23">
        <v>0.09</v>
      </c>
      <c r="K71" s="23">
        <v>0.99</v>
      </c>
      <c r="L71" s="26">
        <v>0</v>
      </c>
      <c r="M71" s="21">
        <f t="shared" si="5"/>
        <v>0.24</v>
      </c>
      <c r="N71" s="14">
        <f t="shared" si="6"/>
        <v>0.09</v>
      </c>
      <c r="O71" s="14">
        <f t="shared" si="7"/>
        <v>0.99</v>
      </c>
      <c r="P71" s="17">
        <f t="shared" si="8"/>
        <v>0</v>
      </c>
      <c r="Q71" s="15">
        <f t="shared" si="9"/>
        <v>1.3199999999999998</v>
      </c>
      <c r="R71" s="102"/>
    </row>
    <row r="72" spans="1:19" ht="20.25" customHeight="1" thickBot="1" x14ac:dyDescent="0.3">
      <c r="A72" s="53" t="s">
        <v>1</v>
      </c>
      <c r="B72" s="60" t="s">
        <v>141</v>
      </c>
      <c r="C72" s="56" t="s">
        <v>142</v>
      </c>
      <c r="D72" s="46" t="s">
        <v>519</v>
      </c>
      <c r="E72" s="30">
        <v>3</v>
      </c>
      <c r="F72" s="30">
        <v>0</v>
      </c>
      <c r="G72" s="30">
        <v>1</v>
      </c>
      <c r="H72" s="35">
        <v>0</v>
      </c>
      <c r="I72" s="23">
        <v>0.18</v>
      </c>
      <c r="J72" s="23">
        <v>0</v>
      </c>
      <c r="K72" s="23">
        <v>2.5</v>
      </c>
      <c r="L72" s="26">
        <v>0</v>
      </c>
      <c r="M72" s="21">
        <f t="shared" si="5"/>
        <v>0.54</v>
      </c>
      <c r="N72" s="14">
        <f t="shared" si="6"/>
        <v>0</v>
      </c>
      <c r="O72" s="14">
        <f t="shared" si="7"/>
        <v>2.5</v>
      </c>
      <c r="P72" s="17">
        <f t="shared" si="8"/>
        <v>0</v>
      </c>
      <c r="Q72" s="15">
        <f t="shared" si="9"/>
        <v>3.04</v>
      </c>
      <c r="R72" s="102">
        <v>1.3</v>
      </c>
    </row>
    <row r="73" spans="1:19" ht="20.25" customHeight="1" thickBot="1" x14ac:dyDescent="0.3">
      <c r="A73" s="53" t="s">
        <v>1</v>
      </c>
      <c r="B73" s="60" t="s">
        <v>143</v>
      </c>
      <c r="C73" s="56" t="s">
        <v>144</v>
      </c>
      <c r="D73" s="44" t="s">
        <v>518</v>
      </c>
      <c r="E73" s="30">
        <v>7</v>
      </c>
      <c r="F73" s="30">
        <v>1</v>
      </c>
      <c r="G73" s="30">
        <v>0</v>
      </c>
      <c r="H73" s="35">
        <v>0</v>
      </c>
      <c r="I73" s="23">
        <v>0.02</v>
      </c>
      <c r="J73" s="23">
        <v>0.1</v>
      </c>
      <c r="K73" s="23">
        <v>0</v>
      </c>
      <c r="L73" s="26">
        <v>0</v>
      </c>
      <c r="M73" s="21">
        <f t="shared" si="5"/>
        <v>0.14000000000000001</v>
      </c>
      <c r="N73" s="14">
        <f t="shared" si="6"/>
        <v>0.1</v>
      </c>
      <c r="O73" s="14">
        <f t="shared" si="7"/>
        <v>0</v>
      </c>
      <c r="P73" s="17">
        <f t="shared" si="8"/>
        <v>0</v>
      </c>
      <c r="Q73" s="15">
        <f t="shared" si="9"/>
        <v>0.24000000000000002</v>
      </c>
      <c r="R73" s="102"/>
    </row>
    <row r="74" spans="1:19" ht="20.25" customHeight="1" thickBot="1" x14ac:dyDescent="0.3">
      <c r="A74" s="53" t="s">
        <v>1</v>
      </c>
      <c r="B74" s="60" t="s">
        <v>145</v>
      </c>
      <c r="C74" s="56" t="s">
        <v>146</v>
      </c>
      <c r="D74" s="45" t="s">
        <v>517</v>
      </c>
      <c r="E74" s="30">
        <v>14</v>
      </c>
      <c r="F74" s="30">
        <v>2</v>
      </c>
      <c r="G74" s="30">
        <v>1</v>
      </c>
      <c r="H74" s="35">
        <v>0</v>
      </c>
      <c r="I74" s="23">
        <v>0.02</v>
      </c>
      <c r="J74" s="23">
        <v>0.08</v>
      </c>
      <c r="K74" s="23">
        <v>0.28999999999999998</v>
      </c>
      <c r="L74" s="26">
        <v>0</v>
      </c>
      <c r="M74" s="21">
        <f t="shared" si="5"/>
        <v>0.28000000000000003</v>
      </c>
      <c r="N74" s="14">
        <f t="shared" si="6"/>
        <v>0.16</v>
      </c>
      <c r="O74" s="14">
        <f t="shared" si="7"/>
        <v>0.28999999999999998</v>
      </c>
      <c r="P74" s="17">
        <f t="shared" si="8"/>
        <v>0</v>
      </c>
      <c r="Q74" s="15">
        <f t="shared" si="9"/>
        <v>0.73</v>
      </c>
      <c r="R74" s="102"/>
    </row>
    <row r="75" spans="1:19" ht="20.25" customHeight="1" thickBot="1" x14ac:dyDescent="0.3">
      <c r="A75" s="53" t="s">
        <v>1</v>
      </c>
      <c r="B75" s="60" t="s">
        <v>147</v>
      </c>
      <c r="C75" s="56" t="s">
        <v>148</v>
      </c>
      <c r="D75" s="45" t="s">
        <v>517</v>
      </c>
      <c r="E75" s="30">
        <v>14</v>
      </c>
      <c r="F75" s="30">
        <v>1</v>
      </c>
      <c r="G75" s="30">
        <v>1</v>
      </c>
      <c r="H75" s="35">
        <v>0</v>
      </c>
      <c r="I75" s="23">
        <v>0.02</v>
      </c>
      <c r="J75" s="23">
        <v>0.09</v>
      </c>
      <c r="K75" s="23">
        <v>0.28999999999999998</v>
      </c>
      <c r="L75" s="26">
        <v>0</v>
      </c>
      <c r="M75" s="21">
        <f t="shared" si="5"/>
        <v>0.28000000000000003</v>
      </c>
      <c r="N75" s="14">
        <f t="shared" si="6"/>
        <v>0.09</v>
      </c>
      <c r="O75" s="14">
        <f t="shared" si="7"/>
        <v>0.28999999999999998</v>
      </c>
      <c r="P75" s="17">
        <f t="shared" si="8"/>
        <v>0</v>
      </c>
      <c r="Q75" s="15">
        <f t="shared" si="9"/>
        <v>0.65999999999999992</v>
      </c>
      <c r="R75" s="102"/>
    </row>
    <row r="76" spans="1:19" ht="20.25" customHeight="1" thickBot="1" x14ac:dyDescent="0.3">
      <c r="A76" s="53" t="s">
        <v>1</v>
      </c>
      <c r="B76" s="60" t="s">
        <v>149</v>
      </c>
      <c r="C76" s="56" t="s">
        <v>150</v>
      </c>
      <c r="D76" s="46" t="s">
        <v>519</v>
      </c>
      <c r="E76" s="30">
        <v>2</v>
      </c>
      <c r="F76" s="30">
        <v>0</v>
      </c>
      <c r="G76" s="30">
        <v>0</v>
      </c>
      <c r="H76" s="35">
        <v>0</v>
      </c>
      <c r="I76" s="23">
        <v>0.25</v>
      </c>
      <c r="J76" s="23">
        <v>0</v>
      </c>
      <c r="K76" s="23">
        <v>0</v>
      </c>
      <c r="L76" s="26">
        <v>0</v>
      </c>
      <c r="M76" s="21">
        <f t="shared" si="5"/>
        <v>0.5</v>
      </c>
      <c r="N76" s="14">
        <f t="shared" si="6"/>
        <v>0</v>
      </c>
      <c r="O76" s="14">
        <f t="shared" si="7"/>
        <v>0</v>
      </c>
      <c r="P76" s="17">
        <f t="shared" si="8"/>
        <v>0</v>
      </c>
      <c r="Q76" s="15">
        <f t="shared" si="9"/>
        <v>0.5</v>
      </c>
      <c r="R76" s="102">
        <v>0.25</v>
      </c>
      <c r="S76" t="s">
        <v>553</v>
      </c>
    </row>
    <row r="77" spans="1:19" ht="20.25" customHeight="1" thickBot="1" x14ac:dyDescent="0.3">
      <c r="A77" s="53" t="s">
        <v>1</v>
      </c>
      <c r="B77" s="60" t="s">
        <v>151</v>
      </c>
      <c r="C77" s="56" t="s">
        <v>152</v>
      </c>
      <c r="D77" s="45" t="s">
        <v>517</v>
      </c>
      <c r="E77" s="30">
        <v>12</v>
      </c>
      <c r="F77" s="30">
        <v>1</v>
      </c>
      <c r="G77" s="30">
        <v>0</v>
      </c>
      <c r="H77" s="35">
        <v>0</v>
      </c>
      <c r="I77" s="23">
        <v>0.02</v>
      </c>
      <c r="J77" s="23">
        <v>0.1</v>
      </c>
      <c r="K77" s="23">
        <v>0</v>
      </c>
      <c r="L77" s="26">
        <v>0</v>
      </c>
      <c r="M77" s="21">
        <f t="shared" si="5"/>
        <v>0.24</v>
      </c>
      <c r="N77" s="14">
        <f t="shared" si="6"/>
        <v>0.1</v>
      </c>
      <c r="O77" s="14">
        <f t="shared" si="7"/>
        <v>0</v>
      </c>
      <c r="P77" s="17">
        <f t="shared" si="8"/>
        <v>0</v>
      </c>
      <c r="Q77" s="15">
        <f t="shared" si="9"/>
        <v>0.33999999999999997</v>
      </c>
      <c r="R77" s="102"/>
    </row>
    <row r="78" spans="1:19" ht="20.25" customHeight="1" thickBot="1" x14ac:dyDescent="0.3">
      <c r="A78" s="53" t="s">
        <v>1</v>
      </c>
      <c r="B78" s="60" t="s">
        <v>153</v>
      </c>
      <c r="C78" s="56" t="s">
        <v>154</v>
      </c>
      <c r="D78" s="44" t="s">
        <v>518</v>
      </c>
      <c r="E78" s="30">
        <v>7</v>
      </c>
      <c r="F78" s="30">
        <v>0</v>
      </c>
      <c r="G78" s="30">
        <v>1</v>
      </c>
      <c r="H78" s="35">
        <v>1</v>
      </c>
      <c r="I78" s="23">
        <v>0.02</v>
      </c>
      <c r="J78" s="23">
        <v>0</v>
      </c>
      <c r="K78" s="23">
        <v>1.9</v>
      </c>
      <c r="L78" s="26">
        <v>3.9</v>
      </c>
      <c r="M78" s="21">
        <f t="shared" si="5"/>
        <v>0.14000000000000001</v>
      </c>
      <c r="N78" s="14">
        <f t="shared" si="6"/>
        <v>0</v>
      </c>
      <c r="O78" s="14">
        <f t="shared" si="7"/>
        <v>1.9</v>
      </c>
      <c r="P78" s="17">
        <f t="shared" si="8"/>
        <v>3.9</v>
      </c>
      <c r="Q78" s="15">
        <f t="shared" si="9"/>
        <v>5.9399999999999995</v>
      </c>
      <c r="R78" s="102"/>
    </row>
    <row r="79" spans="1:19" ht="20.25" customHeight="1" thickBot="1" x14ac:dyDescent="0.3">
      <c r="A79" s="53" t="s">
        <v>1</v>
      </c>
      <c r="B79" s="60" t="s">
        <v>155</v>
      </c>
      <c r="C79" s="56" t="s">
        <v>156</v>
      </c>
      <c r="D79" s="45" t="s">
        <v>517</v>
      </c>
      <c r="E79" s="30">
        <v>15</v>
      </c>
      <c r="F79" s="30">
        <v>0</v>
      </c>
      <c r="G79" s="30">
        <v>0</v>
      </c>
      <c r="H79" s="35">
        <v>1</v>
      </c>
      <c r="I79" s="23">
        <v>0.02</v>
      </c>
      <c r="J79" s="23">
        <v>0</v>
      </c>
      <c r="K79" s="23">
        <v>0</v>
      </c>
      <c r="L79" s="26">
        <v>3.49</v>
      </c>
      <c r="M79" s="21">
        <f t="shared" si="5"/>
        <v>0.3</v>
      </c>
      <c r="N79" s="14">
        <f t="shared" si="6"/>
        <v>0</v>
      </c>
      <c r="O79" s="14">
        <f t="shared" si="7"/>
        <v>0</v>
      </c>
      <c r="P79" s="17">
        <f t="shared" si="8"/>
        <v>3.49</v>
      </c>
      <c r="Q79" s="15">
        <f t="shared" si="9"/>
        <v>3.79</v>
      </c>
      <c r="R79" s="102"/>
    </row>
    <row r="80" spans="1:19" ht="20.25" customHeight="1" thickBot="1" x14ac:dyDescent="0.3">
      <c r="A80" s="53" t="s">
        <v>1</v>
      </c>
      <c r="B80" s="62" t="s">
        <v>157</v>
      </c>
      <c r="C80" s="56" t="s">
        <v>158</v>
      </c>
      <c r="D80" s="44" t="s">
        <v>518</v>
      </c>
      <c r="E80" s="30">
        <v>6</v>
      </c>
      <c r="F80" s="30">
        <v>0</v>
      </c>
      <c r="G80" s="30">
        <v>0</v>
      </c>
      <c r="H80" s="35">
        <v>0</v>
      </c>
      <c r="I80" s="23">
        <v>0.02</v>
      </c>
      <c r="J80" s="23">
        <v>0</v>
      </c>
      <c r="K80" s="23">
        <v>0</v>
      </c>
      <c r="L80" s="26">
        <v>0</v>
      </c>
      <c r="M80" s="21">
        <f t="shared" si="5"/>
        <v>0.12</v>
      </c>
      <c r="N80" s="14">
        <f t="shared" si="6"/>
        <v>0</v>
      </c>
      <c r="O80" s="14">
        <f t="shared" si="7"/>
        <v>0</v>
      </c>
      <c r="P80" s="17">
        <f t="shared" si="8"/>
        <v>0</v>
      </c>
      <c r="Q80" s="15">
        <f t="shared" si="9"/>
        <v>0.12</v>
      </c>
      <c r="R80" s="102"/>
    </row>
    <row r="81" spans="1:19" ht="20.25" customHeight="1" thickBot="1" x14ac:dyDescent="0.3">
      <c r="A81" s="53" t="s">
        <v>1</v>
      </c>
      <c r="B81" s="62" t="s">
        <v>159</v>
      </c>
      <c r="C81" s="56" t="s">
        <v>160</v>
      </c>
      <c r="D81" s="44" t="s">
        <v>518</v>
      </c>
      <c r="E81" s="30">
        <v>6</v>
      </c>
      <c r="F81" s="30">
        <v>1</v>
      </c>
      <c r="G81" s="30">
        <v>1</v>
      </c>
      <c r="H81" s="35">
        <v>0</v>
      </c>
      <c r="I81" s="23">
        <v>0.02</v>
      </c>
      <c r="J81" s="23">
        <v>0.3</v>
      </c>
      <c r="K81" s="23">
        <v>0.95</v>
      </c>
      <c r="L81" s="26">
        <v>0</v>
      </c>
      <c r="M81" s="21">
        <f t="shared" si="5"/>
        <v>0.12</v>
      </c>
      <c r="N81" s="14">
        <f t="shared" si="6"/>
        <v>0.3</v>
      </c>
      <c r="O81" s="14">
        <f t="shared" si="7"/>
        <v>0.95</v>
      </c>
      <c r="P81" s="17">
        <f t="shared" si="8"/>
        <v>0</v>
      </c>
      <c r="Q81" s="15">
        <f t="shared" si="9"/>
        <v>1.3699999999999999</v>
      </c>
      <c r="R81" s="102"/>
    </row>
    <row r="82" spans="1:19" ht="20.25" customHeight="1" thickBot="1" x14ac:dyDescent="0.3">
      <c r="A82" s="53" t="s">
        <v>1</v>
      </c>
      <c r="B82" s="62" t="s">
        <v>161</v>
      </c>
      <c r="C82" s="56" t="s">
        <v>162</v>
      </c>
      <c r="D82" s="45" t="s">
        <v>517</v>
      </c>
      <c r="E82" s="30">
        <v>13</v>
      </c>
      <c r="F82" s="30">
        <v>0</v>
      </c>
      <c r="G82" s="30">
        <v>0</v>
      </c>
      <c r="H82" s="35">
        <v>0</v>
      </c>
      <c r="I82" s="23">
        <v>0.02</v>
      </c>
      <c r="J82" s="23">
        <v>0</v>
      </c>
      <c r="K82" s="23">
        <v>0</v>
      </c>
      <c r="L82" s="26">
        <v>0</v>
      </c>
      <c r="M82" s="21">
        <f t="shared" si="5"/>
        <v>0.26</v>
      </c>
      <c r="N82" s="14">
        <f t="shared" si="6"/>
        <v>0</v>
      </c>
      <c r="O82" s="14">
        <f t="shared" si="7"/>
        <v>0</v>
      </c>
      <c r="P82" s="17">
        <f t="shared" si="8"/>
        <v>0</v>
      </c>
      <c r="Q82" s="15">
        <f t="shared" si="9"/>
        <v>0.26</v>
      </c>
      <c r="R82" s="102"/>
    </row>
    <row r="83" spans="1:19" ht="20.25" customHeight="1" thickBot="1" x14ac:dyDescent="0.3">
      <c r="A83" s="53" t="s">
        <v>1</v>
      </c>
      <c r="B83" s="62" t="s">
        <v>163</v>
      </c>
      <c r="C83" s="103" t="s">
        <v>164</v>
      </c>
      <c r="D83" s="46" t="s">
        <v>519</v>
      </c>
      <c r="E83" s="30">
        <v>3</v>
      </c>
      <c r="F83" s="30">
        <v>0</v>
      </c>
      <c r="G83" s="30">
        <v>0</v>
      </c>
      <c r="H83" s="35">
        <v>0</v>
      </c>
      <c r="I83" s="23">
        <v>0.45</v>
      </c>
      <c r="J83" s="23">
        <v>0</v>
      </c>
      <c r="K83" s="23">
        <v>0</v>
      </c>
      <c r="L83" s="26">
        <v>0</v>
      </c>
      <c r="M83" s="21">
        <f t="shared" si="5"/>
        <v>1.35</v>
      </c>
      <c r="N83" s="14">
        <f t="shared" si="6"/>
        <v>0</v>
      </c>
      <c r="O83" s="14">
        <f t="shared" si="7"/>
        <v>0</v>
      </c>
      <c r="P83" s="17">
        <f t="shared" si="8"/>
        <v>0</v>
      </c>
      <c r="Q83" s="15">
        <f t="shared" si="9"/>
        <v>1.35</v>
      </c>
      <c r="R83" s="102">
        <v>0.4</v>
      </c>
      <c r="S83" t="s">
        <v>553</v>
      </c>
    </row>
    <row r="84" spans="1:19" ht="20.25" customHeight="1" thickBot="1" x14ac:dyDescent="0.3">
      <c r="A84" s="53" t="s">
        <v>1</v>
      </c>
      <c r="B84" s="62" t="s">
        <v>165</v>
      </c>
      <c r="C84" s="56" t="s">
        <v>166</v>
      </c>
      <c r="D84" s="45" t="s">
        <v>517</v>
      </c>
      <c r="E84" s="30">
        <v>14</v>
      </c>
      <c r="F84" s="30">
        <v>0</v>
      </c>
      <c r="G84" s="30">
        <v>1</v>
      </c>
      <c r="H84" s="35">
        <v>0</v>
      </c>
      <c r="I84" s="23">
        <v>0.02</v>
      </c>
      <c r="J84" s="23">
        <v>0</v>
      </c>
      <c r="K84" s="23">
        <v>0.6</v>
      </c>
      <c r="L84" s="26">
        <v>0</v>
      </c>
      <c r="M84" s="21">
        <f t="shared" si="5"/>
        <v>0.28000000000000003</v>
      </c>
      <c r="N84" s="14">
        <f t="shared" si="6"/>
        <v>0</v>
      </c>
      <c r="O84" s="14">
        <f t="shared" si="7"/>
        <v>0.6</v>
      </c>
      <c r="P84" s="17">
        <f t="shared" si="8"/>
        <v>0</v>
      </c>
      <c r="Q84" s="15">
        <f t="shared" si="9"/>
        <v>0.88</v>
      </c>
      <c r="R84" s="102"/>
    </row>
    <row r="85" spans="1:19" ht="20.25" customHeight="1" thickBot="1" x14ac:dyDescent="0.3">
      <c r="A85" s="53" t="s">
        <v>1</v>
      </c>
      <c r="B85" s="65" t="s">
        <v>167</v>
      </c>
      <c r="C85" s="56" t="s">
        <v>15</v>
      </c>
      <c r="D85" s="43" t="s">
        <v>501</v>
      </c>
      <c r="E85" s="30">
        <v>0</v>
      </c>
      <c r="F85" s="30">
        <v>0</v>
      </c>
      <c r="G85" s="30">
        <v>0</v>
      </c>
      <c r="H85" s="35">
        <v>0</v>
      </c>
      <c r="I85" s="23">
        <v>0.25</v>
      </c>
      <c r="J85" s="23">
        <v>0</v>
      </c>
      <c r="K85" s="23">
        <v>0</v>
      </c>
      <c r="L85" s="26">
        <v>0</v>
      </c>
      <c r="M85" s="21">
        <f t="shared" si="5"/>
        <v>0</v>
      </c>
      <c r="N85" s="14">
        <f t="shared" si="6"/>
        <v>0</v>
      </c>
      <c r="O85" s="14">
        <f t="shared" si="7"/>
        <v>0</v>
      </c>
      <c r="P85" s="17">
        <f t="shared" si="8"/>
        <v>0</v>
      </c>
      <c r="Q85" s="15">
        <f t="shared" si="9"/>
        <v>0</v>
      </c>
      <c r="R85" s="102"/>
    </row>
    <row r="86" spans="1:19" ht="20.25" customHeight="1" thickBot="1" x14ac:dyDescent="0.3">
      <c r="A86" s="53" t="s">
        <v>1</v>
      </c>
      <c r="B86" s="62" t="s">
        <v>168</v>
      </c>
      <c r="C86" s="56" t="s">
        <v>169</v>
      </c>
      <c r="D86" s="46" t="s">
        <v>519</v>
      </c>
      <c r="E86" s="30">
        <v>3</v>
      </c>
      <c r="F86" s="30">
        <v>1</v>
      </c>
      <c r="G86" s="30">
        <v>0</v>
      </c>
      <c r="H86" s="35">
        <v>1</v>
      </c>
      <c r="I86" s="23">
        <v>0.5</v>
      </c>
      <c r="J86" s="23">
        <v>1.5</v>
      </c>
      <c r="K86" s="23">
        <v>0</v>
      </c>
      <c r="L86" s="26">
        <v>17</v>
      </c>
      <c r="M86" s="21">
        <f t="shared" si="5"/>
        <v>1.5</v>
      </c>
      <c r="N86" s="14">
        <f t="shared" si="6"/>
        <v>1.5</v>
      </c>
      <c r="O86" s="14">
        <f t="shared" si="7"/>
        <v>0</v>
      </c>
      <c r="P86" s="17">
        <f t="shared" si="8"/>
        <v>17</v>
      </c>
      <c r="Q86" s="15">
        <f t="shared" si="9"/>
        <v>20</v>
      </c>
      <c r="R86" s="102"/>
    </row>
    <row r="87" spans="1:19" ht="20.25" customHeight="1" thickBot="1" x14ac:dyDescent="0.3">
      <c r="A87" s="53" t="s">
        <v>1</v>
      </c>
      <c r="B87" s="62" t="s">
        <v>170</v>
      </c>
      <c r="C87" s="56" t="s">
        <v>171</v>
      </c>
      <c r="D87" s="45" t="s">
        <v>517</v>
      </c>
      <c r="E87" s="30">
        <v>16</v>
      </c>
      <c r="F87" s="30">
        <v>1</v>
      </c>
      <c r="G87" s="30">
        <v>1</v>
      </c>
      <c r="H87" s="35">
        <v>0</v>
      </c>
      <c r="I87" s="23">
        <v>0.02</v>
      </c>
      <c r="J87" s="23">
        <v>0.08</v>
      </c>
      <c r="K87" s="23">
        <v>0.15</v>
      </c>
      <c r="L87" s="26">
        <v>0</v>
      </c>
      <c r="M87" s="21">
        <f t="shared" si="5"/>
        <v>0.32</v>
      </c>
      <c r="N87" s="14">
        <f t="shared" si="6"/>
        <v>0.08</v>
      </c>
      <c r="O87" s="14">
        <f t="shared" si="7"/>
        <v>0.15</v>
      </c>
      <c r="P87" s="17">
        <f t="shared" si="8"/>
        <v>0</v>
      </c>
      <c r="Q87" s="15">
        <f t="shared" si="9"/>
        <v>0.55000000000000004</v>
      </c>
      <c r="R87" s="102"/>
    </row>
    <row r="88" spans="1:19" ht="20.25" customHeight="1" thickBot="1" x14ac:dyDescent="0.3">
      <c r="A88" s="53" t="s">
        <v>1</v>
      </c>
      <c r="B88" s="62" t="s">
        <v>172</v>
      </c>
      <c r="C88" s="103" t="s">
        <v>21</v>
      </c>
      <c r="D88" s="47" t="s">
        <v>520</v>
      </c>
      <c r="E88" s="30">
        <v>2</v>
      </c>
      <c r="F88" s="30">
        <v>0</v>
      </c>
      <c r="G88" s="30">
        <v>1</v>
      </c>
      <c r="H88" s="35">
        <v>0</v>
      </c>
      <c r="I88" s="23">
        <v>52</v>
      </c>
      <c r="J88" s="23">
        <v>0</v>
      </c>
      <c r="K88" s="23">
        <v>79</v>
      </c>
      <c r="L88" s="26">
        <v>0</v>
      </c>
      <c r="M88" s="21">
        <f t="shared" si="5"/>
        <v>104</v>
      </c>
      <c r="N88" s="14">
        <f t="shared" si="6"/>
        <v>0</v>
      </c>
      <c r="O88" s="14">
        <f t="shared" si="7"/>
        <v>79</v>
      </c>
      <c r="P88" s="17">
        <f t="shared" si="8"/>
        <v>0</v>
      </c>
      <c r="Q88" s="15">
        <f t="shared" si="9"/>
        <v>183</v>
      </c>
      <c r="R88" s="102">
        <v>64</v>
      </c>
      <c r="S88" t="s">
        <v>554</v>
      </c>
    </row>
    <row r="89" spans="1:19" ht="20.25" customHeight="1" thickBot="1" x14ac:dyDescent="0.3">
      <c r="A89" s="53" t="s">
        <v>1</v>
      </c>
      <c r="B89" s="62" t="s">
        <v>173</v>
      </c>
      <c r="C89" s="56" t="s">
        <v>174</v>
      </c>
      <c r="D89" s="44" t="s">
        <v>518</v>
      </c>
      <c r="E89" s="30">
        <v>7</v>
      </c>
      <c r="F89" s="30">
        <v>1</v>
      </c>
      <c r="G89" s="30">
        <v>0</v>
      </c>
      <c r="H89" s="35">
        <v>0</v>
      </c>
      <c r="I89" s="23">
        <v>0.02</v>
      </c>
      <c r="J89" s="23">
        <v>0.11</v>
      </c>
      <c r="K89" s="23">
        <v>0</v>
      </c>
      <c r="L89" s="26">
        <v>0</v>
      </c>
      <c r="M89" s="21">
        <f t="shared" si="5"/>
        <v>0.14000000000000001</v>
      </c>
      <c r="N89" s="14">
        <f t="shared" si="6"/>
        <v>0.11</v>
      </c>
      <c r="O89" s="14">
        <f t="shared" si="7"/>
        <v>0</v>
      </c>
      <c r="P89" s="17">
        <f t="shared" si="8"/>
        <v>0</v>
      </c>
      <c r="Q89" s="15">
        <f t="shared" si="9"/>
        <v>0.25</v>
      </c>
      <c r="R89" s="102"/>
    </row>
    <row r="90" spans="1:19" ht="20.25" customHeight="1" thickBot="1" x14ac:dyDescent="0.3">
      <c r="A90" s="53" t="s">
        <v>1</v>
      </c>
      <c r="B90" s="62" t="s">
        <v>175</v>
      </c>
      <c r="C90" s="56" t="s">
        <v>176</v>
      </c>
      <c r="D90" s="46" t="s">
        <v>519</v>
      </c>
      <c r="E90" s="30">
        <v>3</v>
      </c>
      <c r="F90" s="30">
        <v>0</v>
      </c>
      <c r="G90" s="30">
        <v>0</v>
      </c>
      <c r="H90" s="35">
        <v>0</v>
      </c>
      <c r="I90" s="23">
        <v>0.15</v>
      </c>
      <c r="J90" s="23">
        <v>0</v>
      </c>
      <c r="K90" s="23">
        <v>0</v>
      </c>
      <c r="L90" s="26">
        <v>0</v>
      </c>
      <c r="M90" s="21">
        <f t="shared" si="5"/>
        <v>0.44999999999999996</v>
      </c>
      <c r="N90" s="14">
        <f t="shared" si="6"/>
        <v>0</v>
      </c>
      <c r="O90" s="14">
        <f t="shared" si="7"/>
        <v>0</v>
      </c>
      <c r="P90" s="17">
        <f t="shared" si="8"/>
        <v>0</v>
      </c>
      <c r="Q90" s="15">
        <f t="shared" si="9"/>
        <v>0.44999999999999996</v>
      </c>
      <c r="R90" s="102"/>
    </row>
    <row r="91" spans="1:19" ht="20.25" customHeight="1" thickBot="1" x14ac:dyDescent="0.3">
      <c r="A91" s="53" t="s">
        <v>1</v>
      </c>
      <c r="B91" s="62" t="s">
        <v>177</v>
      </c>
      <c r="C91" s="103" t="s">
        <v>178</v>
      </c>
      <c r="D91" s="47" t="s">
        <v>520</v>
      </c>
      <c r="E91" s="30">
        <v>1</v>
      </c>
      <c r="F91" s="30">
        <v>0</v>
      </c>
      <c r="G91" s="30">
        <v>0</v>
      </c>
      <c r="H91" s="35">
        <v>0</v>
      </c>
      <c r="I91" s="23">
        <v>5</v>
      </c>
      <c r="J91" s="23">
        <v>0</v>
      </c>
      <c r="K91" s="23">
        <v>0</v>
      </c>
      <c r="L91" s="26">
        <v>0</v>
      </c>
      <c r="M91" s="21">
        <f t="shared" si="5"/>
        <v>5</v>
      </c>
      <c r="N91" s="14">
        <f t="shared" si="6"/>
        <v>0</v>
      </c>
      <c r="O91" s="14">
        <f t="shared" si="7"/>
        <v>0</v>
      </c>
      <c r="P91" s="17">
        <f t="shared" si="8"/>
        <v>0</v>
      </c>
      <c r="Q91" s="15">
        <f t="shared" si="9"/>
        <v>5</v>
      </c>
      <c r="R91" s="102">
        <v>8</v>
      </c>
    </row>
    <row r="92" spans="1:19" ht="20.25" customHeight="1" thickBot="1" x14ac:dyDescent="0.3">
      <c r="A92" s="53" t="s">
        <v>1</v>
      </c>
      <c r="B92" s="62" t="s">
        <v>179</v>
      </c>
      <c r="C92" s="56" t="s">
        <v>180</v>
      </c>
      <c r="D92" s="46" t="s">
        <v>519</v>
      </c>
      <c r="E92" s="30">
        <v>3</v>
      </c>
      <c r="F92" s="30">
        <v>0</v>
      </c>
      <c r="G92" s="30">
        <v>0</v>
      </c>
      <c r="H92" s="35">
        <v>0</v>
      </c>
      <c r="I92" s="23">
        <v>0.2</v>
      </c>
      <c r="J92" s="23">
        <v>0</v>
      </c>
      <c r="K92" s="23">
        <v>0</v>
      </c>
      <c r="L92" s="26">
        <v>0</v>
      </c>
      <c r="M92" s="21">
        <f t="shared" si="5"/>
        <v>0.60000000000000009</v>
      </c>
      <c r="N92" s="14">
        <f t="shared" si="6"/>
        <v>0</v>
      </c>
      <c r="O92" s="14">
        <f t="shared" si="7"/>
        <v>0</v>
      </c>
      <c r="P92" s="17">
        <f t="shared" si="8"/>
        <v>0</v>
      </c>
      <c r="Q92" s="15">
        <f t="shared" si="9"/>
        <v>0.60000000000000009</v>
      </c>
      <c r="R92" s="102"/>
    </row>
    <row r="93" spans="1:19" ht="20.25" customHeight="1" thickBot="1" x14ac:dyDescent="0.3">
      <c r="A93" s="53" t="s">
        <v>1</v>
      </c>
      <c r="B93" s="62" t="s">
        <v>181</v>
      </c>
      <c r="C93" s="56" t="s">
        <v>182</v>
      </c>
      <c r="D93" s="44" t="s">
        <v>518</v>
      </c>
      <c r="E93" s="30">
        <v>8</v>
      </c>
      <c r="F93" s="30">
        <v>0</v>
      </c>
      <c r="G93" s="30">
        <v>0</v>
      </c>
      <c r="H93" s="35">
        <v>0</v>
      </c>
      <c r="I93" s="23">
        <v>0.05</v>
      </c>
      <c r="J93" s="23">
        <v>0</v>
      </c>
      <c r="K93" s="23">
        <v>0</v>
      </c>
      <c r="L93" s="26">
        <v>0</v>
      </c>
      <c r="M93" s="21">
        <f t="shared" si="5"/>
        <v>0.4</v>
      </c>
      <c r="N93" s="14">
        <f t="shared" si="6"/>
        <v>0</v>
      </c>
      <c r="O93" s="14">
        <f t="shared" si="7"/>
        <v>0</v>
      </c>
      <c r="P93" s="17">
        <f t="shared" si="8"/>
        <v>0</v>
      </c>
      <c r="Q93" s="15">
        <f t="shared" si="9"/>
        <v>0.4</v>
      </c>
      <c r="R93" s="102"/>
    </row>
    <row r="94" spans="1:19" ht="20.25" customHeight="1" thickBot="1" x14ac:dyDescent="0.3">
      <c r="A94" s="53" t="s">
        <v>1</v>
      </c>
      <c r="B94" s="62" t="s">
        <v>183</v>
      </c>
      <c r="C94" s="56" t="s">
        <v>184</v>
      </c>
      <c r="D94" s="45" t="s">
        <v>517</v>
      </c>
      <c r="E94" s="30">
        <v>14</v>
      </c>
      <c r="F94" s="30">
        <v>2</v>
      </c>
      <c r="G94" s="30">
        <v>1</v>
      </c>
      <c r="H94" s="35">
        <v>0</v>
      </c>
      <c r="I94" s="23">
        <v>0.02</v>
      </c>
      <c r="J94" s="23">
        <v>0.04</v>
      </c>
      <c r="K94" s="23">
        <v>0.27</v>
      </c>
      <c r="L94" s="26">
        <v>0</v>
      </c>
      <c r="M94" s="21">
        <f t="shared" si="5"/>
        <v>0.28000000000000003</v>
      </c>
      <c r="N94" s="14">
        <f t="shared" si="6"/>
        <v>0.08</v>
      </c>
      <c r="O94" s="14">
        <f t="shared" si="7"/>
        <v>0.27</v>
      </c>
      <c r="P94" s="17">
        <f t="shared" si="8"/>
        <v>0</v>
      </c>
      <c r="Q94" s="15">
        <f t="shared" si="9"/>
        <v>0.63000000000000012</v>
      </c>
      <c r="R94" s="102"/>
    </row>
    <row r="95" spans="1:19" ht="20.25" customHeight="1" thickBot="1" x14ac:dyDescent="0.3">
      <c r="A95" s="53" t="s">
        <v>1</v>
      </c>
      <c r="B95" s="62" t="s">
        <v>185</v>
      </c>
      <c r="C95" s="56" t="s">
        <v>186</v>
      </c>
      <c r="D95" s="46" t="s">
        <v>519</v>
      </c>
      <c r="E95" s="30">
        <v>3</v>
      </c>
      <c r="F95" s="30">
        <v>0</v>
      </c>
      <c r="G95" s="30">
        <v>0</v>
      </c>
      <c r="H95" s="35">
        <v>0</v>
      </c>
      <c r="I95" s="23">
        <v>0.38</v>
      </c>
      <c r="J95" s="23">
        <v>0</v>
      </c>
      <c r="K95" s="23">
        <v>0</v>
      </c>
      <c r="L95" s="26">
        <v>0</v>
      </c>
      <c r="M95" s="21">
        <f t="shared" si="5"/>
        <v>1.1400000000000001</v>
      </c>
      <c r="N95" s="14">
        <f t="shared" si="6"/>
        <v>0</v>
      </c>
      <c r="O95" s="14">
        <f t="shared" si="7"/>
        <v>0</v>
      </c>
      <c r="P95" s="17">
        <f t="shared" si="8"/>
        <v>0</v>
      </c>
      <c r="Q95" s="15">
        <f t="shared" si="9"/>
        <v>1.1400000000000001</v>
      </c>
      <c r="R95" s="102"/>
    </row>
    <row r="96" spans="1:19" ht="20.25" customHeight="1" thickBot="1" x14ac:dyDescent="0.3">
      <c r="A96" s="53" t="s">
        <v>1</v>
      </c>
      <c r="B96" s="62" t="s">
        <v>187</v>
      </c>
      <c r="C96" s="56" t="s">
        <v>188</v>
      </c>
      <c r="D96" s="45" t="s">
        <v>517</v>
      </c>
      <c r="E96" s="30">
        <v>12</v>
      </c>
      <c r="F96" s="30">
        <v>1</v>
      </c>
      <c r="G96" s="30">
        <v>0</v>
      </c>
      <c r="H96" s="35">
        <v>0</v>
      </c>
      <c r="I96" s="23">
        <v>0.02</v>
      </c>
      <c r="J96" s="23">
        <v>7.0000000000000007E-2</v>
      </c>
      <c r="K96" s="23">
        <v>0</v>
      </c>
      <c r="L96" s="26">
        <v>0</v>
      </c>
      <c r="M96" s="21">
        <f t="shared" si="5"/>
        <v>0.24</v>
      </c>
      <c r="N96" s="14">
        <f t="shared" si="6"/>
        <v>7.0000000000000007E-2</v>
      </c>
      <c r="O96" s="14">
        <f t="shared" si="7"/>
        <v>0</v>
      </c>
      <c r="P96" s="17">
        <f t="shared" si="8"/>
        <v>0</v>
      </c>
      <c r="Q96" s="15">
        <f t="shared" si="9"/>
        <v>0.31</v>
      </c>
      <c r="R96" s="102"/>
    </row>
    <row r="97" spans="1:19" ht="20.25" customHeight="1" thickBot="1" x14ac:dyDescent="0.3">
      <c r="A97" s="53" t="s">
        <v>1</v>
      </c>
      <c r="B97" s="62" t="s">
        <v>189</v>
      </c>
      <c r="C97" s="56" t="s">
        <v>190</v>
      </c>
      <c r="D97" s="44" t="s">
        <v>518</v>
      </c>
      <c r="E97" s="30">
        <v>7</v>
      </c>
      <c r="F97" s="30">
        <v>1</v>
      </c>
      <c r="G97" s="30">
        <v>1</v>
      </c>
      <c r="H97" s="35">
        <v>0</v>
      </c>
      <c r="I97" s="23">
        <v>0.02</v>
      </c>
      <c r="J97" s="23">
        <v>0.13</v>
      </c>
      <c r="K97" s="23">
        <v>1.21</v>
      </c>
      <c r="L97" s="26">
        <v>0</v>
      </c>
      <c r="M97" s="21">
        <f t="shared" si="5"/>
        <v>0.14000000000000001</v>
      </c>
      <c r="N97" s="14">
        <f t="shared" si="6"/>
        <v>0.13</v>
      </c>
      <c r="O97" s="14">
        <f t="shared" si="7"/>
        <v>1.21</v>
      </c>
      <c r="P97" s="17">
        <f t="shared" si="8"/>
        <v>0</v>
      </c>
      <c r="Q97" s="15">
        <f t="shared" si="9"/>
        <v>1.48</v>
      </c>
      <c r="R97" s="102"/>
    </row>
    <row r="98" spans="1:19" ht="20.25" customHeight="1" thickBot="1" x14ac:dyDescent="0.3">
      <c r="A98" s="53" t="s">
        <v>1</v>
      </c>
      <c r="B98" s="62" t="s">
        <v>191</v>
      </c>
      <c r="C98" s="56" t="s">
        <v>192</v>
      </c>
      <c r="D98" s="46" t="s">
        <v>519</v>
      </c>
      <c r="E98" s="30">
        <v>2</v>
      </c>
      <c r="F98" s="30">
        <v>0</v>
      </c>
      <c r="G98" s="30">
        <v>0</v>
      </c>
      <c r="H98" s="35">
        <v>0</v>
      </c>
      <c r="I98" s="23">
        <v>0.48</v>
      </c>
      <c r="J98" s="23">
        <v>0</v>
      </c>
      <c r="K98" s="23">
        <v>0</v>
      </c>
      <c r="L98" s="26">
        <v>0</v>
      </c>
      <c r="M98" s="21">
        <f t="shared" si="5"/>
        <v>0.96</v>
      </c>
      <c r="N98" s="14">
        <f t="shared" si="6"/>
        <v>0</v>
      </c>
      <c r="O98" s="14">
        <f t="shared" si="7"/>
        <v>0</v>
      </c>
      <c r="P98" s="17">
        <f t="shared" si="8"/>
        <v>0</v>
      </c>
      <c r="Q98" s="15">
        <f t="shared" si="9"/>
        <v>0.96</v>
      </c>
      <c r="R98" s="102"/>
    </row>
    <row r="99" spans="1:19" ht="20.25" customHeight="1" thickBot="1" x14ac:dyDescent="0.3">
      <c r="A99" s="53" t="s">
        <v>1</v>
      </c>
      <c r="B99" s="62" t="s">
        <v>193</v>
      </c>
      <c r="C99" s="56" t="s">
        <v>194</v>
      </c>
      <c r="D99" s="45" t="s">
        <v>517</v>
      </c>
      <c r="E99" s="30">
        <v>14</v>
      </c>
      <c r="F99" s="30">
        <v>0</v>
      </c>
      <c r="G99" s="30">
        <v>1</v>
      </c>
      <c r="H99" s="35">
        <v>0</v>
      </c>
      <c r="I99" s="23">
        <v>0.02</v>
      </c>
      <c r="J99" s="23">
        <v>0</v>
      </c>
      <c r="K99" s="23">
        <v>0.3</v>
      </c>
      <c r="L99" s="26">
        <v>0</v>
      </c>
      <c r="M99" s="21">
        <f t="shared" si="5"/>
        <v>0.28000000000000003</v>
      </c>
      <c r="N99" s="14">
        <f t="shared" si="6"/>
        <v>0</v>
      </c>
      <c r="O99" s="14">
        <f t="shared" si="7"/>
        <v>0.3</v>
      </c>
      <c r="P99" s="17">
        <f t="shared" si="8"/>
        <v>0</v>
      </c>
      <c r="Q99" s="15">
        <f t="shared" si="9"/>
        <v>0.58000000000000007</v>
      </c>
      <c r="R99" s="102"/>
    </row>
    <row r="100" spans="1:19" ht="20.25" customHeight="1" thickBot="1" x14ac:dyDescent="0.3">
      <c r="A100" s="53" t="s">
        <v>1</v>
      </c>
      <c r="B100" s="62" t="s">
        <v>195</v>
      </c>
      <c r="C100" s="56" t="s">
        <v>196</v>
      </c>
      <c r="D100" s="44" t="s">
        <v>518</v>
      </c>
      <c r="E100" s="30">
        <v>8</v>
      </c>
      <c r="F100" s="30">
        <v>1</v>
      </c>
      <c r="G100" s="30">
        <v>1</v>
      </c>
      <c r="H100" s="35">
        <v>0</v>
      </c>
      <c r="I100" s="23">
        <v>0.03</v>
      </c>
      <c r="J100" s="23">
        <v>0.24</v>
      </c>
      <c r="K100" s="23">
        <v>0.7</v>
      </c>
      <c r="L100" s="26">
        <v>0</v>
      </c>
      <c r="M100" s="21">
        <f t="shared" si="5"/>
        <v>0.24</v>
      </c>
      <c r="N100" s="14">
        <f t="shared" si="6"/>
        <v>0.24</v>
      </c>
      <c r="O100" s="14">
        <f t="shared" si="7"/>
        <v>0.7</v>
      </c>
      <c r="P100" s="17">
        <f t="shared" si="8"/>
        <v>0</v>
      </c>
      <c r="Q100" s="15">
        <f t="shared" si="9"/>
        <v>1.18</v>
      </c>
      <c r="R100" s="102"/>
    </row>
    <row r="101" spans="1:19" ht="20.25" customHeight="1" thickBot="1" x14ac:dyDescent="0.3">
      <c r="A101" s="53" t="s">
        <v>1</v>
      </c>
      <c r="B101" s="62" t="s">
        <v>197</v>
      </c>
      <c r="C101" s="103" t="s">
        <v>198</v>
      </c>
      <c r="D101" s="46" t="s">
        <v>519</v>
      </c>
      <c r="E101" s="30">
        <v>3</v>
      </c>
      <c r="F101" s="30">
        <v>0</v>
      </c>
      <c r="G101" s="30">
        <v>0</v>
      </c>
      <c r="H101" s="35">
        <v>0</v>
      </c>
      <c r="I101" s="23">
        <v>0.4</v>
      </c>
      <c r="J101" s="23">
        <v>0</v>
      </c>
      <c r="K101" s="23">
        <v>0</v>
      </c>
      <c r="L101" s="26">
        <v>0</v>
      </c>
      <c r="M101" s="21">
        <f t="shared" si="5"/>
        <v>1.2000000000000002</v>
      </c>
      <c r="N101" s="14">
        <f t="shared" si="6"/>
        <v>0</v>
      </c>
      <c r="O101" s="14">
        <f t="shared" si="7"/>
        <v>0</v>
      </c>
      <c r="P101" s="17">
        <f t="shared" si="8"/>
        <v>0</v>
      </c>
      <c r="Q101" s="15">
        <f t="shared" si="9"/>
        <v>1.2000000000000002</v>
      </c>
      <c r="R101" s="102">
        <v>2</v>
      </c>
      <c r="S101" t="s">
        <v>553</v>
      </c>
    </row>
    <row r="102" spans="1:19" ht="20.25" customHeight="1" thickBot="1" x14ac:dyDescent="0.3">
      <c r="A102" s="53" t="s">
        <v>1</v>
      </c>
      <c r="B102" s="62" t="s">
        <v>199</v>
      </c>
      <c r="C102" s="56" t="s">
        <v>200</v>
      </c>
      <c r="D102" s="44" t="s">
        <v>518</v>
      </c>
      <c r="E102" s="30">
        <v>7</v>
      </c>
      <c r="F102" s="30">
        <v>1</v>
      </c>
      <c r="G102" s="30">
        <v>0</v>
      </c>
      <c r="H102" s="35">
        <v>0</v>
      </c>
      <c r="I102" s="23">
        <v>0.03</v>
      </c>
      <c r="J102" s="23">
        <v>0.22</v>
      </c>
      <c r="K102" s="23">
        <v>0</v>
      </c>
      <c r="L102" s="26">
        <v>0</v>
      </c>
      <c r="M102" s="21">
        <f t="shared" si="5"/>
        <v>0.21</v>
      </c>
      <c r="N102" s="14">
        <f t="shared" si="6"/>
        <v>0.22</v>
      </c>
      <c r="O102" s="14">
        <f t="shared" si="7"/>
        <v>0</v>
      </c>
      <c r="P102" s="17">
        <f t="shared" si="8"/>
        <v>0</v>
      </c>
      <c r="Q102" s="15">
        <f t="shared" si="9"/>
        <v>0.43</v>
      </c>
      <c r="R102" s="102"/>
    </row>
    <row r="103" spans="1:19" ht="20.25" customHeight="1" thickBot="1" x14ac:dyDescent="0.3">
      <c r="A103" s="53" t="s">
        <v>1</v>
      </c>
      <c r="B103" s="62" t="s">
        <v>201</v>
      </c>
      <c r="C103" s="103" t="s">
        <v>202</v>
      </c>
      <c r="D103" s="47" t="s">
        <v>520</v>
      </c>
      <c r="E103" s="30">
        <v>1</v>
      </c>
      <c r="F103" s="30">
        <v>0</v>
      </c>
      <c r="G103" s="30">
        <v>0</v>
      </c>
      <c r="H103" s="35">
        <v>0</v>
      </c>
      <c r="I103" s="23">
        <v>3.99</v>
      </c>
      <c r="J103" s="23">
        <v>0</v>
      </c>
      <c r="K103" s="23">
        <v>0</v>
      </c>
      <c r="L103" s="26">
        <v>0</v>
      </c>
      <c r="M103" s="21">
        <f t="shared" si="5"/>
        <v>3.99</v>
      </c>
      <c r="N103" s="14">
        <f t="shared" si="6"/>
        <v>0</v>
      </c>
      <c r="O103" s="14">
        <f t="shared" si="7"/>
        <v>0</v>
      </c>
      <c r="P103" s="17">
        <f t="shared" si="8"/>
        <v>0</v>
      </c>
      <c r="Q103" s="15">
        <f t="shared" si="9"/>
        <v>3.99</v>
      </c>
      <c r="R103" s="102">
        <v>4</v>
      </c>
    </row>
    <row r="104" spans="1:19" ht="20.25" customHeight="1" thickBot="1" x14ac:dyDescent="0.3">
      <c r="A104" s="53" t="s">
        <v>1</v>
      </c>
      <c r="B104" s="62" t="s">
        <v>203</v>
      </c>
      <c r="C104" s="56" t="s">
        <v>204</v>
      </c>
      <c r="D104" s="44" t="s">
        <v>518</v>
      </c>
      <c r="E104" s="30">
        <v>6</v>
      </c>
      <c r="F104" s="30">
        <v>1</v>
      </c>
      <c r="G104" s="30">
        <v>0</v>
      </c>
      <c r="H104" s="35">
        <v>0</v>
      </c>
      <c r="I104" s="23">
        <v>0.03</v>
      </c>
      <c r="J104" s="23">
        <v>0.3</v>
      </c>
      <c r="K104" s="23">
        <v>0</v>
      </c>
      <c r="L104" s="26">
        <v>0</v>
      </c>
      <c r="M104" s="21">
        <f t="shared" si="5"/>
        <v>0.18</v>
      </c>
      <c r="N104" s="14">
        <f t="shared" si="6"/>
        <v>0.3</v>
      </c>
      <c r="O104" s="14">
        <f t="shared" si="7"/>
        <v>0</v>
      </c>
      <c r="P104" s="17">
        <f t="shared" si="8"/>
        <v>0</v>
      </c>
      <c r="Q104" s="15">
        <f t="shared" si="9"/>
        <v>0.48</v>
      </c>
      <c r="R104" s="102"/>
    </row>
    <row r="105" spans="1:19" ht="20.25" customHeight="1" thickBot="1" x14ac:dyDescent="0.3">
      <c r="A105" s="53" t="s">
        <v>1</v>
      </c>
      <c r="B105" s="62" t="s">
        <v>205</v>
      </c>
      <c r="C105" s="103" t="s">
        <v>206</v>
      </c>
      <c r="D105" s="46" t="s">
        <v>519</v>
      </c>
      <c r="E105" s="30">
        <v>3</v>
      </c>
      <c r="F105" s="30">
        <v>0</v>
      </c>
      <c r="G105" s="30">
        <v>0</v>
      </c>
      <c r="H105" s="35">
        <v>0</v>
      </c>
      <c r="I105" s="23">
        <v>0.95</v>
      </c>
      <c r="J105" s="23">
        <v>0</v>
      </c>
      <c r="K105" s="23">
        <v>0</v>
      </c>
      <c r="L105" s="26">
        <v>0</v>
      </c>
      <c r="M105" s="21">
        <f t="shared" si="5"/>
        <v>2.8499999999999996</v>
      </c>
      <c r="N105" s="14">
        <f t="shared" si="6"/>
        <v>0</v>
      </c>
      <c r="O105" s="14">
        <f t="shared" si="7"/>
        <v>0</v>
      </c>
      <c r="P105" s="17">
        <f t="shared" si="8"/>
        <v>0</v>
      </c>
      <c r="Q105" s="15">
        <f t="shared" si="9"/>
        <v>2.8499999999999996</v>
      </c>
      <c r="R105" s="102">
        <v>3</v>
      </c>
    </row>
    <row r="106" spans="1:19" ht="20.25" customHeight="1" thickBot="1" x14ac:dyDescent="0.3">
      <c r="A106" s="53" t="s">
        <v>1</v>
      </c>
      <c r="B106" s="62" t="s">
        <v>207</v>
      </c>
      <c r="C106" s="103" t="s">
        <v>208</v>
      </c>
      <c r="D106" s="46" t="s">
        <v>519</v>
      </c>
      <c r="E106" s="30">
        <v>2</v>
      </c>
      <c r="F106" s="30">
        <v>0</v>
      </c>
      <c r="G106" s="30">
        <v>0</v>
      </c>
      <c r="H106" s="35">
        <v>1</v>
      </c>
      <c r="I106" s="23">
        <v>0.37</v>
      </c>
      <c r="J106" s="23">
        <v>0</v>
      </c>
      <c r="K106" s="23">
        <v>0</v>
      </c>
      <c r="L106" s="26">
        <v>9</v>
      </c>
      <c r="M106" s="21">
        <f t="shared" si="5"/>
        <v>0.74</v>
      </c>
      <c r="N106" s="14">
        <f t="shared" si="6"/>
        <v>0</v>
      </c>
      <c r="O106" s="14">
        <f t="shared" si="7"/>
        <v>0</v>
      </c>
      <c r="P106" s="17">
        <f t="shared" si="8"/>
        <v>9</v>
      </c>
      <c r="Q106" s="15">
        <f t="shared" si="9"/>
        <v>9.74</v>
      </c>
      <c r="R106" s="102">
        <v>0.8</v>
      </c>
      <c r="S106" t="s">
        <v>555</v>
      </c>
    </row>
    <row r="107" spans="1:19" ht="20.25" customHeight="1" thickBot="1" x14ac:dyDescent="0.3">
      <c r="A107" s="53" t="s">
        <v>1</v>
      </c>
      <c r="B107" s="62" t="s">
        <v>209</v>
      </c>
      <c r="C107" s="56" t="s">
        <v>210</v>
      </c>
      <c r="D107" s="44" t="s">
        <v>518</v>
      </c>
      <c r="E107" s="30">
        <v>8</v>
      </c>
      <c r="F107" s="30">
        <v>1</v>
      </c>
      <c r="G107" s="30">
        <v>0</v>
      </c>
      <c r="H107" s="35">
        <v>0</v>
      </c>
      <c r="I107" s="23">
        <v>0.02</v>
      </c>
      <c r="J107" s="23">
        <v>7.0000000000000007E-2</v>
      </c>
      <c r="K107" s="23">
        <v>0</v>
      </c>
      <c r="L107" s="26">
        <v>0</v>
      </c>
      <c r="M107" s="21">
        <f t="shared" si="5"/>
        <v>0.16</v>
      </c>
      <c r="N107" s="14">
        <f t="shared" si="6"/>
        <v>7.0000000000000007E-2</v>
      </c>
      <c r="O107" s="14">
        <f t="shared" si="7"/>
        <v>0</v>
      </c>
      <c r="P107" s="17">
        <f t="shared" si="8"/>
        <v>0</v>
      </c>
      <c r="Q107" s="15">
        <f t="shared" si="9"/>
        <v>0.23</v>
      </c>
      <c r="R107" s="102"/>
    </row>
    <row r="108" spans="1:19" ht="20.25" customHeight="1" thickBot="1" x14ac:dyDescent="0.3">
      <c r="A108" s="53" t="s">
        <v>1</v>
      </c>
      <c r="B108" s="62" t="s">
        <v>211</v>
      </c>
      <c r="C108" s="56" t="s">
        <v>212</v>
      </c>
      <c r="D108" s="47" t="s">
        <v>520</v>
      </c>
      <c r="E108" s="30">
        <v>1</v>
      </c>
      <c r="F108" s="30">
        <v>0</v>
      </c>
      <c r="G108" s="30">
        <v>0</v>
      </c>
      <c r="H108" s="35">
        <v>0</v>
      </c>
      <c r="I108" s="23">
        <v>6.5</v>
      </c>
      <c r="J108" s="23">
        <v>0</v>
      </c>
      <c r="K108" s="23">
        <v>0</v>
      </c>
      <c r="L108" s="26">
        <v>0</v>
      </c>
      <c r="M108" s="21">
        <f t="shared" si="5"/>
        <v>6.5</v>
      </c>
      <c r="N108" s="14">
        <f t="shared" si="6"/>
        <v>0</v>
      </c>
      <c r="O108" s="14">
        <f t="shared" si="7"/>
        <v>0</v>
      </c>
      <c r="P108" s="17">
        <f t="shared" si="8"/>
        <v>0</v>
      </c>
      <c r="Q108" s="15">
        <f t="shared" si="9"/>
        <v>6.5</v>
      </c>
      <c r="R108" s="102"/>
    </row>
    <row r="109" spans="1:19" ht="20.25" customHeight="1" thickBot="1" x14ac:dyDescent="0.3">
      <c r="A109" s="53" t="s">
        <v>1</v>
      </c>
      <c r="B109" s="62" t="s">
        <v>213</v>
      </c>
      <c r="C109" s="56" t="s">
        <v>214</v>
      </c>
      <c r="D109" s="45" t="s">
        <v>517</v>
      </c>
      <c r="E109" s="30">
        <v>13</v>
      </c>
      <c r="F109" s="30">
        <v>1</v>
      </c>
      <c r="G109" s="30">
        <v>1</v>
      </c>
      <c r="H109" s="35">
        <v>0</v>
      </c>
      <c r="I109" s="23">
        <v>0.02</v>
      </c>
      <c r="J109" s="23">
        <v>0.08</v>
      </c>
      <c r="K109" s="23">
        <v>0.28999999999999998</v>
      </c>
      <c r="L109" s="26">
        <v>0</v>
      </c>
      <c r="M109" s="21">
        <f t="shared" si="5"/>
        <v>0.26</v>
      </c>
      <c r="N109" s="14">
        <f t="shared" si="6"/>
        <v>0.08</v>
      </c>
      <c r="O109" s="14">
        <f t="shared" si="7"/>
        <v>0.28999999999999998</v>
      </c>
      <c r="P109" s="17">
        <f t="shared" si="8"/>
        <v>0</v>
      </c>
      <c r="Q109" s="15">
        <f t="shared" si="9"/>
        <v>0.63</v>
      </c>
      <c r="R109" s="102"/>
    </row>
    <row r="110" spans="1:19" ht="20.25" customHeight="1" thickBot="1" x14ac:dyDescent="0.3">
      <c r="A110" s="53" t="s">
        <v>1</v>
      </c>
      <c r="B110" s="62" t="s">
        <v>215</v>
      </c>
      <c r="C110" s="56" t="s">
        <v>216</v>
      </c>
      <c r="D110" s="44" t="s">
        <v>518</v>
      </c>
      <c r="E110" s="30">
        <v>7</v>
      </c>
      <c r="F110" s="30">
        <v>1</v>
      </c>
      <c r="G110" s="30">
        <v>0</v>
      </c>
      <c r="H110" s="35">
        <v>0</v>
      </c>
      <c r="I110" s="23">
        <v>0.02</v>
      </c>
      <c r="J110" s="23">
        <v>0.19</v>
      </c>
      <c r="K110" s="23">
        <v>0</v>
      </c>
      <c r="L110" s="26">
        <v>0</v>
      </c>
      <c r="M110" s="21">
        <f t="shared" si="5"/>
        <v>0.14000000000000001</v>
      </c>
      <c r="N110" s="14">
        <f t="shared" si="6"/>
        <v>0.19</v>
      </c>
      <c r="O110" s="14">
        <f t="shared" si="7"/>
        <v>0</v>
      </c>
      <c r="P110" s="17">
        <f t="shared" si="8"/>
        <v>0</v>
      </c>
      <c r="Q110" s="15">
        <f t="shared" si="9"/>
        <v>0.33</v>
      </c>
      <c r="R110" s="102"/>
    </row>
    <row r="111" spans="1:19" ht="20.25" customHeight="1" thickBot="1" x14ac:dyDescent="0.3">
      <c r="A111" s="53" t="s">
        <v>1</v>
      </c>
      <c r="B111" s="62" t="s">
        <v>217</v>
      </c>
      <c r="C111" s="56" t="s">
        <v>218</v>
      </c>
      <c r="D111" s="46" t="s">
        <v>519</v>
      </c>
      <c r="E111" s="30">
        <v>1</v>
      </c>
      <c r="F111" s="30">
        <v>0</v>
      </c>
      <c r="G111" s="30">
        <v>0</v>
      </c>
      <c r="H111" s="35">
        <v>0</v>
      </c>
      <c r="I111" s="23">
        <v>0.48</v>
      </c>
      <c r="J111" s="23">
        <v>0</v>
      </c>
      <c r="K111" s="23">
        <v>0</v>
      </c>
      <c r="L111" s="26">
        <v>0</v>
      </c>
      <c r="M111" s="21">
        <f t="shared" si="5"/>
        <v>0.48</v>
      </c>
      <c r="N111" s="14">
        <f t="shared" si="6"/>
        <v>0</v>
      </c>
      <c r="O111" s="14">
        <f t="shared" si="7"/>
        <v>0</v>
      </c>
      <c r="P111" s="17">
        <f t="shared" si="8"/>
        <v>0</v>
      </c>
      <c r="Q111" s="15">
        <f t="shared" si="9"/>
        <v>0.48</v>
      </c>
      <c r="R111" s="102"/>
    </row>
    <row r="112" spans="1:19" ht="20.25" customHeight="1" thickBot="1" x14ac:dyDescent="0.3">
      <c r="A112" s="53" t="s">
        <v>1</v>
      </c>
      <c r="B112" s="62" t="s">
        <v>219</v>
      </c>
      <c r="C112" s="56" t="s">
        <v>220</v>
      </c>
      <c r="D112" s="45" t="s">
        <v>517</v>
      </c>
      <c r="E112" s="30">
        <v>15</v>
      </c>
      <c r="F112" s="30">
        <v>1</v>
      </c>
      <c r="G112" s="30">
        <v>1</v>
      </c>
      <c r="H112" s="35">
        <v>0</v>
      </c>
      <c r="I112" s="23">
        <v>0.02</v>
      </c>
      <c r="J112" s="23">
        <v>0.15</v>
      </c>
      <c r="K112" s="23">
        <v>0.05</v>
      </c>
      <c r="L112" s="26">
        <v>0</v>
      </c>
      <c r="M112" s="21">
        <f t="shared" si="5"/>
        <v>0.3</v>
      </c>
      <c r="N112" s="14">
        <f t="shared" si="6"/>
        <v>0.15</v>
      </c>
      <c r="O112" s="14">
        <f t="shared" si="7"/>
        <v>0.05</v>
      </c>
      <c r="P112" s="17">
        <f t="shared" si="8"/>
        <v>0</v>
      </c>
      <c r="Q112" s="15">
        <f t="shared" si="9"/>
        <v>0.49999999999999994</v>
      </c>
      <c r="R112" s="102"/>
    </row>
    <row r="113" spans="1:18" ht="20.25" customHeight="1" thickBot="1" x14ac:dyDescent="0.3">
      <c r="A113" s="53" t="s">
        <v>1</v>
      </c>
      <c r="B113" s="62" t="s">
        <v>221</v>
      </c>
      <c r="C113" s="56" t="s">
        <v>222</v>
      </c>
      <c r="D113" s="45" t="s">
        <v>517</v>
      </c>
      <c r="E113" s="30">
        <v>13</v>
      </c>
      <c r="F113" s="30">
        <v>2</v>
      </c>
      <c r="G113" s="30">
        <v>0</v>
      </c>
      <c r="H113" s="35">
        <v>0</v>
      </c>
      <c r="I113" s="23">
        <v>0.02</v>
      </c>
      <c r="J113" s="23">
        <v>0.09</v>
      </c>
      <c r="K113" s="23">
        <v>0</v>
      </c>
      <c r="L113" s="26">
        <v>0</v>
      </c>
      <c r="M113" s="21">
        <f t="shared" si="5"/>
        <v>0.26</v>
      </c>
      <c r="N113" s="14">
        <f t="shared" si="6"/>
        <v>0.18</v>
      </c>
      <c r="O113" s="14">
        <f t="shared" si="7"/>
        <v>0</v>
      </c>
      <c r="P113" s="17">
        <f t="shared" si="8"/>
        <v>0</v>
      </c>
      <c r="Q113" s="15">
        <f t="shared" si="9"/>
        <v>0.44</v>
      </c>
      <c r="R113" s="102"/>
    </row>
    <row r="114" spans="1:18" ht="20.25" customHeight="1" thickBot="1" x14ac:dyDescent="0.3">
      <c r="A114" s="53" t="s">
        <v>1</v>
      </c>
      <c r="B114" s="62" t="s">
        <v>223</v>
      </c>
      <c r="C114" s="56" t="s">
        <v>224</v>
      </c>
      <c r="D114" s="45" t="s">
        <v>517</v>
      </c>
      <c r="E114" s="30">
        <v>14</v>
      </c>
      <c r="F114" s="30">
        <v>1</v>
      </c>
      <c r="G114" s="30">
        <v>0</v>
      </c>
      <c r="H114" s="35">
        <v>0</v>
      </c>
      <c r="I114" s="23">
        <v>0.02</v>
      </c>
      <c r="J114" s="23">
        <v>0.09</v>
      </c>
      <c r="K114" s="23">
        <v>0</v>
      </c>
      <c r="L114" s="26">
        <v>0</v>
      </c>
      <c r="M114" s="21">
        <f t="shared" si="5"/>
        <v>0.28000000000000003</v>
      </c>
      <c r="N114" s="14">
        <f t="shared" si="6"/>
        <v>0.09</v>
      </c>
      <c r="O114" s="14">
        <f t="shared" si="7"/>
        <v>0</v>
      </c>
      <c r="P114" s="17">
        <f t="shared" si="8"/>
        <v>0</v>
      </c>
      <c r="Q114" s="15">
        <f t="shared" si="9"/>
        <v>0.37</v>
      </c>
      <c r="R114" s="102"/>
    </row>
    <row r="115" spans="1:18" ht="20.25" customHeight="1" thickBot="1" x14ac:dyDescent="0.3">
      <c r="A115" s="53" t="s">
        <v>1</v>
      </c>
      <c r="B115" s="62" t="s">
        <v>225</v>
      </c>
      <c r="C115" s="56" t="s">
        <v>226</v>
      </c>
      <c r="D115" s="45" t="s">
        <v>517</v>
      </c>
      <c r="E115" s="30">
        <v>15</v>
      </c>
      <c r="F115" s="30">
        <v>1</v>
      </c>
      <c r="G115" s="30">
        <v>1</v>
      </c>
      <c r="H115" s="35">
        <v>0</v>
      </c>
      <c r="I115" s="23">
        <v>0.02</v>
      </c>
      <c r="J115" s="23">
        <v>0.02</v>
      </c>
      <c r="K115" s="23">
        <v>0.3</v>
      </c>
      <c r="L115" s="26">
        <v>0</v>
      </c>
      <c r="M115" s="21">
        <f t="shared" si="5"/>
        <v>0.3</v>
      </c>
      <c r="N115" s="14">
        <f t="shared" si="6"/>
        <v>0.02</v>
      </c>
      <c r="O115" s="14">
        <f t="shared" si="7"/>
        <v>0.3</v>
      </c>
      <c r="P115" s="17">
        <f t="shared" si="8"/>
        <v>0</v>
      </c>
      <c r="Q115" s="15">
        <f t="shared" si="9"/>
        <v>0.62</v>
      </c>
      <c r="R115" s="102"/>
    </row>
    <row r="116" spans="1:18" ht="20.25" customHeight="1" thickBot="1" x14ac:dyDescent="0.3">
      <c r="A116" s="53" t="s">
        <v>1</v>
      </c>
      <c r="B116" s="62" t="s">
        <v>227</v>
      </c>
      <c r="C116" s="56" t="s">
        <v>228</v>
      </c>
      <c r="D116" s="46" t="s">
        <v>519</v>
      </c>
      <c r="E116" s="30">
        <v>3</v>
      </c>
      <c r="F116" s="30">
        <v>1</v>
      </c>
      <c r="G116" s="30">
        <v>0</v>
      </c>
      <c r="H116" s="35">
        <v>0</v>
      </c>
      <c r="I116" s="23">
        <v>0.3</v>
      </c>
      <c r="J116" s="23">
        <v>1.0900000000000001</v>
      </c>
      <c r="K116" s="23">
        <v>0</v>
      </c>
      <c r="L116" s="26">
        <v>0</v>
      </c>
      <c r="M116" s="21">
        <f t="shared" si="5"/>
        <v>0.89999999999999991</v>
      </c>
      <c r="N116" s="14">
        <f t="shared" si="6"/>
        <v>1.0900000000000001</v>
      </c>
      <c r="O116" s="14">
        <f t="shared" si="7"/>
        <v>0</v>
      </c>
      <c r="P116" s="17">
        <f t="shared" si="8"/>
        <v>0</v>
      </c>
      <c r="Q116" s="15">
        <f t="shared" si="9"/>
        <v>1.99</v>
      </c>
      <c r="R116" s="102"/>
    </row>
    <row r="117" spans="1:18" ht="20.25" customHeight="1" thickBot="1" x14ac:dyDescent="0.3">
      <c r="A117" s="53" t="s">
        <v>1</v>
      </c>
      <c r="B117" s="62" t="s">
        <v>229</v>
      </c>
      <c r="C117" s="56" t="s">
        <v>230</v>
      </c>
      <c r="D117" s="45" t="s">
        <v>517</v>
      </c>
      <c r="E117" s="30">
        <v>15</v>
      </c>
      <c r="F117" s="30">
        <v>1</v>
      </c>
      <c r="G117" s="30">
        <v>1</v>
      </c>
      <c r="H117" s="35">
        <v>0</v>
      </c>
      <c r="I117" s="23">
        <v>0.02</v>
      </c>
      <c r="J117" s="23">
        <v>0.02</v>
      </c>
      <c r="K117" s="23">
        <v>0.15</v>
      </c>
      <c r="L117" s="26">
        <v>0</v>
      </c>
      <c r="M117" s="21">
        <f t="shared" si="5"/>
        <v>0.3</v>
      </c>
      <c r="N117" s="14">
        <f t="shared" si="6"/>
        <v>0.02</v>
      </c>
      <c r="O117" s="14">
        <f t="shared" si="7"/>
        <v>0.15</v>
      </c>
      <c r="P117" s="17">
        <f t="shared" si="8"/>
        <v>0</v>
      </c>
      <c r="Q117" s="15">
        <f t="shared" si="9"/>
        <v>0.47</v>
      </c>
      <c r="R117" s="102"/>
    </row>
    <row r="118" spans="1:18" ht="20.25" customHeight="1" thickBot="1" x14ac:dyDescent="0.3">
      <c r="A118" s="53" t="s">
        <v>1</v>
      </c>
      <c r="B118" s="62" t="s">
        <v>231</v>
      </c>
      <c r="C118" s="56" t="s">
        <v>232</v>
      </c>
      <c r="D118" s="45" t="s">
        <v>517</v>
      </c>
      <c r="E118" s="30">
        <v>13</v>
      </c>
      <c r="F118" s="30">
        <v>2</v>
      </c>
      <c r="G118" s="30">
        <v>0</v>
      </c>
      <c r="H118" s="35">
        <v>0</v>
      </c>
      <c r="I118" s="23">
        <v>0.02</v>
      </c>
      <c r="J118" s="23">
        <v>0.04</v>
      </c>
      <c r="K118" s="23">
        <v>0</v>
      </c>
      <c r="L118" s="26">
        <v>0</v>
      </c>
      <c r="M118" s="21">
        <f t="shared" si="5"/>
        <v>0.26</v>
      </c>
      <c r="N118" s="14">
        <f t="shared" si="6"/>
        <v>0.08</v>
      </c>
      <c r="O118" s="14">
        <f t="shared" si="7"/>
        <v>0</v>
      </c>
      <c r="P118" s="17">
        <f t="shared" si="8"/>
        <v>0</v>
      </c>
      <c r="Q118" s="15">
        <f t="shared" si="9"/>
        <v>0.34</v>
      </c>
      <c r="R118" s="102"/>
    </row>
    <row r="119" spans="1:18" ht="20.25" customHeight="1" thickBot="1" x14ac:dyDescent="0.3">
      <c r="A119" s="53" t="s">
        <v>1</v>
      </c>
      <c r="B119" s="62" t="s">
        <v>233</v>
      </c>
      <c r="C119" s="56" t="s">
        <v>234</v>
      </c>
      <c r="D119" s="44" t="s">
        <v>518</v>
      </c>
      <c r="E119" s="30">
        <v>7</v>
      </c>
      <c r="F119" s="30">
        <v>1</v>
      </c>
      <c r="G119" s="30">
        <v>0</v>
      </c>
      <c r="H119" s="35">
        <v>0</v>
      </c>
      <c r="I119" s="23">
        <v>0.02</v>
      </c>
      <c r="J119" s="23">
        <v>0.1</v>
      </c>
      <c r="K119" s="23">
        <v>0</v>
      </c>
      <c r="L119" s="26">
        <v>0</v>
      </c>
      <c r="M119" s="21">
        <f t="shared" si="5"/>
        <v>0.14000000000000001</v>
      </c>
      <c r="N119" s="14">
        <f t="shared" si="6"/>
        <v>0.1</v>
      </c>
      <c r="O119" s="14">
        <f t="shared" si="7"/>
        <v>0</v>
      </c>
      <c r="P119" s="17">
        <f t="shared" si="8"/>
        <v>0</v>
      </c>
      <c r="Q119" s="15">
        <f t="shared" si="9"/>
        <v>0.24000000000000002</v>
      </c>
      <c r="R119" s="102"/>
    </row>
    <row r="120" spans="1:18" ht="20.25" customHeight="1" thickBot="1" x14ac:dyDescent="0.3">
      <c r="A120" s="53" t="s">
        <v>1</v>
      </c>
      <c r="B120" s="62" t="s">
        <v>235</v>
      </c>
      <c r="C120" s="56" t="s">
        <v>236</v>
      </c>
      <c r="D120" s="44" t="s">
        <v>518</v>
      </c>
      <c r="E120" s="30">
        <v>5</v>
      </c>
      <c r="F120" s="30">
        <v>0</v>
      </c>
      <c r="G120" s="30">
        <v>0</v>
      </c>
      <c r="H120" s="35">
        <v>0</v>
      </c>
      <c r="I120" s="23">
        <v>0.02</v>
      </c>
      <c r="J120" s="23">
        <v>0</v>
      </c>
      <c r="K120" s="23">
        <v>0</v>
      </c>
      <c r="L120" s="26">
        <v>0</v>
      </c>
      <c r="M120" s="21">
        <f t="shared" si="5"/>
        <v>0.1</v>
      </c>
      <c r="N120" s="14">
        <f t="shared" si="6"/>
        <v>0</v>
      </c>
      <c r="O120" s="14">
        <f t="shared" si="7"/>
        <v>0</v>
      </c>
      <c r="P120" s="17">
        <f t="shared" si="8"/>
        <v>0</v>
      </c>
      <c r="Q120" s="15">
        <f t="shared" si="9"/>
        <v>0.1</v>
      </c>
      <c r="R120" s="102"/>
    </row>
    <row r="121" spans="1:18" ht="20.25" customHeight="1" thickBot="1" x14ac:dyDescent="0.3">
      <c r="A121" s="53" t="s">
        <v>1</v>
      </c>
      <c r="B121" s="62" t="s">
        <v>237</v>
      </c>
      <c r="C121" s="56" t="s">
        <v>238</v>
      </c>
      <c r="D121" s="45" t="s">
        <v>517</v>
      </c>
      <c r="E121" s="30">
        <v>14</v>
      </c>
      <c r="F121" s="30">
        <v>0</v>
      </c>
      <c r="G121" s="30">
        <v>0</v>
      </c>
      <c r="H121" s="35">
        <v>0</v>
      </c>
      <c r="I121" s="23">
        <v>0.02</v>
      </c>
      <c r="J121" s="23">
        <v>0</v>
      </c>
      <c r="K121" s="23">
        <v>0</v>
      </c>
      <c r="L121" s="26">
        <v>0</v>
      </c>
      <c r="M121" s="21">
        <f t="shared" si="5"/>
        <v>0.28000000000000003</v>
      </c>
      <c r="N121" s="14">
        <f t="shared" si="6"/>
        <v>0</v>
      </c>
      <c r="O121" s="14">
        <f t="shared" si="7"/>
        <v>0</v>
      </c>
      <c r="P121" s="17">
        <f t="shared" si="8"/>
        <v>0</v>
      </c>
      <c r="Q121" s="15">
        <f t="shared" si="9"/>
        <v>0.28000000000000003</v>
      </c>
      <c r="R121" s="102"/>
    </row>
    <row r="122" spans="1:18" ht="20.25" customHeight="1" thickBot="1" x14ac:dyDescent="0.3">
      <c r="A122" s="53" t="s">
        <v>1</v>
      </c>
      <c r="B122" s="62" t="s">
        <v>239</v>
      </c>
      <c r="C122" s="56" t="s">
        <v>240</v>
      </c>
      <c r="D122" s="44" t="s">
        <v>518</v>
      </c>
      <c r="E122" s="30">
        <v>6</v>
      </c>
      <c r="F122" s="30">
        <v>1</v>
      </c>
      <c r="G122" s="30">
        <v>1</v>
      </c>
      <c r="H122" s="35">
        <v>0</v>
      </c>
      <c r="I122" s="23">
        <v>0.03</v>
      </c>
      <c r="J122" s="23">
        <v>0.05</v>
      </c>
      <c r="K122" s="23">
        <v>0.98</v>
      </c>
      <c r="L122" s="26">
        <v>0</v>
      </c>
      <c r="M122" s="21">
        <f t="shared" si="5"/>
        <v>0.18</v>
      </c>
      <c r="N122" s="14">
        <f t="shared" si="6"/>
        <v>0.05</v>
      </c>
      <c r="O122" s="14">
        <f t="shared" si="7"/>
        <v>0.98</v>
      </c>
      <c r="P122" s="17">
        <f t="shared" si="8"/>
        <v>0</v>
      </c>
      <c r="Q122" s="15">
        <f t="shared" si="9"/>
        <v>1.21</v>
      </c>
      <c r="R122" s="102"/>
    </row>
    <row r="123" spans="1:18" ht="20.25" customHeight="1" thickBot="1" x14ac:dyDescent="0.3">
      <c r="A123" s="53" t="s">
        <v>1</v>
      </c>
      <c r="B123" s="62" t="s">
        <v>241</v>
      </c>
      <c r="C123" s="56" t="s">
        <v>242</v>
      </c>
      <c r="D123" s="46" t="s">
        <v>519</v>
      </c>
      <c r="E123" s="30">
        <v>3</v>
      </c>
      <c r="F123" s="30">
        <v>1</v>
      </c>
      <c r="G123" s="30">
        <v>0</v>
      </c>
      <c r="H123" s="35">
        <v>0</v>
      </c>
      <c r="I123" s="23">
        <v>0.89</v>
      </c>
      <c r="J123" s="23">
        <v>1.8</v>
      </c>
      <c r="K123" s="23">
        <v>0</v>
      </c>
      <c r="L123" s="26">
        <v>0</v>
      </c>
      <c r="M123" s="21">
        <f t="shared" si="5"/>
        <v>2.67</v>
      </c>
      <c r="N123" s="14">
        <f t="shared" si="6"/>
        <v>1.8</v>
      </c>
      <c r="O123" s="14">
        <f t="shared" si="7"/>
        <v>0</v>
      </c>
      <c r="P123" s="17">
        <f t="shared" si="8"/>
        <v>0</v>
      </c>
      <c r="Q123" s="15">
        <f t="shared" si="9"/>
        <v>4.47</v>
      </c>
      <c r="R123" s="102"/>
    </row>
    <row r="124" spans="1:18" ht="20.25" customHeight="1" thickBot="1" x14ac:dyDescent="0.3">
      <c r="A124" s="53" t="s">
        <v>1</v>
      </c>
      <c r="B124" s="62" t="s">
        <v>243</v>
      </c>
      <c r="C124" s="56" t="s">
        <v>244</v>
      </c>
      <c r="D124" s="45" t="s">
        <v>517</v>
      </c>
      <c r="E124" s="30">
        <v>14</v>
      </c>
      <c r="F124" s="30">
        <v>1</v>
      </c>
      <c r="G124" s="30">
        <v>0</v>
      </c>
      <c r="H124" s="35">
        <v>1</v>
      </c>
      <c r="I124" s="23">
        <v>0.02</v>
      </c>
      <c r="J124" s="23">
        <v>0.1</v>
      </c>
      <c r="K124" s="23">
        <v>0</v>
      </c>
      <c r="L124" s="26">
        <v>1.1200000000000001</v>
      </c>
      <c r="M124" s="21">
        <f t="shared" si="5"/>
        <v>0.28000000000000003</v>
      </c>
      <c r="N124" s="14">
        <f t="shared" si="6"/>
        <v>0.1</v>
      </c>
      <c r="O124" s="14">
        <f t="shared" si="7"/>
        <v>0</v>
      </c>
      <c r="P124" s="17">
        <f t="shared" si="8"/>
        <v>1.1200000000000001</v>
      </c>
      <c r="Q124" s="15">
        <f t="shared" si="9"/>
        <v>1.5</v>
      </c>
      <c r="R124" s="102"/>
    </row>
    <row r="125" spans="1:18" ht="20.25" customHeight="1" thickBot="1" x14ac:dyDescent="0.3">
      <c r="A125" s="53" t="s">
        <v>1</v>
      </c>
      <c r="B125" s="62" t="s">
        <v>245</v>
      </c>
      <c r="C125" s="56" t="s">
        <v>246</v>
      </c>
      <c r="D125" s="45" t="s">
        <v>517</v>
      </c>
      <c r="E125" s="30">
        <v>15</v>
      </c>
      <c r="F125" s="30">
        <v>1</v>
      </c>
      <c r="G125" s="30">
        <v>1</v>
      </c>
      <c r="H125" s="35">
        <v>0</v>
      </c>
      <c r="I125" s="23">
        <v>0.02</v>
      </c>
      <c r="J125" s="23">
        <v>0.02</v>
      </c>
      <c r="K125" s="23">
        <v>0.09</v>
      </c>
      <c r="L125" s="26">
        <v>0</v>
      </c>
      <c r="M125" s="21">
        <f t="shared" si="5"/>
        <v>0.3</v>
      </c>
      <c r="N125" s="14">
        <f t="shared" si="6"/>
        <v>0.02</v>
      </c>
      <c r="O125" s="14">
        <f t="shared" si="7"/>
        <v>0.09</v>
      </c>
      <c r="P125" s="17">
        <f t="shared" si="8"/>
        <v>0</v>
      </c>
      <c r="Q125" s="15">
        <f t="shared" si="9"/>
        <v>0.41000000000000003</v>
      </c>
      <c r="R125" s="102"/>
    </row>
    <row r="126" spans="1:18" ht="20.25" customHeight="1" thickBot="1" x14ac:dyDescent="0.3">
      <c r="A126" s="53" t="s">
        <v>1</v>
      </c>
      <c r="B126" s="62" t="s">
        <v>247</v>
      </c>
      <c r="C126" s="56" t="s">
        <v>248</v>
      </c>
      <c r="D126" s="44" t="s">
        <v>518</v>
      </c>
      <c r="E126" s="30">
        <v>7</v>
      </c>
      <c r="F126" s="30">
        <v>0</v>
      </c>
      <c r="G126" s="30">
        <v>0</v>
      </c>
      <c r="H126" s="35">
        <v>0</v>
      </c>
      <c r="I126" s="23">
        <v>0.02</v>
      </c>
      <c r="J126" s="23">
        <v>0</v>
      </c>
      <c r="K126" s="23">
        <v>0</v>
      </c>
      <c r="L126" s="26">
        <v>0</v>
      </c>
      <c r="M126" s="21">
        <f t="shared" si="5"/>
        <v>0.14000000000000001</v>
      </c>
      <c r="N126" s="14">
        <f t="shared" si="6"/>
        <v>0</v>
      </c>
      <c r="O126" s="14">
        <f t="shared" si="7"/>
        <v>0</v>
      </c>
      <c r="P126" s="17">
        <f t="shared" si="8"/>
        <v>0</v>
      </c>
      <c r="Q126" s="15">
        <f t="shared" si="9"/>
        <v>0.14000000000000001</v>
      </c>
      <c r="R126" s="102"/>
    </row>
    <row r="127" spans="1:18" ht="20.25" customHeight="1" thickBot="1" x14ac:dyDescent="0.3">
      <c r="A127" s="53" t="s">
        <v>1</v>
      </c>
      <c r="B127" s="62" t="s">
        <v>249</v>
      </c>
      <c r="C127" s="56" t="s">
        <v>250</v>
      </c>
      <c r="D127" s="45" t="s">
        <v>517</v>
      </c>
      <c r="E127" s="30">
        <v>11</v>
      </c>
      <c r="F127" s="30">
        <v>0</v>
      </c>
      <c r="G127" s="30">
        <v>1</v>
      </c>
      <c r="H127" s="35">
        <v>1</v>
      </c>
      <c r="I127" s="23">
        <v>0.02</v>
      </c>
      <c r="J127" s="23">
        <v>0</v>
      </c>
      <c r="K127" s="23">
        <v>0.35</v>
      </c>
      <c r="L127" s="26">
        <v>1</v>
      </c>
      <c r="M127" s="21">
        <f t="shared" si="5"/>
        <v>0.22</v>
      </c>
      <c r="N127" s="14">
        <f t="shared" si="6"/>
        <v>0</v>
      </c>
      <c r="O127" s="14">
        <f t="shared" si="7"/>
        <v>0.35</v>
      </c>
      <c r="P127" s="17">
        <f t="shared" si="8"/>
        <v>1</v>
      </c>
      <c r="Q127" s="15">
        <f t="shared" si="9"/>
        <v>1.5699999999999998</v>
      </c>
      <c r="R127" s="102"/>
    </row>
    <row r="128" spans="1:18" ht="20.25" customHeight="1" thickBot="1" x14ac:dyDescent="0.3">
      <c r="A128" s="53" t="s">
        <v>1</v>
      </c>
      <c r="B128" s="62" t="s">
        <v>251</v>
      </c>
      <c r="C128" s="56" t="s">
        <v>252</v>
      </c>
      <c r="D128" s="45" t="s">
        <v>517</v>
      </c>
      <c r="E128" s="30">
        <v>13</v>
      </c>
      <c r="F128" s="30">
        <v>0</v>
      </c>
      <c r="G128" s="30">
        <v>0</v>
      </c>
      <c r="H128" s="35">
        <v>0</v>
      </c>
      <c r="I128" s="23">
        <v>0.02</v>
      </c>
      <c r="J128" s="23">
        <v>0</v>
      </c>
      <c r="K128" s="23">
        <v>0</v>
      </c>
      <c r="L128" s="26">
        <v>0</v>
      </c>
      <c r="M128" s="21">
        <f t="shared" si="5"/>
        <v>0.26</v>
      </c>
      <c r="N128" s="14">
        <f t="shared" si="6"/>
        <v>0</v>
      </c>
      <c r="O128" s="14">
        <f t="shared" si="7"/>
        <v>0</v>
      </c>
      <c r="P128" s="17">
        <f t="shared" si="8"/>
        <v>0</v>
      </c>
      <c r="Q128" s="15">
        <f t="shared" si="9"/>
        <v>0.26</v>
      </c>
      <c r="R128" s="102"/>
    </row>
    <row r="129" spans="1:19" ht="20.25" customHeight="1" thickBot="1" x14ac:dyDescent="0.3">
      <c r="A129" s="53" t="s">
        <v>1</v>
      </c>
      <c r="B129" s="63" t="s">
        <v>253</v>
      </c>
      <c r="C129" s="56" t="s">
        <v>254</v>
      </c>
      <c r="D129" s="45" t="s">
        <v>517</v>
      </c>
      <c r="E129" s="30">
        <v>16</v>
      </c>
      <c r="F129" s="30">
        <v>1</v>
      </c>
      <c r="G129" s="30">
        <v>1</v>
      </c>
      <c r="H129" s="35">
        <v>0</v>
      </c>
      <c r="I129" s="23">
        <v>0.02</v>
      </c>
      <c r="J129" s="23">
        <v>0.05</v>
      </c>
      <c r="K129" s="23">
        <v>0.2</v>
      </c>
      <c r="L129" s="26">
        <v>0</v>
      </c>
      <c r="M129" s="21">
        <f t="shared" si="5"/>
        <v>0.32</v>
      </c>
      <c r="N129" s="14">
        <f t="shared" si="6"/>
        <v>0.05</v>
      </c>
      <c r="O129" s="14">
        <f t="shared" si="7"/>
        <v>0.2</v>
      </c>
      <c r="P129" s="17">
        <f t="shared" si="8"/>
        <v>0</v>
      </c>
      <c r="Q129" s="15">
        <f t="shared" si="9"/>
        <v>0.57000000000000006</v>
      </c>
      <c r="R129" s="102"/>
    </row>
    <row r="130" spans="1:19" ht="20.25" customHeight="1" thickBot="1" x14ac:dyDescent="0.3">
      <c r="A130" s="53" t="s">
        <v>1</v>
      </c>
      <c r="B130" s="63" t="s">
        <v>255</v>
      </c>
      <c r="C130" s="56" t="s">
        <v>256</v>
      </c>
      <c r="D130" s="44" t="s">
        <v>518</v>
      </c>
      <c r="E130" s="30">
        <v>6</v>
      </c>
      <c r="F130" s="30">
        <v>0</v>
      </c>
      <c r="G130" s="30">
        <v>0</v>
      </c>
      <c r="H130" s="35">
        <v>0</v>
      </c>
      <c r="I130" s="23">
        <v>0.02</v>
      </c>
      <c r="J130" s="23">
        <v>0</v>
      </c>
      <c r="K130" s="23">
        <v>0</v>
      </c>
      <c r="L130" s="26">
        <v>0</v>
      </c>
      <c r="M130" s="21">
        <f t="shared" si="5"/>
        <v>0.12</v>
      </c>
      <c r="N130" s="14">
        <f t="shared" si="6"/>
        <v>0</v>
      </c>
      <c r="O130" s="14">
        <f t="shared" si="7"/>
        <v>0</v>
      </c>
      <c r="P130" s="17">
        <f t="shared" si="8"/>
        <v>0</v>
      </c>
      <c r="Q130" s="15">
        <f t="shared" si="9"/>
        <v>0.12</v>
      </c>
      <c r="R130" s="102"/>
    </row>
    <row r="131" spans="1:19" ht="20.25" customHeight="1" thickBot="1" x14ac:dyDescent="0.3">
      <c r="A131" s="53" t="s">
        <v>1</v>
      </c>
      <c r="B131" s="63" t="s">
        <v>257</v>
      </c>
      <c r="C131" s="56" t="s">
        <v>258</v>
      </c>
      <c r="D131" s="48" t="s">
        <v>517</v>
      </c>
      <c r="E131" s="30">
        <v>13</v>
      </c>
      <c r="F131" s="30">
        <v>0</v>
      </c>
      <c r="G131" s="30">
        <v>0</v>
      </c>
      <c r="H131" s="35">
        <v>0</v>
      </c>
      <c r="I131" s="23">
        <v>0.02</v>
      </c>
      <c r="J131" s="23">
        <v>0</v>
      </c>
      <c r="K131" s="23">
        <v>0</v>
      </c>
      <c r="L131" s="26">
        <v>0</v>
      </c>
      <c r="M131" s="21">
        <f t="shared" ref="M131:M194" si="10">E131*I131</f>
        <v>0.26</v>
      </c>
      <c r="N131" s="14">
        <f t="shared" ref="N131:N194" si="11">F131*J131</f>
        <v>0</v>
      </c>
      <c r="O131" s="14">
        <f t="shared" ref="O131:O194" si="12">K131*G131</f>
        <v>0</v>
      </c>
      <c r="P131" s="17">
        <f t="shared" ref="P131:P194" si="13">H131*L131</f>
        <v>0</v>
      </c>
      <c r="Q131" s="15">
        <f t="shared" ref="Q131:Q194" si="14">(E131*I131)+(F131*J131)+(G131*K131)+(H131*L131)</f>
        <v>0.26</v>
      </c>
      <c r="R131" s="102"/>
    </row>
    <row r="132" spans="1:19" ht="20.25" customHeight="1" thickBot="1" x14ac:dyDescent="0.3">
      <c r="A132" s="53" t="s">
        <v>1</v>
      </c>
      <c r="B132" s="63" t="s">
        <v>259</v>
      </c>
      <c r="C132" s="56" t="s">
        <v>260</v>
      </c>
      <c r="D132" s="44" t="s">
        <v>518</v>
      </c>
      <c r="E132" s="30">
        <v>8</v>
      </c>
      <c r="F132" s="30">
        <v>0</v>
      </c>
      <c r="G132" s="30">
        <v>0</v>
      </c>
      <c r="H132" s="35">
        <v>0</v>
      </c>
      <c r="I132" s="23">
        <v>0.02</v>
      </c>
      <c r="J132" s="23">
        <v>0</v>
      </c>
      <c r="K132" s="23">
        <v>0</v>
      </c>
      <c r="L132" s="26">
        <v>0</v>
      </c>
      <c r="M132" s="21">
        <f t="shared" si="10"/>
        <v>0.16</v>
      </c>
      <c r="N132" s="14">
        <f t="shared" si="11"/>
        <v>0</v>
      </c>
      <c r="O132" s="14">
        <f t="shared" si="12"/>
        <v>0</v>
      </c>
      <c r="P132" s="17">
        <f t="shared" si="13"/>
        <v>0</v>
      </c>
      <c r="Q132" s="15">
        <f t="shared" si="14"/>
        <v>0.16</v>
      </c>
      <c r="R132" s="102"/>
    </row>
    <row r="133" spans="1:19" ht="20.25" customHeight="1" thickBot="1" x14ac:dyDescent="0.3">
      <c r="A133" s="53" t="s">
        <v>1</v>
      </c>
      <c r="B133" s="63" t="s">
        <v>261</v>
      </c>
      <c r="C133" s="56" t="s">
        <v>262</v>
      </c>
      <c r="D133" s="45" t="s">
        <v>517</v>
      </c>
      <c r="E133" s="30">
        <v>12</v>
      </c>
      <c r="F133" s="30">
        <v>1</v>
      </c>
      <c r="G133" s="30">
        <v>1</v>
      </c>
      <c r="H133" s="35">
        <v>0</v>
      </c>
      <c r="I133" s="23">
        <v>0.02</v>
      </c>
      <c r="J133" s="23">
        <v>0.1</v>
      </c>
      <c r="K133" s="23">
        <v>0.4</v>
      </c>
      <c r="L133" s="26">
        <v>0</v>
      </c>
      <c r="M133" s="21">
        <f t="shared" si="10"/>
        <v>0.24</v>
      </c>
      <c r="N133" s="14">
        <f t="shared" si="11"/>
        <v>0.1</v>
      </c>
      <c r="O133" s="14">
        <f t="shared" si="12"/>
        <v>0.4</v>
      </c>
      <c r="P133" s="17">
        <f t="shared" si="13"/>
        <v>0</v>
      </c>
      <c r="Q133" s="15">
        <f t="shared" si="14"/>
        <v>0.74</v>
      </c>
      <c r="R133" s="102"/>
    </row>
    <row r="134" spans="1:19" ht="20.25" customHeight="1" thickBot="1" x14ac:dyDescent="0.3">
      <c r="A134" s="53" t="s">
        <v>1</v>
      </c>
      <c r="B134" s="63" t="s">
        <v>263</v>
      </c>
      <c r="C134" s="56" t="s">
        <v>264</v>
      </c>
      <c r="D134" s="46" t="s">
        <v>519</v>
      </c>
      <c r="E134" s="30">
        <v>2</v>
      </c>
      <c r="F134" s="30">
        <v>0</v>
      </c>
      <c r="G134" s="30">
        <v>0</v>
      </c>
      <c r="H134" s="35">
        <v>0</v>
      </c>
      <c r="I134" s="23">
        <v>0.8</v>
      </c>
      <c r="J134" s="23">
        <v>0</v>
      </c>
      <c r="K134" s="23">
        <v>0</v>
      </c>
      <c r="L134" s="26">
        <v>0</v>
      </c>
      <c r="M134" s="21">
        <f t="shared" si="10"/>
        <v>1.6</v>
      </c>
      <c r="N134" s="14">
        <f t="shared" si="11"/>
        <v>0</v>
      </c>
      <c r="O134" s="14">
        <f t="shared" si="12"/>
        <v>0</v>
      </c>
      <c r="P134" s="17">
        <f t="shared" si="13"/>
        <v>0</v>
      </c>
      <c r="Q134" s="15">
        <f t="shared" si="14"/>
        <v>1.6</v>
      </c>
      <c r="R134" s="102"/>
    </row>
    <row r="135" spans="1:19" ht="20.25" customHeight="1" thickBot="1" x14ac:dyDescent="0.3">
      <c r="A135" s="53" t="s">
        <v>1</v>
      </c>
      <c r="B135" s="63" t="s">
        <v>265</v>
      </c>
      <c r="C135" s="56" t="s">
        <v>266</v>
      </c>
      <c r="D135" s="44" t="s">
        <v>518</v>
      </c>
      <c r="E135" s="30">
        <v>6</v>
      </c>
      <c r="F135" s="30">
        <v>0</v>
      </c>
      <c r="G135" s="30">
        <v>0</v>
      </c>
      <c r="H135" s="35">
        <v>0</v>
      </c>
      <c r="I135" s="23">
        <v>0.05</v>
      </c>
      <c r="J135" s="23">
        <v>0</v>
      </c>
      <c r="K135" s="23">
        <v>0</v>
      </c>
      <c r="L135" s="26">
        <v>0</v>
      </c>
      <c r="M135" s="21">
        <f t="shared" si="10"/>
        <v>0.30000000000000004</v>
      </c>
      <c r="N135" s="14">
        <f t="shared" si="11"/>
        <v>0</v>
      </c>
      <c r="O135" s="14">
        <f t="shared" si="12"/>
        <v>0</v>
      </c>
      <c r="P135" s="17">
        <f t="shared" si="13"/>
        <v>0</v>
      </c>
      <c r="Q135" s="15">
        <f t="shared" si="14"/>
        <v>0.30000000000000004</v>
      </c>
      <c r="R135" s="102"/>
    </row>
    <row r="136" spans="1:19" ht="20.25" customHeight="1" thickBot="1" x14ac:dyDescent="0.3">
      <c r="A136" s="53" t="s">
        <v>1</v>
      </c>
      <c r="B136" s="63" t="s">
        <v>267</v>
      </c>
      <c r="C136" s="56" t="s">
        <v>13</v>
      </c>
      <c r="D136" s="46" t="s">
        <v>519</v>
      </c>
      <c r="E136" s="30">
        <v>3</v>
      </c>
      <c r="F136" s="30">
        <v>0</v>
      </c>
      <c r="G136" s="30">
        <v>0</v>
      </c>
      <c r="H136" s="35">
        <v>0</v>
      </c>
      <c r="I136" s="23">
        <v>0.79</v>
      </c>
      <c r="J136" s="23">
        <v>0</v>
      </c>
      <c r="K136" s="23">
        <v>0</v>
      </c>
      <c r="L136" s="26">
        <v>0</v>
      </c>
      <c r="M136" s="21">
        <f t="shared" si="10"/>
        <v>2.37</v>
      </c>
      <c r="N136" s="14">
        <f t="shared" si="11"/>
        <v>0</v>
      </c>
      <c r="O136" s="14">
        <f t="shared" si="12"/>
        <v>0</v>
      </c>
      <c r="P136" s="17">
        <f t="shared" si="13"/>
        <v>0</v>
      </c>
      <c r="Q136" s="15">
        <f t="shared" si="14"/>
        <v>2.37</v>
      </c>
      <c r="R136" s="102"/>
    </row>
    <row r="137" spans="1:19" ht="20.25" customHeight="1" thickBot="1" x14ac:dyDescent="0.3">
      <c r="A137" s="53" t="s">
        <v>1</v>
      </c>
      <c r="B137" s="65" t="s">
        <v>268</v>
      </c>
      <c r="C137" s="56" t="s">
        <v>269</v>
      </c>
      <c r="D137" s="43" t="s">
        <v>501</v>
      </c>
      <c r="E137" s="30">
        <v>0</v>
      </c>
      <c r="F137" s="30">
        <v>0</v>
      </c>
      <c r="G137" s="30">
        <v>0</v>
      </c>
      <c r="H137" s="35">
        <v>0</v>
      </c>
      <c r="I137" s="23">
        <v>1.5</v>
      </c>
      <c r="J137" s="23">
        <v>0</v>
      </c>
      <c r="K137" s="23">
        <v>0</v>
      </c>
      <c r="L137" s="26">
        <v>0</v>
      </c>
      <c r="M137" s="21">
        <f t="shared" si="10"/>
        <v>0</v>
      </c>
      <c r="N137" s="14">
        <f t="shared" si="11"/>
        <v>0</v>
      </c>
      <c r="O137" s="14">
        <f t="shared" si="12"/>
        <v>0</v>
      </c>
      <c r="P137" s="17">
        <f t="shared" si="13"/>
        <v>0</v>
      </c>
      <c r="Q137" s="15">
        <f t="shared" si="14"/>
        <v>0</v>
      </c>
      <c r="R137" s="102"/>
    </row>
    <row r="138" spans="1:19" ht="20.25" customHeight="1" thickBot="1" x14ac:dyDescent="0.3">
      <c r="A138" s="53" t="s">
        <v>1</v>
      </c>
      <c r="B138" s="63" t="s">
        <v>270</v>
      </c>
      <c r="C138" s="103" t="s">
        <v>271</v>
      </c>
      <c r="D138" s="46" t="s">
        <v>519</v>
      </c>
      <c r="E138" s="30">
        <v>2</v>
      </c>
      <c r="F138" s="30">
        <v>1</v>
      </c>
      <c r="G138" s="30">
        <v>0</v>
      </c>
      <c r="H138" s="35">
        <v>1</v>
      </c>
      <c r="I138" s="23">
        <v>0.28999999999999998</v>
      </c>
      <c r="J138" s="23">
        <v>0.98</v>
      </c>
      <c r="K138" s="23">
        <v>0</v>
      </c>
      <c r="L138" s="26">
        <v>14.3</v>
      </c>
      <c r="M138" s="21">
        <f t="shared" si="10"/>
        <v>0.57999999999999996</v>
      </c>
      <c r="N138" s="14">
        <f t="shared" si="11"/>
        <v>0.98</v>
      </c>
      <c r="O138" s="14">
        <f t="shared" si="12"/>
        <v>0</v>
      </c>
      <c r="P138" s="17">
        <f t="shared" si="13"/>
        <v>14.3</v>
      </c>
      <c r="Q138" s="15">
        <f t="shared" si="14"/>
        <v>15.860000000000001</v>
      </c>
      <c r="R138" s="102">
        <v>1</v>
      </c>
      <c r="S138" t="s">
        <v>556</v>
      </c>
    </row>
    <row r="139" spans="1:19" ht="20.25" customHeight="1" thickBot="1" x14ac:dyDescent="0.3">
      <c r="A139" s="53" t="s">
        <v>1</v>
      </c>
      <c r="B139" s="63" t="s">
        <v>272</v>
      </c>
      <c r="C139" s="103" t="s">
        <v>273</v>
      </c>
      <c r="D139" s="47" t="s">
        <v>520</v>
      </c>
      <c r="E139" s="30">
        <v>1</v>
      </c>
      <c r="F139" s="30">
        <v>0</v>
      </c>
      <c r="G139" s="30">
        <v>0</v>
      </c>
      <c r="H139" s="35">
        <v>0</v>
      </c>
      <c r="I139" s="23">
        <v>8</v>
      </c>
      <c r="J139" s="23">
        <v>0</v>
      </c>
      <c r="K139" s="23">
        <v>0</v>
      </c>
      <c r="L139" s="26">
        <v>0</v>
      </c>
      <c r="M139" s="21">
        <f t="shared" si="10"/>
        <v>8</v>
      </c>
      <c r="N139" s="14">
        <f t="shared" si="11"/>
        <v>0</v>
      </c>
      <c r="O139" s="14">
        <f t="shared" si="12"/>
        <v>0</v>
      </c>
      <c r="P139" s="17">
        <f t="shared" si="13"/>
        <v>0</v>
      </c>
      <c r="Q139" s="15">
        <f t="shared" si="14"/>
        <v>8</v>
      </c>
      <c r="R139" s="102">
        <v>10</v>
      </c>
      <c r="S139" t="s">
        <v>557</v>
      </c>
    </row>
    <row r="140" spans="1:19" ht="20.25" customHeight="1" thickBot="1" x14ac:dyDescent="0.3">
      <c r="A140" s="53" t="s">
        <v>1</v>
      </c>
      <c r="B140" s="63" t="s">
        <v>274</v>
      </c>
      <c r="C140" s="56" t="s">
        <v>275</v>
      </c>
      <c r="D140" s="44" t="s">
        <v>518</v>
      </c>
      <c r="E140" s="30">
        <v>6</v>
      </c>
      <c r="F140" s="30">
        <v>0</v>
      </c>
      <c r="G140" s="30">
        <v>0</v>
      </c>
      <c r="H140" s="35">
        <v>0</v>
      </c>
      <c r="I140" s="23">
        <v>0.02</v>
      </c>
      <c r="J140" s="23">
        <v>0</v>
      </c>
      <c r="K140" s="23">
        <v>0</v>
      </c>
      <c r="L140" s="26">
        <v>0</v>
      </c>
      <c r="M140" s="21">
        <f t="shared" si="10"/>
        <v>0.12</v>
      </c>
      <c r="N140" s="14">
        <f t="shared" si="11"/>
        <v>0</v>
      </c>
      <c r="O140" s="14">
        <f t="shared" si="12"/>
        <v>0</v>
      </c>
      <c r="P140" s="17">
        <f t="shared" si="13"/>
        <v>0</v>
      </c>
      <c r="Q140" s="15">
        <f t="shared" si="14"/>
        <v>0.12</v>
      </c>
      <c r="R140" s="102"/>
    </row>
    <row r="141" spans="1:19" ht="20.25" customHeight="1" thickBot="1" x14ac:dyDescent="0.3">
      <c r="A141" s="53" t="s">
        <v>1</v>
      </c>
      <c r="B141" s="63" t="s">
        <v>276</v>
      </c>
      <c r="C141" s="56" t="s">
        <v>277</v>
      </c>
      <c r="D141" s="45" t="s">
        <v>517</v>
      </c>
      <c r="E141" s="30">
        <v>15</v>
      </c>
      <c r="F141" s="30">
        <v>1</v>
      </c>
      <c r="G141" s="30">
        <v>1</v>
      </c>
      <c r="H141" s="35">
        <v>0</v>
      </c>
      <c r="I141" s="23">
        <v>0.02</v>
      </c>
      <c r="J141" s="23">
        <v>0.02</v>
      </c>
      <c r="K141" s="23">
        <v>0.3</v>
      </c>
      <c r="L141" s="26">
        <v>0</v>
      </c>
      <c r="M141" s="21">
        <f t="shared" si="10"/>
        <v>0.3</v>
      </c>
      <c r="N141" s="14">
        <f t="shared" si="11"/>
        <v>0.02</v>
      </c>
      <c r="O141" s="14">
        <f t="shared" si="12"/>
        <v>0.3</v>
      </c>
      <c r="P141" s="17">
        <f t="shared" si="13"/>
        <v>0</v>
      </c>
      <c r="Q141" s="15">
        <f t="shared" si="14"/>
        <v>0.62</v>
      </c>
      <c r="R141" s="102"/>
    </row>
    <row r="142" spans="1:19" ht="20.25" customHeight="1" thickBot="1" x14ac:dyDescent="0.3">
      <c r="A142" s="53" t="s">
        <v>1</v>
      </c>
      <c r="B142" s="63" t="s">
        <v>278</v>
      </c>
      <c r="C142" s="56" t="s">
        <v>279</v>
      </c>
      <c r="D142" s="45" t="s">
        <v>517</v>
      </c>
      <c r="E142" s="30">
        <v>14</v>
      </c>
      <c r="F142" s="30">
        <v>2</v>
      </c>
      <c r="G142" s="30">
        <v>1</v>
      </c>
      <c r="H142" s="35">
        <v>0</v>
      </c>
      <c r="I142" s="23">
        <v>0.02</v>
      </c>
      <c r="J142" s="23">
        <v>7.0000000000000007E-2</v>
      </c>
      <c r="K142" s="23">
        <v>0.19</v>
      </c>
      <c r="L142" s="26">
        <v>0</v>
      </c>
      <c r="M142" s="21">
        <f t="shared" si="10"/>
        <v>0.28000000000000003</v>
      </c>
      <c r="N142" s="14">
        <f t="shared" si="11"/>
        <v>0.14000000000000001</v>
      </c>
      <c r="O142" s="14">
        <f t="shared" si="12"/>
        <v>0.19</v>
      </c>
      <c r="P142" s="17">
        <f t="shared" si="13"/>
        <v>0</v>
      </c>
      <c r="Q142" s="15">
        <f t="shared" si="14"/>
        <v>0.6100000000000001</v>
      </c>
      <c r="R142" s="102"/>
    </row>
    <row r="143" spans="1:19" ht="20.25" customHeight="1" thickBot="1" x14ac:dyDescent="0.3">
      <c r="A143" s="53" t="s">
        <v>1</v>
      </c>
      <c r="B143" s="63" t="s">
        <v>280</v>
      </c>
      <c r="C143" s="56" t="s">
        <v>29</v>
      </c>
      <c r="D143" s="44" t="s">
        <v>518</v>
      </c>
      <c r="E143" s="30">
        <v>7</v>
      </c>
      <c r="F143" s="30">
        <v>1</v>
      </c>
      <c r="G143" s="30">
        <v>1</v>
      </c>
      <c r="H143" s="35">
        <v>0</v>
      </c>
      <c r="I143" s="23">
        <v>7.0000000000000007E-2</v>
      </c>
      <c r="J143" s="23">
        <v>0.35</v>
      </c>
      <c r="K143" s="23">
        <v>2</v>
      </c>
      <c r="L143" s="26">
        <v>0</v>
      </c>
      <c r="M143" s="21">
        <f t="shared" si="10"/>
        <v>0.49000000000000005</v>
      </c>
      <c r="N143" s="14">
        <f t="shared" si="11"/>
        <v>0.35</v>
      </c>
      <c r="O143" s="14">
        <f t="shared" si="12"/>
        <v>2</v>
      </c>
      <c r="P143" s="17">
        <f t="shared" si="13"/>
        <v>0</v>
      </c>
      <c r="Q143" s="15">
        <f t="shared" si="14"/>
        <v>2.84</v>
      </c>
      <c r="R143" s="102"/>
    </row>
    <row r="144" spans="1:19" ht="20.25" customHeight="1" thickBot="1" x14ac:dyDescent="0.3">
      <c r="A144" s="53" t="s">
        <v>1</v>
      </c>
      <c r="B144" s="63" t="s">
        <v>281</v>
      </c>
      <c r="C144" s="56" t="s">
        <v>282</v>
      </c>
      <c r="D144" s="44" t="s">
        <v>518</v>
      </c>
      <c r="E144" s="30">
        <v>6</v>
      </c>
      <c r="F144" s="30">
        <v>1</v>
      </c>
      <c r="G144" s="30">
        <v>0</v>
      </c>
      <c r="H144" s="35">
        <v>0</v>
      </c>
      <c r="I144" s="23">
        <v>0.05</v>
      </c>
      <c r="J144" s="23">
        <v>0.15</v>
      </c>
      <c r="K144" s="23">
        <v>0</v>
      </c>
      <c r="L144" s="26">
        <v>0</v>
      </c>
      <c r="M144" s="21">
        <f t="shared" si="10"/>
        <v>0.30000000000000004</v>
      </c>
      <c r="N144" s="14">
        <f t="shared" si="11"/>
        <v>0.15</v>
      </c>
      <c r="O144" s="14">
        <f t="shared" si="12"/>
        <v>0</v>
      </c>
      <c r="P144" s="17">
        <f t="shared" si="13"/>
        <v>0</v>
      </c>
      <c r="Q144" s="15">
        <f t="shared" si="14"/>
        <v>0.45000000000000007</v>
      </c>
      <c r="R144" s="102"/>
    </row>
    <row r="145" spans="1:19" ht="20.25" customHeight="1" thickBot="1" x14ac:dyDescent="0.3">
      <c r="A145" s="53" t="s">
        <v>1</v>
      </c>
      <c r="B145" s="63" t="s">
        <v>283</v>
      </c>
      <c r="C145" s="56" t="s">
        <v>284</v>
      </c>
      <c r="D145" s="46" t="s">
        <v>519</v>
      </c>
      <c r="E145" s="30">
        <v>1</v>
      </c>
      <c r="F145" s="30">
        <v>0</v>
      </c>
      <c r="G145" s="30">
        <v>0</v>
      </c>
      <c r="H145" s="35">
        <v>0</v>
      </c>
      <c r="I145" s="23">
        <v>5.99</v>
      </c>
      <c r="J145" s="23">
        <v>0</v>
      </c>
      <c r="K145" s="23">
        <v>0</v>
      </c>
      <c r="L145" s="26">
        <v>0</v>
      </c>
      <c r="M145" s="21">
        <f t="shared" si="10"/>
        <v>5.99</v>
      </c>
      <c r="N145" s="14">
        <f t="shared" si="11"/>
        <v>0</v>
      </c>
      <c r="O145" s="14">
        <f t="shared" si="12"/>
        <v>0</v>
      </c>
      <c r="P145" s="17">
        <f t="shared" si="13"/>
        <v>0</v>
      </c>
      <c r="Q145" s="15">
        <f t="shared" si="14"/>
        <v>5.99</v>
      </c>
      <c r="R145" s="102"/>
    </row>
    <row r="146" spans="1:19" ht="20.25" customHeight="1" thickBot="1" x14ac:dyDescent="0.3">
      <c r="A146" s="53" t="s">
        <v>1</v>
      </c>
      <c r="B146" s="63" t="s">
        <v>285</v>
      </c>
      <c r="C146" s="56" t="s">
        <v>286</v>
      </c>
      <c r="D146" s="46" t="s">
        <v>519</v>
      </c>
      <c r="E146" s="30">
        <v>2</v>
      </c>
      <c r="F146" s="30">
        <v>1</v>
      </c>
      <c r="G146" s="30">
        <v>1</v>
      </c>
      <c r="H146" s="35">
        <v>0</v>
      </c>
      <c r="I146" s="23">
        <v>6.98</v>
      </c>
      <c r="J146" s="23">
        <v>9</v>
      </c>
      <c r="K146" s="23">
        <v>15</v>
      </c>
      <c r="L146" s="26">
        <v>0</v>
      </c>
      <c r="M146" s="21">
        <f t="shared" si="10"/>
        <v>13.96</v>
      </c>
      <c r="N146" s="14">
        <f t="shared" si="11"/>
        <v>9</v>
      </c>
      <c r="O146" s="14">
        <f t="shared" si="12"/>
        <v>15</v>
      </c>
      <c r="P146" s="17">
        <f t="shared" si="13"/>
        <v>0</v>
      </c>
      <c r="Q146" s="15">
        <f t="shared" si="14"/>
        <v>37.96</v>
      </c>
      <c r="R146" s="102"/>
    </row>
    <row r="147" spans="1:19" ht="20.25" customHeight="1" thickBot="1" x14ac:dyDescent="0.3">
      <c r="A147" s="53" t="s">
        <v>1</v>
      </c>
      <c r="B147" s="63" t="s">
        <v>287</v>
      </c>
      <c r="C147" s="56" t="s">
        <v>288</v>
      </c>
      <c r="D147" s="44" t="s">
        <v>518</v>
      </c>
      <c r="E147" s="30">
        <v>8</v>
      </c>
      <c r="F147" s="30">
        <v>1</v>
      </c>
      <c r="G147" s="30">
        <v>1</v>
      </c>
      <c r="H147" s="35">
        <v>0</v>
      </c>
      <c r="I147" s="23">
        <v>0.04</v>
      </c>
      <c r="J147" s="23">
        <v>0.2</v>
      </c>
      <c r="K147" s="23">
        <v>1.25</v>
      </c>
      <c r="L147" s="26">
        <v>0</v>
      </c>
      <c r="M147" s="21">
        <f t="shared" si="10"/>
        <v>0.32</v>
      </c>
      <c r="N147" s="14">
        <f t="shared" si="11"/>
        <v>0.2</v>
      </c>
      <c r="O147" s="14">
        <f t="shared" si="12"/>
        <v>1.25</v>
      </c>
      <c r="P147" s="17">
        <f t="shared" si="13"/>
        <v>0</v>
      </c>
      <c r="Q147" s="15">
        <f t="shared" si="14"/>
        <v>1.77</v>
      </c>
      <c r="R147" s="102"/>
    </row>
    <row r="148" spans="1:19" ht="20.25" customHeight="1" thickBot="1" x14ac:dyDescent="0.3">
      <c r="A148" s="53" t="s">
        <v>1</v>
      </c>
      <c r="B148" s="63" t="s">
        <v>289</v>
      </c>
      <c r="C148" s="103" t="s">
        <v>290</v>
      </c>
      <c r="D148" s="47" t="s">
        <v>520</v>
      </c>
      <c r="E148" s="30">
        <v>1</v>
      </c>
      <c r="F148" s="30">
        <v>0</v>
      </c>
      <c r="G148" s="30">
        <v>0</v>
      </c>
      <c r="H148" s="35">
        <v>0</v>
      </c>
      <c r="I148" s="23">
        <v>3.5</v>
      </c>
      <c r="J148" s="23">
        <v>0</v>
      </c>
      <c r="K148" s="23">
        <v>0</v>
      </c>
      <c r="L148" s="26">
        <v>0</v>
      </c>
      <c r="M148" s="21">
        <f t="shared" si="10"/>
        <v>3.5</v>
      </c>
      <c r="N148" s="14">
        <f t="shared" si="11"/>
        <v>0</v>
      </c>
      <c r="O148" s="14">
        <f t="shared" si="12"/>
        <v>0</v>
      </c>
      <c r="P148" s="17">
        <f t="shared" si="13"/>
        <v>0</v>
      </c>
      <c r="Q148" s="15">
        <f t="shared" si="14"/>
        <v>3.5</v>
      </c>
      <c r="R148" s="102">
        <v>5</v>
      </c>
    </row>
    <row r="149" spans="1:19" ht="20.25" customHeight="1" thickBot="1" x14ac:dyDescent="0.3">
      <c r="A149" s="53" t="s">
        <v>1</v>
      </c>
      <c r="B149" s="63" t="s">
        <v>291</v>
      </c>
      <c r="C149" s="56" t="s">
        <v>292</v>
      </c>
      <c r="D149" s="45" t="s">
        <v>517</v>
      </c>
      <c r="E149" s="30">
        <v>14</v>
      </c>
      <c r="F149" s="30">
        <v>0</v>
      </c>
      <c r="G149" s="30">
        <v>0</v>
      </c>
      <c r="H149" s="35">
        <v>0</v>
      </c>
      <c r="I149" s="23">
        <v>0.02</v>
      </c>
      <c r="J149" s="23">
        <v>0</v>
      </c>
      <c r="K149" s="23">
        <v>0</v>
      </c>
      <c r="L149" s="26">
        <v>0</v>
      </c>
      <c r="M149" s="21">
        <f t="shared" si="10"/>
        <v>0.28000000000000003</v>
      </c>
      <c r="N149" s="14">
        <f t="shared" si="11"/>
        <v>0</v>
      </c>
      <c r="O149" s="14">
        <f t="shared" si="12"/>
        <v>0</v>
      </c>
      <c r="P149" s="17">
        <f t="shared" si="13"/>
        <v>0</v>
      </c>
      <c r="Q149" s="15">
        <f t="shared" si="14"/>
        <v>0.28000000000000003</v>
      </c>
      <c r="R149" s="102"/>
    </row>
    <row r="150" spans="1:19" ht="20.25" customHeight="1" thickBot="1" x14ac:dyDescent="0.3">
      <c r="A150" s="53" t="s">
        <v>1</v>
      </c>
      <c r="B150" s="63" t="s">
        <v>293</v>
      </c>
      <c r="C150" s="103" t="s">
        <v>294</v>
      </c>
      <c r="D150" s="47" t="s">
        <v>520</v>
      </c>
      <c r="E150" s="30">
        <v>2</v>
      </c>
      <c r="F150" s="30">
        <v>0</v>
      </c>
      <c r="G150" s="30">
        <v>0</v>
      </c>
      <c r="H150" s="35">
        <v>0</v>
      </c>
      <c r="I150" s="23">
        <v>5</v>
      </c>
      <c r="J150" s="23">
        <v>0</v>
      </c>
      <c r="K150" s="23">
        <v>0</v>
      </c>
      <c r="L150" s="26">
        <v>0</v>
      </c>
      <c r="M150" s="21">
        <f t="shared" si="10"/>
        <v>10</v>
      </c>
      <c r="N150" s="14">
        <f t="shared" si="11"/>
        <v>0</v>
      </c>
      <c r="O150" s="14">
        <f t="shared" si="12"/>
        <v>0</v>
      </c>
      <c r="P150" s="17">
        <f t="shared" si="13"/>
        <v>0</v>
      </c>
      <c r="Q150" s="15">
        <f t="shared" si="14"/>
        <v>10</v>
      </c>
      <c r="R150" s="102">
        <v>12</v>
      </c>
      <c r="S150" t="s">
        <v>558</v>
      </c>
    </row>
    <row r="151" spans="1:19" ht="20.25" customHeight="1" thickBot="1" x14ac:dyDescent="0.3">
      <c r="A151" s="53" t="s">
        <v>1</v>
      </c>
      <c r="B151" s="63" t="s">
        <v>295</v>
      </c>
      <c r="C151" s="103" t="s">
        <v>296</v>
      </c>
      <c r="D151" s="46" t="s">
        <v>519</v>
      </c>
      <c r="E151" s="30">
        <v>3</v>
      </c>
      <c r="F151" s="30">
        <v>0</v>
      </c>
      <c r="G151" s="30">
        <v>1</v>
      </c>
      <c r="H151" s="35">
        <v>0</v>
      </c>
      <c r="I151" s="23">
        <v>0.8</v>
      </c>
      <c r="J151" s="23">
        <v>0</v>
      </c>
      <c r="K151" s="23">
        <v>2.8</v>
      </c>
      <c r="L151" s="26">
        <v>0</v>
      </c>
      <c r="M151" s="21">
        <f t="shared" si="10"/>
        <v>2.4000000000000004</v>
      </c>
      <c r="N151" s="14">
        <f t="shared" si="11"/>
        <v>0</v>
      </c>
      <c r="O151" s="14">
        <f t="shared" si="12"/>
        <v>2.8</v>
      </c>
      <c r="P151" s="17">
        <f t="shared" si="13"/>
        <v>0</v>
      </c>
      <c r="Q151" s="15">
        <f t="shared" si="14"/>
        <v>5.2</v>
      </c>
      <c r="R151" s="102">
        <v>4</v>
      </c>
      <c r="S151" t="s">
        <v>559</v>
      </c>
    </row>
    <row r="152" spans="1:19" ht="20.25" customHeight="1" thickBot="1" x14ac:dyDescent="0.3">
      <c r="A152" s="53" t="s">
        <v>1</v>
      </c>
      <c r="B152" s="63" t="s">
        <v>297</v>
      </c>
      <c r="C152" s="56" t="s">
        <v>298</v>
      </c>
      <c r="D152" s="44" t="s">
        <v>518</v>
      </c>
      <c r="E152" s="30">
        <v>6</v>
      </c>
      <c r="F152" s="30">
        <v>0</v>
      </c>
      <c r="G152" s="30">
        <v>0</v>
      </c>
      <c r="H152" s="35">
        <v>0</v>
      </c>
      <c r="I152" s="23">
        <v>0.03</v>
      </c>
      <c r="J152" s="23">
        <v>0</v>
      </c>
      <c r="K152" s="23">
        <v>0</v>
      </c>
      <c r="L152" s="26">
        <v>0</v>
      </c>
      <c r="M152" s="21">
        <f t="shared" si="10"/>
        <v>0.18</v>
      </c>
      <c r="N152" s="14">
        <f t="shared" si="11"/>
        <v>0</v>
      </c>
      <c r="O152" s="14">
        <f t="shared" si="12"/>
        <v>0</v>
      </c>
      <c r="P152" s="17">
        <f t="shared" si="13"/>
        <v>0</v>
      </c>
      <c r="Q152" s="15">
        <f t="shared" si="14"/>
        <v>0.18</v>
      </c>
      <c r="R152" s="102"/>
    </row>
    <row r="153" spans="1:19" ht="20.25" customHeight="1" thickBot="1" x14ac:dyDescent="0.3">
      <c r="A153" s="53" t="s">
        <v>1</v>
      </c>
      <c r="B153" s="63" t="s">
        <v>299</v>
      </c>
      <c r="C153" s="56" t="s">
        <v>300</v>
      </c>
      <c r="D153" s="46" t="s">
        <v>519</v>
      </c>
      <c r="E153" s="30">
        <v>2</v>
      </c>
      <c r="F153" s="30">
        <v>0</v>
      </c>
      <c r="G153" s="30">
        <v>0</v>
      </c>
      <c r="H153" s="35">
        <v>0</v>
      </c>
      <c r="I153" s="23">
        <v>2</v>
      </c>
      <c r="J153" s="23">
        <v>0</v>
      </c>
      <c r="K153" s="23">
        <v>0</v>
      </c>
      <c r="L153" s="26">
        <v>0</v>
      </c>
      <c r="M153" s="21">
        <f t="shared" si="10"/>
        <v>4</v>
      </c>
      <c r="N153" s="14">
        <f t="shared" si="11"/>
        <v>0</v>
      </c>
      <c r="O153" s="14">
        <f t="shared" si="12"/>
        <v>0</v>
      </c>
      <c r="P153" s="17">
        <f t="shared" si="13"/>
        <v>0</v>
      </c>
      <c r="Q153" s="15">
        <f t="shared" si="14"/>
        <v>4</v>
      </c>
      <c r="R153" s="102"/>
    </row>
    <row r="154" spans="1:19" ht="20.25" customHeight="1" thickBot="1" x14ac:dyDescent="0.3">
      <c r="A154" s="53" t="s">
        <v>1</v>
      </c>
      <c r="B154" s="63" t="s">
        <v>301</v>
      </c>
      <c r="C154" s="103" t="s">
        <v>302</v>
      </c>
      <c r="D154" s="46" t="s">
        <v>519</v>
      </c>
      <c r="E154" s="30">
        <v>1</v>
      </c>
      <c r="F154" s="30">
        <v>0</v>
      </c>
      <c r="G154" s="30">
        <v>0</v>
      </c>
      <c r="H154" s="35">
        <v>0</v>
      </c>
      <c r="I154" s="23">
        <v>0.35</v>
      </c>
      <c r="J154" s="23">
        <v>0</v>
      </c>
      <c r="K154" s="23">
        <v>0</v>
      </c>
      <c r="L154" s="26">
        <v>0</v>
      </c>
      <c r="M154" s="21">
        <f t="shared" si="10"/>
        <v>0.35</v>
      </c>
      <c r="N154" s="14">
        <f t="shared" si="11"/>
        <v>0</v>
      </c>
      <c r="O154" s="14">
        <f t="shared" si="12"/>
        <v>0</v>
      </c>
      <c r="P154" s="17">
        <f t="shared" si="13"/>
        <v>0</v>
      </c>
      <c r="Q154" s="15">
        <f t="shared" si="14"/>
        <v>0.35</v>
      </c>
      <c r="R154" s="102">
        <v>0.2</v>
      </c>
    </row>
    <row r="155" spans="1:19" ht="20.25" customHeight="1" thickBot="1" x14ac:dyDescent="0.3">
      <c r="A155" s="53" t="s">
        <v>1</v>
      </c>
      <c r="B155" s="63" t="s">
        <v>303</v>
      </c>
      <c r="C155" s="56" t="s">
        <v>304</v>
      </c>
      <c r="D155" s="44" t="s">
        <v>518</v>
      </c>
      <c r="E155" s="30">
        <v>6</v>
      </c>
      <c r="F155" s="30">
        <v>1</v>
      </c>
      <c r="G155" s="30">
        <v>0</v>
      </c>
      <c r="H155" s="35">
        <v>0</v>
      </c>
      <c r="I155" s="23">
        <v>0.03</v>
      </c>
      <c r="J155" s="23">
        <v>0.09</v>
      </c>
      <c r="K155" s="23">
        <v>0</v>
      </c>
      <c r="L155" s="26">
        <v>0</v>
      </c>
      <c r="M155" s="21">
        <f t="shared" si="10"/>
        <v>0.18</v>
      </c>
      <c r="N155" s="14">
        <f t="shared" si="11"/>
        <v>0.09</v>
      </c>
      <c r="O155" s="14">
        <f t="shared" si="12"/>
        <v>0</v>
      </c>
      <c r="P155" s="17">
        <f t="shared" si="13"/>
        <v>0</v>
      </c>
      <c r="Q155" s="15">
        <f t="shared" si="14"/>
        <v>0.27</v>
      </c>
      <c r="R155" s="102"/>
    </row>
    <row r="156" spans="1:19" ht="20.25" customHeight="1" thickBot="1" x14ac:dyDescent="0.3">
      <c r="A156" s="53" t="s">
        <v>1</v>
      </c>
      <c r="B156" s="63" t="s">
        <v>305</v>
      </c>
      <c r="C156" s="103" t="s">
        <v>306</v>
      </c>
      <c r="D156" s="47" t="s">
        <v>520</v>
      </c>
      <c r="E156" s="30">
        <v>1</v>
      </c>
      <c r="F156" s="30">
        <v>0</v>
      </c>
      <c r="G156" s="30">
        <v>0</v>
      </c>
      <c r="H156" s="35">
        <v>0</v>
      </c>
      <c r="I156" s="23">
        <v>4.49</v>
      </c>
      <c r="J156" s="23">
        <v>0</v>
      </c>
      <c r="K156" s="23">
        <v>0</v>
      </c>
      <c r="L156" s="26">
        <v>0</v>
      </c>
      <c r="M156" s="21">
        <f t="shared" si="10"/>
        <v>4.49</v>
      </c>
      <c r="N156" s="14">
        <f t="shared" si="11"/>
        <v>0</v>
      </c>
      <c r="O156" s="14">
        <f t="shared" si="12"/>
        <v>0</v>
      </c>
      <c r="P156" s="17">
        <f t="shared" si="13"/>
        <v>0</v>
      </c>
      <c r="Q156" s="15">
        <f t="shared" si="14"/>
        <v>4.49</v>
      </c>
      <c r="R156" s="102">
        <v>5</v>
      </c>
    </row>
    <row r="157" spans="1:19" ht="20.25" customHeight="1" thickBot="1" x14ac:dyDescent="0.3">
      <c r="A157" s="53" t="s">
        <v>1</v>
      </c>
      <c r="B157" s="63" t="s">
        <v>307</v>
      </c>
      <c r="C157" s="56" t="s">
        <v>308</v>
      </c>
      <c r="D157" s="44" t="s">
        <v>518</v>
      </c>
      <c r="E157" s="30">
        <v>7</v>
      </c>
      <c r="F157" s="30">
        <v>0</v>
      </c>
      <c r="G157" s="30">
        <v>0</v>
      </c>
      <c r="H157" s="35">
        <v>0</v>
      </c>
      <c r="I157" s="23">
        <v>0.04</v>
      </c>
      <c r="J157" s="23">
        <v>0</v>
      </c>
      <c r="K157" s="23">
        <v>0</v>
      </c>
      <c r="L157" s="26">
        <v>0</v>
      </c>
      <c r="M157" s="21">
        <f t="shared" si="10"/>
        <v>0.28000000000000003</v>
      </c>
      <c r="N157" s="14">
        <f t="shared" si="11"/>
        <v>0</v>
      </c>
      <c r="O157" s="14">
        <f t="shared" si="12"/>
        <v>0</v>
      </c>
      <c r="P157" s="17">
        <f t="shared" si="13"/>
        <v>0</v>
      </c>
      <c r="Q157" s="15">
        <f t="shared" si="14"/>
        <v>0.28000000000000003</v>
      </c>
      <c r="R157" s="102"/>
    </row>
    <row r="158" spans="1:19" ht="20.25" customHeight="1" thickBot="1" x14ac:dyDescent="0.3">
      <c r="A158" s="53" t="s">
        <v>1</v>
      </c>
      <c r="B158" s="63" t="s">
        <v>309</v>
      </c>
      <c r="C158" s="56" t="s">
        <v>310</v>
      </c>
      <c r="D158" s="45" t="s">
        <v>517</v>
      </c>
      <c r="E158" s="30">
        <v>12</v>
      </c>
      <c r="F158" s="30">
        <v>0</v>
      </c>
      <c r="G158" s="30">
        <v>1</v>
      </c>
      <c r="H158" s="35">
        <v>0</v>
      </c>
      <c r="I158" s="23">
        <v>0.02</v>
      </c>
      <c r="J158" s="23">
        <v>0</v>
      </c>
      <c r="K158" s="23">
        <v>0.18</v>
      </c>
      <c r="L158" s="26">
        <v>0</v>
      </c>
      <c r="M158" s="21">
        <f t="shared" si="10"/>
        <v>0.24</v>
      </c>
      <c r="N158" s="14">
        <f t="shared" si="11"/>
        <v>0</v>
      </c>
      <c r="O158" s="14">
        <f t="shared" si="12"/>
        <v>0.18</v>
      </c>
      <c r="P158" s="17">
        <f t="shared" si="13"/>
        <v>0</v>
      </c>
      <c r="Q158" s="15">
        <f t="shared" si="14"/>
        <v>0.42</v>
      </c>
      <c r="R158" s="102"/>
    </row>
    <row r="159" spans="1:19" ht="20.25" customHeight="1" thickBot="1" x14ac:dyDescent="0.3">
      <c r="A159" s="53" t="s">
        <v>1</v>
      </c>
      <c r="B159" s="63" t="s">
        <v>311</v>
      </c>
      <c r="C159" s="56" t="s">
        <v>312</v>
      </c>
      <c r="D159" s="45" t="s">
        <v>517</v>
      </c>
      <c r="E159" s="30">
        <v>16</v>
      </c>
      <c r="F159" s="30">
        <v>2</v>
      </c>
      <c r="G159" s="30">
        <v>1</v>
      </c>
      <c r="H159" s="35">
        <v>1</v>
      </c>
      <c r="I159" s="23">
        <v>0.02</v>
      </c>
      <c r="J159" s="23">
        <v>0.04</v>
      </c>
      <c r="K159" s="23">
        <v>0.18</v>
      </c>
      <c r="L159" s="26">
        <v>1.25</v>
      </c>
      <c r="M159" s="21">
        <f t="shared" si="10"/>
        <v>0.32</v>
      </c>
      <c r="N159" s="14">
        <f t="shared" si="11"/>
        <v>0.08</v>
      </c>
      <c r="O159" s="14">
        <f t="shared" si="12"/>
        <v>0.18</v>
      </c>
      <c r="P159" s="17">
        <f t="shared" si="13"/>
        <v>1.25</v>
      </c>
      <c r="Q159" s="15">
        <f t="shared" si="14"/>
        <v>1.83</v>
      </c>
      <c r="R159" s="102"/>
    </row>
    <row r="160" spans="1:19" ht="20.25" customHeight="1" thickBot="1" x14ac:dyDescent="0.3">
      <c r="A160" s="53" t="s">
        <v>1</v>
      </c>
      <c r="B160" s="63" t="s">
        <v>313</v>
      </c>
      <c r="C160" s="56" t="s">
        <v>314</v>
      </c>
      <c r="D160" s="45" t="s">
        <v>517</v>
      </c>
      <c r="E160" s="30">
        <v>15</v>
      </c>
      <c r="F160" s="30">
        <v>1</v>
      </c>
      <c r="G160" s="30">
        <v>0</v>
      </c>
      <c r="H160" s="35">
        <v>0</v>
      </c>
      <c r="I160" s="23">
        <v>0.02</v>
      </c>
      <c r="J160" s="23">
        <v>0.02</v>
      </c>
      <c r="K160" s="23">
        <v>0</v>
      </c>
      <c r="L160" s="26">
        <v>0</v>
      </c>
      <c r="M160" s="21">
        <f t="shared" si="10"/>
        <v>0.3</v>
      </c>
      <c r="N160" s="14">
        <f t="shared" si="11"/>
        <v>0.02</v>
      </c>
      <c r="O160" s="14">
        <f t="shared" si="12"/>
        <v>0</v>
      </c>
      <c r="P160" s="17">
        <f t="shared" si="13"/>
        <v>0</v>
      </c>
      <c r="Q160" s="15">
        <f t="shared" si="14"/>
        <v>0.32</v>
      </c>
      <c r="R160" s="102"/>
    </row>
    <row r="161" spans="1:18" ht="20.25" customHeight="1" thickBot="1" x14ac:dyDescent="0.3">
      <c r="A161" s="53" t="s">
        <v>1</v>
      </c>
      <c r="B161" s="63" t="s">
        <v>315</v>
      </c>
      <c r="C161" s="103" t="s">
        <v>316</v>
      </c>
      <c r="D161" s="46" t="s">
        <v>519</v>
      </c>
      <c r="E161" s="30">
        <v>2</v>
      </c>
      <c r="F161" s="30">
        <v>0</v>
      </c>
      <c r="G161" s="30">
        <v>0</v>
      </c>
      <c r="H161" s="35">
        <v>0</v>
      </c>
      <c r="I161" s="23">
        <v>0.46</v>
      </c>
      <c r="J161" s="23">
        <v>0</v>
      </c>
      <c r="K161" s="23">
        <v>0</v>
      </c>
      <c r="L161" s="26">
        <v>0</v>
      </c>
      <c r="M161" s="21">
        <f t="shared" si="10"/>
        <v>0.92</v>
      </c>
      <c r="N161" s="14">
        <f t="shared" si="11"/>
        <v>0</v>
      </c>
      <c r="O161" s="14">
        <f t="shared" si="12"/>
        <v>0</v>
      </c>
      <c r="P161" s="17">
        <f t="shared" si="13"/>
        <v>0</v>
      </c>
      <c r="Q161" s="15">
        <f t="shared" si="14"/>
        <v>0.92</v>
      </c>
      <c r="R161" s="102">
        <v>0.6</v>
      </c>
    </row>
    <row r="162" spans="1:18" ht="20.25" customHeight="1" thickBot="1" x14ac:dyDescent="0.3">
      <c r="A162" s="53" t="s">
        <v>1</v>
      </c>
      <c r="B162" s="63" t="s">
        <v>317</v>
      </c>
      <c r="C162" s="56" t="s">
        <v>318</v>
      </c>
      <c r="D162" s="45" t="s">
        <v>517</v>
      </c>
      <c r="E162" s="30">
        <v>14</v>
      </c>
      <c r="F162" s="30">
        <v>2</v>
      </c>
      <c r="G162" s="30">
        <v>1</v>
      </c>
      <c r="H162" s="35">
        <v>0</v>
      </c>
      <c r="I162" s="23">
        <v>0.02</v>
      </c>
      <c r="J162" s="23">
        <v>0.05</v>
      </c>
      <c r="K162" s="23">
        <v>0.19</v>
      </c>
      <c r="L162" s="26">
        <v>0</v>
      </c>
      <c r="M162" s="21">
        <f t="shared" si="10"/>
        <v>0.28000000000000003</v>
      </c>
      <c r="N162" s="14">
        <f t="shared" si="11"/>
        <v>0.1</v>
      </c>
      <c r="O162" s="14">
        <f t="shared" si="12"/>
        <v>0.19</v>
      </c>
      <c r="P162" s="17">
        <f t="shared" si="13"/>
        <v>0</v>
      </c>
      <c r="Q162" s="15">
        <f t="shared" si="14"/>
        <v>0.57000000000000006</v>
      </c>
      <c r="R162" s="102"/>
    </row>
    <row r="163" spans="1:18" ht="20.25" customHeight="1" thickBot="1" x14ac:dyDescent="0.3">
      <c r="A163" s="53" t="s">
        <v>1</v>
      </c>
      <c r="B163" s="63" t="s">
        <v>319</v>
      </c>
      <c r="C163" s="56" t="s">
        <v>320</v>
      </c>
      <c r="D163" s="45" t="s">
        <v>517</v>
      </c>
      <c r="E163" s="30">
        <v>13</v>
      </c>
      <c r="F163" s="30">
        <v>1</v>
      </c>
      <c r="G163" s="30">
        <v>1</v>
      </c>
      <c r="H163" s="35">
        <v>0</v>
      </c>
      <c r="I163" s="23">
        <v>0.02</v>
      </c>
      <c r="J163" s="23">
        <v>0.08</v>
      </c>
      <c r="K163" s="23">
        <v>0.4</v>
      </c>
      <c r="L163" s="26">
        <v>0</v>
      </c>
      <c r="M163" s="21">
        <f t="shared" si="10"/>
        <v>0.26</v>
      </c>
      <c r="N163" s="14">
        <f t="shared" si="11"/>
        <v>0.08</v>
      </c>
      <c r="O163" s="14">
        <f t="shared" si="12"/>
        <v>0.4</v>
      </c>
      <c r="P163" s="17">
        <f t="shared" si="13"/>
        <v>0</v>
      </c>
      <c r="Q163" s="15">
        <f t="shared" si="14"/>
        <v>0.74</v>
      </c>
      <c r="R163" s="102"/>
    </row>
    <row r="164" spans="1:18" ht="20.25" customHeight="1" thickBot="1" x14ac:dyDescent="0.3">
      <c r="A164" s="53" t="s">
        <v>1</v>
      </c>
      <c r="B164" s="63" t="s">
        <v>321</v>
      </c>
      <c r="C164" s="56" t="s">
        <v>322</v>
      </c>
      <c r="D164" s="44" t="s">
        <v>518</v>
      </c>
      <c r="E164" s="30">
        <v>7</v>
      </c>
      <c r="F164" s="30">
        <v>0</v>
      </c>
      <c r="G164" s="30">
        <v>1</v>
      </c>
      <c r="H164" s="35">
        <v>0</v>
      </c>
      <c r="I164" s="23">
        <v>0.05</v>
      </c>
      <c r="J164" s="23">
        <v>0</v>
      </c>
      <c r="K164" s="23">
        <v>0.99</v>
      </c>
      <c r="L164" s="26">
        <v>0</v>
      </c>
      <c r="M164" s="21">
        <f t="shared" si="10"/>
        <v>0.35000000000000003</v>
      </c>
      <c r="N164" s="14">
        <f t="shared" si="11"/>
        <v>0</v>
      </c>
      <c r="O164" s="14">
        <f t="shared" si="12"/>
        <v>0.99</v>
      </c>
      <c r="P164" s="17">
        <f t="shared" si="13"/>
        <v>0</v>
      </c>
      <c r="Q164" s="15">
        <f t="shared" si="14"/>
        <v>1.34</v>
      </c>
      <c r="R164" s="102"/>
    </row>
    <row r="165" spans="1:18" ht="20.25" customHeight="1" thickBot="1" x14ac:dyDescent="0.3">
      <c r="A165" s="53" t="s">
        <v>1</v>
      </c>
      <c r="B165" s="63" t="s">
        <v>323</v>
      </c>
      <c r="C165" s="56" t="s">
        <v>324</v>
      </c>
      <c r="D165" s="45" t="s">
        <v>517</v>
      </c>
      <c r="E165" s="30">
        <v>14</v>
      </c>
      <c r="F165" s="30">
        <v>1</v>
      </c>
      <c r="G165" s="30">
        <v>1</v>
      </c>
      <c r="H165" s="35">
        <v>0</v>
      </c>
      <c r="I165" s="23">
        <v>0.02</v>
      </c>
      <c r="J165" s="23">
        <v>0.08</v>
      </c>
      <c r="K165" s="23">
        <v>0.19</v>
      </c>
      <c r="L165" s="26">
        <v>0</v>
      </c>
      <c r="M165" s="21">
        <f t="shared" si="10"/>
        <v>0.28000000000000003</v>
      </c>
      <c r="N165" s="14">
        <f t="shared" si="11"/>
        <v>0.08</v>
      </c>
      <c r="O165" s="14">
        <f t="shared" si="12"/>
        <v>0.19</v>
      </c>
      <c r="P165" s="17">
        <f t="shared" si="13"/>
        <v>0</v>
      </c>
      <c r="Q165" s="15">
        <f t="shared" si="14"/>
        <v>0.55000000000000004</v>
      </c>
      <c r="R165" s="102"/>
    </row>
    <row r="166" spans="1:18" ht="20.25" customHeight="1" thickBot="1" x14ac:dyDescent="0.3">
      <c r="A166" s="53" t="s">
        <v>1</v>
      </c>
      <c r="B166" s="63" t="s">
        <v>325</v>
      </c>
      <c r="C166" s="56" t="s">
        <v>326</v>
      </c>
      <c r="D166" s="45" t="s">
        <v>517</v>
      </c>
      <c r="E166" s="30">
        <v>15</v>
      </c>
      <c r="F166" s="30">
        <v>1</v>
      </c>
      <c r="G166" s="30">
        <v>0</v>
      </c>
      <c r="H166" s="35">
        <v>0</v>
      </c>
      <c r="I166" s="23">
        <v>0.02</v>
      </c>
      <c r="J166" s="23">
        <v>0.04</v>
      </c>
      <c r="K166" s="23">
        <v>0</v>
      </c>
      <c r="L166" s="26">
        <v>0</v>
      </c>
      <c r="M166" s="21">
        <f t="shared" si="10"/>
        <v>0.3</v>
      </c>
      <c r="N166" s="14">
        <f t="shared" si="11"/>
        <v>0.04</v>
      </c>
      <c r="O166" s="14">
        <f t="shared" si="12"/>
        <v>0</v>
      </c>
      <c r="P166" s="17">
        <f t="shared" si="13"/>
        <v>0</v>
      </c>
      <c r="Q166" s="15">
        <f t="shared" si="14"/>
        <v>0.33999999999999997</v>
      </c>
      <c r="R166" s="102"/>
    </row>
    <row r="167" spans="1:18" ht="20.25" customHeight="1" thickBot="1" x14ac:dyDescent="0.3">
      <c r="A167" s="53" t="s">
        <v>1</v>
      </c>
      <c r="B167" s="63" t="s">
        <v>327</v>
      </c>
      <c r="C167" s="56" t="s">
        <v>328</v>
      </c>
      <c r="D167" s="45" t="s">
        <v>517</v>
      </c>
      <c r="E167" s="30">
        <v>13</v>
      </c>
      <c r="F167" s="30">
        <v>0</v>
      </c>
      <c r="G167" s="30">
        <v>0</v>
      </c>
      <c r="H167" s="35">
        <v>0</v>
      </c>
      <c r="I167" s="23">
        <v>0.02</v>
      </c>
      <c r="J167" s="23">
        <v>0</v>
      </c>
      <c r="K167" s="23">
        <v>0</v>
      </c>
      <c r="L167" s="26">
        <v>0</v>
      </c>
      <c r="M167" s="21">
        <f t="shared" si="10"/>
        <v>0.26</v>
      </c>
      <c r="N167" s="14">
        <f t="shared" si="11"/>
        <v>0</v>
      </c>
      <c r="O167" s="14">
        <f t="shared" si="12"/>
        <v>0</v>
      </c>
      <c r="P167" s="17">
        <f t="shared" si="13"/>
        <v>0</v>
      </c>
      <c r="Q167" s="15">
        <f t="shared" si="14"/>
        <v>0.26</v>
      </c>
      <c r="R167" s="102"/>
    </row>
    <row r="168" spans="1:18" ht="20.25" customHeight="1" thickBot="1" x14ac:dyDescent="0.3">
      <c r="A168" s="53" t="s">
        <v>1</v>
      </c>
      <c r="B168" s="63" t="s">
        <v>329</v>
      </c>
      <c r="C168" s="56" t="s">
        <v>330</v>
      </c>
      <c r="D168" s="44" t="s">
        <v>518</v>
      </c>
      <c r="E168" s="30">
        <v>8</v>
      </c>
      <c r="F168" s="30">
        <v>0</v>
      </c>
      <c r="G168" s="30">
        <v>0</v>
      </c>
      <c r="H168" s="35">
        <v>0</v>
      </c>
      <c r="I168" s="23">
        <v>0.04</v>
      </c>
      <c r="J168" s="23">
        <v>0</v>
      </c>
      <c r="K168" s="23">
        <v>0</v>
      </c>
      <c r="L168" s="26">
        <v>0</v>
      </c>
      <c r="M168" s="21">
        <f t="shared" si="10"/>
        <v>0.32</v>
      </c>
      <c r="N168" s="14">
        <f t="shared" si="11"/>
        <v>0</v>
      </c>
      <c r="O168" s="14">
        <f t="shared" si="12"/>
        <v>0</v>
      </c>
      <c r="P168" s="17">
        <f t="shared" si="13"/>
        <v>0</v>
      </c>
      <c r="Q168" s="15">
        <f t="shared" si="14"/>
        <v>0.32</v>
      </c>
      <c r="R168" s="102"/>
    </row>
    <row r="169" spans="1:18" ht="20.25" customHeight="1" thickBot="1" x14ac:dyDescent="0.3">
      <c r="A169" s="53" t="s">
        <v>1</v>
      </c>
      <c r="B169" s="63" t="s">
        <v>331</v>
      </c>
      <c r="C169" s="56" t="s">
        <v>332</v>
      </c>
      <c r="D169" s="45" t="s">
        <v>517</v>
      </c>
      <c r="E169" s="30">
        <v>14</v>
      </c>
      <c r="F169" s="30">
        <v>0</v>
      </c>
      <c r="G169" s="30">
        <v>1</v>
      </c>
      <c r="H169" s="35">
        <v>0</v>
      </c>
      <c r="I169" s="23">
        <v>0.02</v>
      </c>
      <c r="J169" s="23">
        <v>0</v>
      </c>
      <c r="K169" s="23">
        <v>0.19</v>
      </c>
      <c r="L169" s="26">
        <v>0</v>
      </c>
      <c r="M169" s="21">
        <f t="shared" si="10"/>
        <v>0.28000000000000003</v>
      </c>
      <c r="N169" s="14">
        <f t="shared" si="11"/>
        <v>0</v>
      </c>
      <c r="O169" s="14">
        <f t="shared" si="12"/>
        <v>0.19</v>
      </c>
      <c r="P169" s="17">
        <f t="shared" si="13"/>
        <v>0</v>
      </c>
      <c r="Q169" s="15">
        <f t="shared" si="14"/>
        <v>0.47000000000000003</v>
      </c>
      <c r="R169" s="102"/>
    </row>
    <row r="170" spans="1:18" ht="20.25" customHeight="1" thickBot="1" x14ac:dyDescent="0.3">
      <c r="A170" s="53" t="s">
        <v>1</v>
      </c>
      <c r="B170" s="63" t="s">
        <v>333</v>
      </c>
      <c r="C170" s="56" t="s">
        <v>334</v>
      </c>
      <c r="D170" s="45" t="s">
        <v>517</v>
      </c>
      <c r="E170" s="30">
        <v>14</v>
      </c>
      <c r="F170" s="30">
        <v>0</v>
      </c>
      <c r="G170" s="30">
        <v>0</v>
      </c>
      <c r="H170" s="35">
        <v>0</v>
      </c>
      <c r="I170" s="23">
        <v>0.02</v>
      </c>
      <c r="J170" s="23">
        <v>0</v>
      </c>
      <c r="K170" s="23">
        <v>0</v>
      </c>
      <c r="L170" s="26">
        <v>0</v>
      </c>
      <c r="M170" s="21">
        <f t="shared" si="10"/>
        <v>0.28000000000000003</v>
      </c>
      <c r="N170" s="14">
        <f t="shared" si="11"/>
        <v>0</v>
      </c>
      <c r="O170" s="14">
        <f t="shared" si="12"/>
        <v>0</v>
      </c>
      <c r="P170" s="17">
        <f t="shared" si="13"/>
        <v>0</v>
      </c>
      <c r="Q170" s="15">
        <f t="shared" si="14"/>
        <v>0.28000000000000003</v>
      </c>
      <c r="R170" s="102"/>
    </row>
    <row r="171" spans="1:18" ht="20.25" customHeight="1" thickBot="1" x14ac:dyDescent="0.3">
      <c r="A171" s="53" t="s">
        <v>1</v>
      </c>
      <c r="B171" s="63" t="s">
        <v>335</v>
      </c>
      <c r="C171" s="56" t="s">
        <v>336</v>
      </c>
      <c r="D171" s="44" t="s">
        <v>518</v>
      </c>
      <c r="E171" s="30">
        <v>6</v>
      </c>
      <c r="F171" s="30">
        <v>1</v>
      </c>
      <c r="G171" s="30">
        <v>0</v>
      </c>
      <c r="H171" s="35">
        <v>0</v>
      </c>
      <c r="I171" s="23">
        <v>0.02</v>
      </c>
      <c r="J171" s="23">
        <v>0.19</v>
      </c>
      <c r="K171" s="23">
        <v>0</v>
      </c>
      <c r="L171" s="26">
        <v>0</v>
      </c>
      <c r="M171" s="21">
        <f t="shared" si="10"/>
        <v>0.12</v>
      </c>
      <c r="N171" s="14">
        <f t="shared" si="11"/>
        <v>0.19</v>
      </c>
      <c r="O171" s="14">
        <f t="shared" si="12"/>
        <v>0</v>
      </c>
      <c r="P171" s="17">
        <f t="shared" si="13"/>
        <v>0</v>
      </c>
      <c r="Q171" s="15">
        <f t="shared" si="14"/>
        <v>0.31</v>
      </c>
      <c r="R171" s="102"/>
    </row>
    <row r="172" spans="1:18" ht="20.25" customHeight="1" thickBot="1" x14ac:dyDescent="0.3">
      <c r="A172" s="53" t="s">
        <v>1</v>
      </c>
      <c r="B172" s="63" t="s">
        <v>337</v>
      </c>
      <c r="C172" s="56" t="s">
        <v>338</v>
      </c>
      <c r="D172" s="45" t="s">
        <v>517</v>
      </c>
      <c r="E172" s="30">
        <v>14</v>
      </c>
      <c r="F172" s="30">
        <v>2</v>
      </c>
      <c r="G172" s="30">
        <v>0</v>
      </c>
      <c r="H172" s="35">
        <v>1</v>
      </c>
      <c r="I172" s="23">
        <v>0.02</v>
      </c>
      <c r="J172" s="23">
        <v>0.15</v>
      </c>
      <c r="K172" s="23">
        <v>0</v>
      </c>
      <c r="L172" s="26">
        <v>0.5</v>
      </c>
      <c r="M172" s="21">
        <f t="shared" si="10"/>
        <v>0.28000000000000003</v>
      </c>
      <c r="N172" s="14">
        <f t="shared" si="11"/>
        <v>0.3</v>
      </c>
      <c r="O172" s="14">
        <f t="shared" si="12"/>
        <v>0</v>
      </c>
      <c r="P172" s="17">
        <f t="shared" si="13"/>
        <v>0.5</v>
      </c>
      <c r="Q172" s="15">
        <f t="shared" si="14"/>
        <v>1.08</v>
      </c>
      <c r="R172" s="102"/>
    </row>
    <row r="173" spans="1:18" ht="20.25" customHeight="1" thickBot="1" x14ac:dyDescent="0.3">
      <c r="A173" s="53" t="s">
        <v>1</v>
      </c>
      <c r="B173" s="63" t="s">
        <v>339</v>
      </c>
      <c r="C173" s="56" t="s">
        <v>340</v>
      </c>
      <c r="D173" s="45" t="s">
        <v>517</v>
      </c>
      <c r="E173" s="30">
        <v>13</v>
      </c>
      <c r="F173" s="30">
        <v>0</v>
      </c>
      <c r="G173" s="30">
        <v>1</v>
      </c>
      <c r="H173" s="35">
        <v>0</v>
      </c>
      <c r="I173" s="23">
        <v>0.02</v>
      </c>
      <c r="J173" s="23">
        <v>0</v>
      </c>
      <c r="K173" s="23">
        <v>0.2</v>
      </c>
      <c r="L173" s="26">
        <v>0</v>
      </c>
      <c r="M173" s="21">
        <f t="shared" si="10"/>
        <v>0.26</v>
      </c>
      <c r="N173" s="14">
        <f t="shared" si="11"/>
        <v>0</v>
      </c>
      <c r="O173" s="14">
        <f t="shared" si="12"/>
        <v>0.2</v>
      </c>
      <c r="P173" s="17">
        <f t="shared" si="13"/>
        <v>0</v>
      </c>
      <c r="Q173" s="15">
        <f t="shared" si="14"/>
        <v>0.46</v>
      </c>
      <c r="R173" s="102"/>
    </row>
    <row r="174" spans="1:18" ht="20.25" customHeight="1" thickBot="1" x14ac:dyDescent="0.3">
      <c r="A174" s="53" t="s">
        <v>1</v>
      </c>
      <c r="B174" s="63" t="s">
        <v>341</v>
      </c>
      <c r="C174" s="103" t="s">
        <v>342</v>
      </c>
      <c r="D174" s="46" t="s">
        <v>519</v>
      </c>
      <c r="E174" s="30">
        <v>2</v>
      </c>
      <c r="F174" s="30">
        <v>0</v>
      </c>
      <c r="G174" s="30">
        <v>1</v>
      </c>
      <c r="H174" s="35">
        <v>0</v>
      </c>
      <c r="I174" s="23">
        <v>0.39</v>
      </c>
      <c r="J174" s="23">
        <v>0</v>
      </c>
      <c r="K174" s="23">
        <v>3</v>
      </c>
      <c r="L174" s="26">
        <v>0</v>
      </c>
      <c r="M174" s="21">
        <f t="shared" si="10"/>
        <v>0.78</v>
      </c>
      <c r="N174" s="14">
        <f t="shared" si="11"/>
        <v>0</v>
      </c>
      <c r="O174" s="14">
        <f t="shared" si="12"/>
        <v>3</v>
      </c>
      <c r="P174" s="17">
        <f t="shared" si="13"/>
        <v>0</v>
      </c>
      <c r="Q174" s="15">
        <f t="shared" si="14"/>
        <v>3.7800000000000002</v>
      </c>
      <c r="R174" s="102">
        <v>0.75</v>
      </c>
    </row>
    <row r="175" spans="1:18" ht="20.25" customHeight="1" thickBot="1" x14ac:dyDescent="0.3">
      <c r="A175" s="53" t="s">
        <v>1</v>
      </c>
      <c r="B175" s="63" t="s">
        <v>343</v>
      </c>
      <c r="C175" s="103" t="s">
        <v>344</v>
      </c>
      <c r="D175" s="46" t="s">
        <v>519</v>
      </c>
      <c r="E175" s="30">
        <v>3</v>
      </c>
      <c r="F175" s="30">
        <v>0</v>
      </c>
      <c r="G175" s="30">
        <v>0</v>
      </c>
      <c r="H175" s="35">
        <v>0</v>
      </c>
      <c r="I175" s="23">
        <v>0.28999999999999998</v>
      </c>
      <c r="J175" s="23">
        <v>0</v>
      </c>
      <c r="K175" s="23">
        <v>0</v>
      </c>
      <c r="L175" s="26">
        <v>0</v>
      </c>
      <c r="M175" s="21">
        <f t="shared" si="10"/>
        <v>0.86999999999999988</v>
      </c>
      <c r="N175" s="14">
        <f t="shared" si="11"/>
        <v>0</v>
      </c>
      <c r="O175" s="14">
        <f t="shared" si="12"/>
        <v>0</v>
      </c>
      <c r="P175" s="17">
        <f t="shared" si="13"/>
        <v>0</v>
      </c>
      <c r="Q175" s="15">
        <f t="shared" si="14"/>
        <v>0.86999999999999988</v>
      </c>
      <c r="R175" s="102">
        <v>0.15</v>
      </c>
    </row>
    <row r="176" spans="1:18" ht="20.25" customHeight="1" thickBot="1" x14ac:dyDescent="0.3">
      <c r="A176" s="53" t="s">
        <v>1</v>
      </c>
      <c r="B176" s="63" t="s">
        <v>345</v>
      </c>
      <c r="C176" s="56" t="s">
        <v>346</v>
      </c>
      <c r="D176" s="44" t="s">
        <v>518</v>
      </c>
      <c r="E176" s="30">
        <v>7</v>
      </c>
      <c r="F176" s="30">
        <v>0</v>
      </c>
      <c r="G176" s="30">
        <v>1</v>
      </c>
      <c r="H176" s="35">
        <v>0</v>
      </c>
      <c r="I176" s="23">
        <v>0.02</v>
      </c>
      <c r="J176" s="23">
        <v>0</v>
      </c>
      <c r="K176" s="23">
        <v>0.7</v>
      </c>
      <c r="L176" s="26">
        <v>0</v>
      </c>
      <c r="M176" s="21">
        <f t="shared" si="10"/>
        <v>0.14000000000000001</v>
      </c>
      <c r="N176" s="14">
        <f t="shared" si="11"/>
        <v>0</v>
      </c>
      <c r="O176" s="14">
        <f t="shared" si="12"/>
        <v>0.7</v>
      </c>
      <c r="P176" s="17">
        <f t="shared" si="13"/>
        <v>0</v>
      </c>
      <c r="Q176" s="15">
        <f t="shared" si="14"/>
        <v>0.84</v>
      </c>
      <c r="R176" s="102"/>
    </row>
    <row r="177" spans="1:19" ht="20.25" customHeight="1" thickBot="1" x14ac:dyDescent="0.3">
      <c r="A177" s="53" t="s">
        <v>1</v>
      </c>
      <c r="B177" s="64" t="s">
        <v>347</v>
      </c>
      <c r="C177" s="56" t="s">
        <v>348</v>
      </c>
      <c r="D177" s="45" t="s">
        <v>517</v>
      </c>
      <c r="E177" s="30">
        <v>15</v>
      </c>
      <c r="F177" s="30">
        <v>2</v>
      </c>
      <c r="G177" s="30">
        <v>0</v>
      </c>
      <c r="H177" s="35">
        <v>0</v>
      </c>
      <c r="I177" s="23">
        <v>0.02</v>
      </c>
      <c r="J177" s="23">
        <v>7.0000000000000007E-2</v>
      </c>
      <c r="K177" s="23">
        <v>0</v>
      </c>
      <c r="L177" s="26">
        <v>0</v>
      </c>
      <c r="M177" s="21">
        <f t="shared" si="10"/>
        <v>0.3</v>
      </c>
      <c r="N177" s="14">
        <f t="shared" si="11"/>
        <v>0.14000000000000001</v>
      </c>
      <c r="O177" s="14">
        <f t="shared" si="12"/>
        <v>0</v>
      </c>
      <c r="P177" s="17">
        <f t="shared" si="13"/>
        <v>0</v>
      </c>
      <c r="Q177" s="15">
        <f t="shared" si="14"/>
        <v>0.44</v>
      </c>
      <c r="R177" s="102"/>
    </row>
    <row r="178" spans="1:19" ht="20.25" customHeight="1" thickBot="1" x14ac:dyDescent="0.3">
      <c r="A178" s="53" t="s">
        <v>1</v>
      </c>
      <c r="B178" s="64" t="s">
        <v>349</v>
      </c>
      <c r="C178" s="56" t="s">
        <v>350</v>
      </c>
      <c r="D178" s="44" t="s">
        <v>518</v>
      </c>
      <c r="E178" s="30">
        <v>8</v>
      </c>
      <c r="F178" s="30">
        <v>0</v>
      </c>
      <c r="G178" s="30">
        <v>0</v>
      </c>
      <c r="H178" s="35">
        <v>0</v>
      </c>
      <c r="I178" s="23">
        <v>0.02</v>
      </c>
      <c r="J178" s="23">
        <v>0</v>
      </c>
      <c r="K178" s="23">
        <v>0</v>
      </c>
      <c r="L178" s="26">
        <v>0</v>
      </c>
      <c r="M178" s="21">
        <f t="shared" si="10"/>
        <v>0.16</v>
      </c>
      <c r="N178" s="14">
        <f t="shared" si="11"/>
        <v>0</v>
      </c>
      <c r="O178" s="14">
        <f t="shared" si="12"/>
        <v>0</v>
      </c>
      <c r="P178" s="17">
        <f t="shared" si="13"/>
        <v>0</v>
      </c>
      <c r="Q178" s="15">
        <f t="shared" si="14"/>
        <v>0.16</v>
      </c>
      <c r="R178" s="102"/>
    </row>
    <row r="179" spans="1:19" ht="20.25" customHeight="1" thickBot="1" x14ac:dyDescent="0.3">
      <c r="A179" s="53" t="s">
        <v>1</v>
      </c>
      <c r="B179" s="64" t="s">
        <v>351</v>
      </c>
      <c r="C179" s="56" t="s">
        <v>352</v>
      </c>
      <c r="D179" s="44" t="s">
        <v>518</v>
      </c>
      <c r="E179" s="30">
        <v>6</v>
      </c>
      <c r="F179" s="30">
        <v>1</v>
      </c>
      <c r="G179" s="30">
        <v>0</v>
      </c>
      <c r="H179" s="35">
        <v>1</v>
      </c>
      <c r="I179" s="23">
        <v>0.04</v>
      </c>
      <c r="J179" s="23">
        <v>0.1</v>
      </c>
      <c r="K179" s="23">
        <v>0</v>
      </c>
      <c r="L179" s="26">
        <v>7.95</v>
      </c>
      <c r="M179" s="21">
        <f t="shared" si="10"/>
        <v>0.24</v>
      </c>
      <c r="N179" s="14">
        <f t="shared" si="11"/>
        <v>0.1</v>
      </c>
      <c r="O179" s="14">
        <f t="shared" si="12"/>
        <v>0</v>
      </c>
      <c r="P179" s="17">
        <f t="shared" si="13"/>
        <v>7.95</v>
      </c>
      <c r="Q179" s="15">
        <f t="shared" si="14"/>
        <v>8.2900000000000009</v>
      </c>
      <c r="R179" s="102"/>
    </row>
    <row r="180" spans="1:19" ht="20.25" customHeight="1" thickBot="1" x14ac:dyDescent="0.3">
      <c r="A180" s="53" t="s">
        <v>1</v>
      </c>
      <c r="B180" s="64" t="s">
        <v>353</v>
      </c>
      <c r="C180" s="103" t="s">
        <v>31</v>
      </c>
      <c r="D180" s="47" t="s">
        <v>520</v>
      </c>
      <c r="E180" s="30">
        <v>1</v>
      </c>
      <c r="F180" s="30">
        <v>0</v>
      </c>
      <c r="G180" s="30">
        <v>0</v>
      </c>
      <c r="H180" s="35">
        <v>1</v>
      </c>
      <c r="I180" s="23">
        <v>39</v>
      </c>
      <c r="J180" s="23">
        <v>0</v>
      </c>
      <c r="K180" s="23">
        <v>0</v>
      </c>
      <c r="L180" s="26">
        <v>104</v>
      </c>
      <c r="M180" s="21">
        <f t="shared" si="10"/>
        <v>39</v>
      </c>
      <c r="N180" s="14">
        <f t="shared" si="11"/>
        <v>0</v>
      </c>
      <c r="O180" s="14">
        <f t="shared" si="12"/>
        <v>0</v>
      </c>
      <c r="P180" s="17">
        <f t="shared" si="13"/>
        <v>104</v>
      </c>
      <c r="Q180" s="15">
        <f t="shared" si="14"/>
        <v>143</v>
      </c>
      <c r="R180" s="102">
        <v>47</v>
      </c>
      <c r="S180" t="s">
        <v>560</v>
      </c>
    </row>
    <row r="181" spans="1:19" ht="20.25" customHeight="1" thickBot="1" x14ac:dyDescent="0.3">
      <c r="A181" s="53" t="s">
        <v>1</v>
      </c>
      <c r="B181" s="64" t="s">
        <v>354</v>
      </c>
      <c r="C181" s="56" t="s">
        <v>355</v>
      </c>
      <c r="D181" s="45" t="s">
        <v>517</v>
      </c>
      <c r="E181" s="30">
        <v>12</v>
      </c>
      <c r="F181" s="30">
        <v>0</v>
      </c>
      <c r="G181" s="30">
        <v>1</v>
      </c>
      <c r="H181" s="35">
        <v>0</v>
      </c>
      <c r="I181" s="23">
        <v>0.02</v>
      </c>
      <c r="J181" s="23">
        <v>0</v>
      </c>
      <c r="K181" s="23">
        <v>0.4</v>
      </c>
      <c r="L181" s="26">
        <v>0</v>
      </c>
      <c r="M181" s="21">
        <f t="shared" si="10"/>
        <v>0.24</v>
      </c>
      <c r="N181" s="14">
        <f t="shared" si="11"/>
        <v>0</v>
      </c>
      <c r="O181" s="14">
        <f t="shared" si="12"/>
        <v>0.4</v>
      </c>
      <c r="P181" s="17">
        <f t="shared" si="13"/>
        <v>0</v>
      </c>
      <c r="Q181" s="15">
        <f t="shared" si="14"/>
        <v>0.64</v>
      </c>
      <c r="R181" s="102"/>
    </row>
    <row r="182" spans="1:19" ht="20.25" customHeight="1" thickBot="1" x14ac:dyDescent="0.3">
      <c r="A182" s="53" t="s">
        <v>1</v>
      </c>
      <c r="B182" s="64" t="s">
        <v>356</v>
      </c>
      <c r="C182" s="103" t="s">
        <v>357</v>
      </c>
      <c r="D182" s="46" t="s">
        <v>519</v>
      </c>
      <c r="E182" s="30">
        <v>2</v>
      </c>
      <c r="F182" s="30">
        <v>1</v>
      </c>
      <c r="G182" s="30">
        <v>0</v>
      </c>
      <c r="H182" s="35">
        <v>0</v>
      </c>
      <c r="I182" s="23">
        <v>0.46</v>
      </c>
      <c r="J182" s="23">
        <v>1.4</v>
      </c>
      <c r="K182" s="23">
        <v>0</v>
      </c>
      <c r="L182" s="26">
        <v>0</v>
      </c>
      <c r="M182" s="21">
        <f t="shared" si="10"/>
        <v>0.92</v>
      </c>
      <c r="N182" s="14">
        <f t="shared" si="11"/>
        <v>1.4</v>
      </c>
      <c r="O182" s="14">
        <f t="shared" si="12"/>
        <v>0</v>
      </c>
      <c r="P182" s="17">
        <f t="shared" si="13"/>
        <v>0</v>
      </c>
      <c r="Q182" s="15">
        <f t="shared" si="14"/>
        <v>2.3199999999999998</v>
      </c>
      <c r="R182" s="102">
        <v>0.5</v>
      </c>
      <c r="S182" t="s">
        <v>560</v>
      </c>
    </row>
    <row r="183" spans="1:19" ht="20.25" customHeight="1" thickBot="1" x14ac:dyDescent="0.3">
      <c r="A183" s="53" t="s">
        <v>1</v>
      </c>
      <c r="B183" s="64" t="s">
        <v>358</v>
      </c>
      <c r="C183" s="56" t="s">
        <v>359</v>
      </c>
      <c r="D183" s="44" t="s">
        <v>518</v>
      </c>
      <c r="E183" s="30">
        <v>6</v>
      </c>
      <c r="F183" s="30">
        <v>1</v>
      </c>
      <c r="G183" s="30">
        <v>0</v>
      </c>
      <c r="H183" s="35">
        <v>0</v>
      </c>
      <c r="I183" s="23">
        <v>0.02</v>
      </c>
      <c r="J183" s="23">
        <v>0.2</v>
      </c>
      <c r="K183" s="23">
        <v>0</v>
      </c>
      <c r="L183" s="26">
        <v>0</v>
      </c>
      <c r="M183" s="21">
        <f t="shared" si="10"/>
        <v>0.12</v>
      </c>
      <c r="N183" s="14">
        <f t="shared" si="11"/>
        <v>0.2</v>
      </c>
      <c r="O183" s="14">
        <f t="shared" si="12"/>
        <v>0</v>
      </c>
      <c r="P183" s="17">
        <f t="shared" si="13"/>
        <v>0</v>
      </c>
      <c r="Q183" s="15">
        <f t="shared" si="14"/>
        <v>0.32</v>
      </c>
      <c r="R183" s="102"/>
    </row>
    <row r="184" spans="1:19" ht="20.25" customHeight="1" thickBot="1" x14ac:dyDescent="0.3">
      <c r="A184" s="53" t="s">
        <v>1</v>
      </c>
      <c r="B184" s="64" t="s">
        <v>360</v>
      </c>
      <c r="C184" s="56" t="s">
        <v>361</v>
      </c>
      <c r="D184" s="45" t="s">
        <v>517</v>
      </c>
      <c r="E184" s="30">
        <v>14</v>
      </c>
      <c r="F184" s="30">
        <v>0</v>
      </c>
      <c r="G184" s="30">
        <v>1</v>
      </c>
      <c r="H184" s="35">
        <v>0</v>
      </c>
      <c r="I184" s="23">
        <v>0.02</v>
      </c>
      <c r="J184" s="23">
        <v>0</v>
      </c>
      <c r="K184" s="23">
        <v>0.15</v>
      </c>
      <c r="L184" s="26">
        <v>0</v>
      </c>
      <c r="M184" s="21">
        <f t="shared" si="10"/>
        <v>0.28000000000000003</v>
      </c>
      <c r="N184" s="14">
        <f t="shared" si="11"/>
        <v>0</v>
      </c>
      <c r="O184" s="14">
        <f t="shared" si="12"/>
        <v>0.15</v>
      </c>
      <c r="P184" s="17">
        <f t="shared" si="13"/>
        <v>0</v>
      </c>
      <c r="Q184" s="15">
        <f t="shared" si="14"/>
        <v>0.43000000000000005</v>
      </c>
      <c r="R184" s="102"/>
    </row>
    <row r="185" spans="1:19" ht="20.25" customHeight="1" thickBot="1" x14ac:dyDescent="0.3">
      <c r="A185" s="53" t="s">
        <v>1</v>
      </c>
      <c r="B185" s="64" t="s">
        <v>362</v>
      </c>
      <c r="C185" s="103" t="s">
        <v>363</v>
      </c>
      <c r="D185" s="46" t="s">
        <v>519</v>
      </c>
      <c r="E185" s="30">
        <v>3</v>
      </c>
      <c r="F185" s="30">
        <v>0</v>
      </c>
      <c r="G185" s="30">
        <v>0</v>
      </c>
      <c r="H185" s="35">
        <v>0</v>
      </c>
      <c r="I185" s="23">
        <v>0.95</v>
      </c>
      <c r="J185" s="23">
        <v>0</v>
      </c>
      <c r="K185" s="23">
        <v>0</v>
      </c>
      <c r="L185" s="26">
        <v>0</v>
      </c>
      <c r="M185" s="21">
        <f t="shared" si="10"/>
        <v>2.8499999999999996</v>
      </c>
      <c r="N185" s="14">
        <f t="shared" si="11"/>
        <v>0</v>
      </c>
      <c r="O185" s="14">
        <f t="shared" si="12"/>
        <v>0</v>
      </c>
      <c r="P185" s="17">
        <f t="shared" si="13"/>
        <v>0</v>
      </c>
      <c r="Q185" s="15">
        <f t="shared" si="14"/>
        <v>2.8499999999999996</v>
      </c>
      <c r="R185" s="102">
        <v>4</v>
      </c>
      <c r="S185" t="s">
        <v>558</v>
      </c>
    </row>
    <row r="186" spans="1:19" ht="20.25" customHeight="1" thickBot="1" x14ac:dyDescent="0.3">
      <c r="A186" s="53" t="s">
        <v>1</v>
      </c>
      <c r="B186" s="64" t="s">
        <v>364</v>
      </c>
      <c r="C186" s="103" t="s">
        <v>365</v>
      </c>
      <c r="D186" s="46" t="s">
        <v>519</v>
      </c>
      <c r="E186" s="30">
        <v>2</v>
      </c>
      <c r="F186" s="30">
        <v>1</v>
      </c>
      <c r="G186" s="30">
        <v>1</v>
      </c>
      <c r="H186" s="35">
        <v>0</v>
      </c>
      <c r="I186" s="23">
        <v>0.45</v>
      </c>
      <c r="J186" s="23">
        <v>0.95</v>
      </c>
      <c r="K186" s="23">
        <v>2.95</v>
      </c>
      <c r="L186" s="26">
        <v>0</v>
      </c>
      <c r="M186" s="21">
        <f t="shared" si="10"/>
        <v>0.9</v>
      </c>
      <c r="N186" s="14">
        <f t="shared" si="11"/>
        <v>0.95</v>
      </c>
      <c r="O186" s="14">
        <f t="shared" si="12"/>
        <v>2.95</v>
      </c>
      <c r="P186" s="17">
        <f t="shared" si="13"/>
        <v>0</v>
      </c>
      <c r="Q186" s="15">
        <f t="shared" si="14"/>
        <v>4.8000000000000007</v>
      </c>
      <c r="R186" s="102">
        <v>0.25</v>
      </c>
    </row>
    <row r="187" spans="1:19" ht="20.25" customHeight="1" thickBot="1" x14ac:dyDescent="0.3">
      <c r="A187" s="53" t="s">
        <v>1</v>
      </c>
      <c r="B187" s="64" t="s">
        <v>366</v>
      </c>
      <c r="C187" s="56" t="s">
        <v>367</v>
      </c>
      <c r="D187" s="44" t="s">
        <v>518</v>
      </c>
      <c r="E187" s="30">
        <v>7</v>
      </c>
      <c r="F187" s="30">
        <v>1</v>
      </c>
      <c r="G187" s="30">
        <v>1</v>
      </c>
      <c r="H187" s="35">
        <v>0</v>
      </c>
      <c r="I187" s="23">
        <v>0.02</v>
      </c>
      <c r="J187" s="23">
        <v>0.25</v>
      </c>
      <c r="K187" s="23">
        <v>1</v>
      </c>
      <c r="L187" s="26">
        <v>0</v>
      </c>
      <c r="M187" s="21">
        <f t="shared" si="10"/>
        <v>0.14000000000000001</v>
      </c>
      <c r="N187" s="14">
        <f t="shared" si="11"/>
        <v>0.25</v>
      </c>
      <c r="O187" s="14">
        <f t="shared" si="12"/>
        <v>1</v>
      </c>
      <c r="P187" s="17">
        <f t="shared" si="13"/>
        <v>0</v>
      </c>
      <c r="Q187" s="15">
        <f t="shared" si="14"/>
        <v>1.3900000000000001</v>
      </c>
      <c r="R187" s="102"/>
    </row>
    <row r="188" spans="1:19" ht="20.25" customHeight="1" thickBot="1" x14ac:dyDescent="0.3">
      <c r="A188" s="53" t="s">
        <v>1</v>
      </c>
      <c r="B188" s="64" t="s">
        <v>368</v>
      </c>
      <c r="C188" s="103" t="s">
        <v>369</v>
      </c>
      <c r="D188" s="46" t="s">
        <v>519</v>
      </c>
      <c r="E188" s="30">
        <v>3</v>
      </c>
      <c r="F188" s="30">
        <v>0</v>
      </c>
      <c r="G188" s="30">
        <v>0</v>
      </c>
      <c r="H188" s="35">
        <v>0</v>
      </c>
      <c r="I188" s="23">
        <v>0.2</v>
      </c>
      <c r="J188" s="23">
        <v>0</v>
      </c>
      <c r="K188" s="23">
        <v>0</v>
      </c>
      <c r="L188" s="26">
        <v>0</v>
      </c>
      <c r="M188" s="21">
        <f t="shared" si="10"/>
        <v>0.60000000000000009</v>
      </c>
      <c r="N188" s="14">
        <f t="shared" si="11"/>
        <v>0</v>
      </c>
      <c r="O188" s="14">
        <f t="shared" si="12"/>
        <v>0</v>
      </c>
      <c r="P188" s="17">
        <f t="shared" si="13"/>
        <v>0</v>
      </c>
      <c r="Q188" s="15">
        <f t="shared" si="14"/>
        <v>0.60000000000000009</v>
      </c>
      <c r="R188" s="102">
        <v>0.2</v>
      </c>
    </row>
    <row r="189" spans="1:19" ht="20.25" customHeight="1" thickBot="1" x14ac:dyDescent="0.3">
      <c r="A189" s="53" t="s">
        <v>1</v>
      </c>
      <c r="B189" s="64" t="s">
        <v>370</v>
      </c>
      <c r="C189" s="56" t="s">
        <v>371</v>
      </c>
      <c r="D189" s="46" t="s">
        <v>519</v>
      </c>
      <c r="E189" s="30">
        <v>2</v>
      </c>
      <c r="F189" s="30">
        <v>0</v>
      </c>
      <c r="G189" s="30">
        <v>0</v>
      </c>
      <c r="H189" s="35">
        <v>0</v>
      </c>
      <c r="I189" s="23">
        <v>0.82</v>
      </c>
      <c r="J189" s="23">
        <v>0</v>
      </c>
      <c r="K189" s="23">
        <v>0</v>
      </c>
      <c r="L189" s="26">
        <v>0</v>
      </c>
      <c r="M189" s="21">
        <f t="shared" si="10"/>
        <v>1.64</v>
      </c>
      <c r="N189" s="14">
        <f t="shared" si="11"/>
        <v>0</v>
      </c>
      <c r="O189" s="14">
        <f t="shared" si="12"/>
        <v>0</v>
      </c>
      <c r="P189" s="17">
        <f t="shared" si="13"/>
        <v>0</v>
      </c>
      <c r="Q189" s="15">
        <f t="shared" si="14"/>
        <v>1.64</v>
      </c>
      <c r="R189" s="102"/>
    </row>
    <row r="190" spans="1:19" ht="20.25" customHeight="1" thickBot="1" x14ac:dyDescent="0.3">
      <c r="A190" s="53" t="s">
        <v>1</v>
      </c>
      <c r="B190" s="65" t="s">
        <v>372</v>
      </c>
      <c r="C190" s="56" t="s">
        <v>19</v>
      </c>
      <c r="D190" s="43" t="s">
        <v>501</v>
      </c>
      <c r="E190" s="30">
        <v>0</v>
      </c>
      <c r="F190" s="30">
        <v>0</v>
      </c>
      <c r="G190" s="30">
        <v>0</v>
      </c>
      <c r="H190" s="35">
        <v>0</v>
      </c>
      <c r="I190" s="23">
        <v>1.5</v>
      </c>
      <c r="J190" s="23">
        <v>0</v>
      </c>
      <c r="K190" s="23">
        <v>0</v>
      </c>
      <c r="L190" s="26">
        <v>0</v>
      </c>
      <c r="M190" s="21">
        <f t="shared" si="10"/>
        <v>0</v>
      </c>
      <c r="N190" s="14">
        <f t="shared" si="11"/>
        <v>0</v>
      </c>
      <c r="O190" s="14">
        <f t="shared" si="12"/>
        <v>0</v>
      </c>
      <c r="P190" s="17">
        <f t="shared" si="13"/>
        <v>0</v>
      </c>
      <c r="Q190" s="15">
        <f t="shared" si="14"/>
        <v>0</v>
      </c>
      <c r="R190" s="102"/>
    </row>
    <row r="191" spans="1:19" ht="20.25" customHeight="1" thickBot="1" x14ac:dyDescent="0.3">
      <c r="A191" s="53" t="s">
        <v>1</v>
      </c>
      <c r="B191" s="64" t="s">
        <v>373</v>
      </c>
      <c r="C191" s="56" t="s">
        <v>374</v>
      </c>
      <c r="D191" s="48" t="s">
        <v>517</v>
      </c>
      <c r="E191" s="30">
        <v>15</v>
      </c>
      <c r="F191" s="30">
        <v>2</v>
      </c>
      <c r="G191" s="30">
        <v>0</v>
      </c>
      <c r="H191" s="35">
        <v>0</v>
      </c>
      <c r="I191" s="23">
        <v>0.02</v>
      </c>
      <c r="J191" s="23">
        <v>0.05</v>
      </c>
      <c r="K191" s="23">
        <v>0</v>
      </c>
      <c r="L191" s="26">
        <v>0</v>
      </c>
      <c r="M191" s="21">
        <f t="shared" si="10"/>
        <v>0.3</v>
      </c>
      <c r="N191" s="14">
        <f t="shared" si="11"/>
        <v>0.1</v>
      </c>
      <c r="O191" s="14">
        <f t="shared" si="12"/>
        <v>0</v>
      </c>
      <c r="P191" s="17">
        <f t="shared" si="13"/>
        <v>0</v>
      </c>
      <c r="Q191" s="15">
        <f t="shared" si="14"/>
        <v>0.4</v>
      </c>
      <c r="R191" s="102"/>
    </row>
    <row r="192" spans="1:19" ht="20.25" customHeight="1" thickBot="1" x14ac:dyDescent="0.3">
      <c r="A192" s="53" t="s">
        <v>1</v>
      </c>
      <c r="B192" s="64" t="s">
        <v>375</v>
      </c>
      <c r="C192" s="56" t="s">
        <v>376</v>
      </c>
      <c r="D192" s="44" t="s">
        <v>518</v>
      </c>
      <c r="E192" s="30">
        <v>7</v>
      </c>
      <c r="F192" s="30">
        <v>1</v>
      </c>
      <c r="G192" s="30">
        <v>0</v>
      </c>
      <c r="H192" s="35">
        <v>0</v>
      </c>
      <c r="I192" s="23">
        <v>0.05</v>
      </c>
      <c r="J192" s="23">
        <v>0.1</v>
      </c>
      <c r="K192" s="23">
        <v>0</v>
      </c>
      <c r="L192" s="26">
        <v>0</v>
      </c>
      <c r="M192" s="21">
        <f t="shared" si="10"/>
        <v>0.35000000000000003</v>
      </c>
      <c r="N192" s="14">
        <f t="shared" si="11"/>
        <v>0.1</v>
      </c>
      <c r="O192" s="14">
        <f t="shared" si="12"/>
        <v>0</v>
      </c>
      <c r="P192" s="17">
        <f t="shared" si="13"/>
        <v>0</v>
      </c>
      <c r="Q192" s="15">
        <f t="shared" si="14"/>
        <v>0.45000000000000007</v>
      </c>
      <c r="R192" s="102"/>
    </row>
    <row r="193" spans="1:19" ht="20.25" customHeight="1" thickBot="1" x14ac:dyDescent="0.3">
      <c r="A193" s="53" t="s">
        <v>1</v>
      </c>
      <c r="B193" s="64" t="s">
        <v>377</v>
      </c>
      <c r="C193" s="56" t="s">
        <v>378</v>
      </c>
      <c r="D193" s="44" t="s">
        <v>518</v>
      </c>
      <c r="E193" s="30">
        <v>7</v>
      </c>
      <c r="F193" s="30">
        <v>1</v>
      </c>
      <c r="G193" s="30">
        <v>0</v>
      </c>
      <c r="H193" s="35">
        <v>0</v>
      </c>
      <c r="I193" s="23">
        <v>0.02</v>
      </c>
      <c r="J193" s="23">
        <v>0.02</v>
      </c>
      <c r="K193" s="23">
        <v>0</v>
      </c>
      <c r="L193" s="26">
        <v>0</v>
      </c>
      <c r="M193" s="21">
        <f t="shared" si="10"/>
        <v>0.14000000000000001</v>
      </c>
      <c r="N193" s="14">
        <f t="shared" si="11"/>
        <v>0.02</v>
      </c>
      <c r="O193" s="14">
        <f t="shared" si="12"/>
        <v>0</v>
      </c>
      <c r="P193" s="17">
        <f t="shared" si="13"/>
        <v>0</v>
      </c>
      <c r="Q193" s="15">
        <f t="shared" si="14"/>
        <v>0.16</v>
      </c>
      <c r="R193" s="102"/>
    </row>
    <row r="194" spans="1:19" ht="20.25" customHeight="1" thickBot="1" x14ac:dyDescent="0.3">
      <c r="A194" s="53" t="s">
        <v>1</v>
      </c>
      <c r="B194" s="64" t="s">
        <v>379</v>
      </c>
      <c r="C194" s="103" t="s">
        <v>380</v>
      </c>
      <c r="D194" s="47" t="s">
        <v>520</v>
      </c>
      <c r="E194" s="30">
        <v>0</v>
      </c>
      <c r="F194" s="30">
        <v>1</v>
      </c>
      <c r="G194" s="30">
        <v>1</v>
      </c>
      <c r="H194" s="35">
        <v>0</v>
      </c>
      <c r="I194" s="23">
        <v>0</v>
      </c>
      <c r="J194" s="23">
        <v>14</v>
      </c>
      <c r="K194" s="23">
        <v>13.5</v>
      </c>
      <c r="L194" s="26">
        <v>0</v>
      </c>
      <c r="M194" s="21">
        <f t="shared" si="10"/>
        <v>0</v>
      </c>
      <c r="N194" s="14">
        <f t="shared" si="11"/>
        <v>14</v>
      </c>
      <c r="O194" s="14">
        <f t="shared" si="12"/>
        <v>13.5</v>
      </c>
      <c r="P194" s="17">
        <f t="shared" si="13"/>
        <v>0</v>
      </c>
      <c r="Q194" s="15">
        <f t="shared" si="14"/>
        <v>27.5</v>
      </c>
      <c r="R194" s="102">
        <v>25</v>
      </c>
      <c r="S194" t="s">
        <v>559</v>
      </c>
    </row>
    <row r="195" spans="1:19" ht="20.25" customHeight="1" thickBot="1" x14ac:dyDescent="0.3">
      <c r="A195" s="53" t="s">
        <v>1</v>
      </c>
      <c r="B195" s="64" t="s">
        <v>381</v>
      </c>
      <c r="C195" s="56" t="s">
        <v>382</v>
      </c>
      <c r="D195" s="45" t="s">
        <v>517</v>
      </c>
      <c r="E195" s="30">
        <v>15</v>
      </c>
      <c r="F195" s="30">
        <v>0</v>
      </c>
      <c r="G195" s="30">
        <v>1</v>
      </c>
      <c r="H195" s="35">
        <v>0</v>
      </c>
      <c r="I195" s="23">
        <v>0.02</v>
      </c>
      <c r="J195" s="23">
        <v>0</v>
      </c>
      <c r="K195" s="23">
        <v>0.25</v>
      </c>
      <c r="L195" s="26">
        <v>0</v>
      </c>
      <c r="M195" s="21">
        <f t="shared" ref="M195:M253" si="15">E195*I195</f>
        <v>0.3</v>
      </c>
      <c r="N195" s="14">
        <f t="shared" ref="N195:N253" si="16">F195*J195</f>
        <v>0</v>
      </c>
      <c r="O195" s="14">
        <f t="shared" ref="O195:O253" si="17">K195*G195</f>
        <v>0.25</v>
      </c>
      <c r="P195" s="17">
        <f t="shared" ref="P195:P253" si="18">H195*L195</f>
        <v>0</v>
      </c>
      <c r="Q195" s="15">
        <f t="shared" ref="Q195:Q253" si="19">(E195*I195)+(F195*J195)+(G195*K195)+(H195*L195)</f>
        <v>0.55000000000000004</v>
      </c>
      <c r="R195" s="102"/>
    </row>
    <row r="196" spans="1:19" ht="20.25" customHeight="1" thickBot="1" x14ac:dyDescent="0.3">
      <c r="A196" s="53" t="s">
        <v>1</v>
      </c>
      <c r="B196" s="64" t="s">
        <v>383</v>
      </c>
      <c r="C196" s="56" t="s">
        <v>384</v>
      </c>
      <c r="D196" s="45" t="s">
        <v>517</v>
      </c>
      <c r="E196" s="30">
        <v>13</v>
      </c>
      <c r="F196" s="30">
        <v>1</v>
      </c>
      <c r="G196" s="30">
        <v>1</v>
      </c>
      <c r="H196" s="35">
        <v>0</v>
      </c>
      <c r="I196" s="23">
        <v>0.02</v>
      </c>
      <c r="J196" s="23">
        <v>0.08</v>
      </c>
      <c r="K196" s="23">
        <v>0.3</v>
      </c>
      <c r="L196" s="26">
        <v>0</v>
      </c>
      <c r="M196" s="21">
        <f t="shared" si="15"/>
        <v>0.26</v>
      </c>
      <c r="N196" s="14">
        <f t="shared" si="16"/>
        <v>0.08</v>
      </c>
      <c r="O196" s="14">
        <f t="shared" si="17"/>
        <v>0.3</v>
      </c>
      <c r="P196" s="17">
        <f t="shared" si="18"/>
        <v>0</v>
      </c>
      <c r="Q196" s="15">
        <f t="shared" si="19"/>
        <v>0.64</v>
      </c>
      <c r="R196" s="102"/>
    </row>
    <row r="197" spans="1:19" ht="20.25" customHeight="1" thickBot="1" x14ac:dyDescent="0.3">
      <c r="A197" s="53" t="s">
        <v>1</v>
      </c>
      <c r="B197" s="64" t="s">
        <v>385</v>
      </c>
      <c r="C197" s="56" t="s">
        <v>7</v>
      </c>
      <c r="D197" s="44" t="s">
        <v>518</v>
      </c>
      <c r="E197" s="30">
        <v>8</v>
      </c>
      <c r="F197" s="30">
        <v>0</v>
      </c>
      <c r="G197" s="30">
        <v>0</v>
      </c>
      <c r="H197" s="35">
        <v>0</v>
      </c>
      <c r="I197" s="23">
        <v>0.02</v>
      </c>
      <c r="J197" s="23">
        <v>0</v>
      </c>
      <c r="K197" s="23">
        <v>0</v>
      </c>
      <c r="L197" s="26">
        <v>0</v>
      </c>
      <c r="M197" s="21">
        <f t="shared" si="15"/>
        <v>0.16</v>
      </c>
      <c r="N197" s="14">
        <f t="shared" si="16"/>
        <v>0</v>
      </c>
      <c r="O197" s="14">
        <f t="shared" si="17"/>
        <v>0</v>
      </c>
      <c r="P197" s="17">
        <f t="shared" si="18"/>
        <v>0</v>
      </c>
      <c r="Q197" s="15">
        <f t="shared" si="19"/>
        <v>0.16</v>
      </c>
      <c r="R197" s="102"/>
    </row>
    <row r="198" spans="1:19" ht="20.25" customHeight="1" thickBot="1" x14ac:dyDescent="0.3">
      <c r="A198" s="53" t="s">
        <v>1</v>
      </c>
      <c r="B198" s="64" t="s">
        <v>386</v>
      </c>
      <c r="C198" s="103" t="s">
        <v>387</v>
      </c>
      <c r="D198" s="46" t="s">
        <v>519</v>
      </c>
      <c r="E198" s="30">
        <v>2</v>
      </c>
      <c r="F198" s="30">
        <v>0</v>
      </c>
      <c r="G198" s="30">
        <v>0</v>
      </c>
      <c r="H198" s="35">
        <v>0</v>
      </c>
      <c r="I198" s="23">
        <v>0.85</v>
      </c>
      <c r="J198" s="23">
        <v>0</v>
      </c>
      <c r="K198" s="23">
        <v>0</v>
      </c>
      <c r="L198" s="26">
        <v>0</v>
      </c>
      <c r="M198" s="21">
        <f t="shared" si="15"/>
        <v>1.7</v>
      </c>
      <c r="N198" s="14">
        <f t="shared" si="16"/>
        <v>0</v>
      </c>
      <c r="O198" s="14">
        <f t="shared" si="17"/>
        <v>0</v>
      </c>
      <c r="P198" s="17">
        <f t="shared" si="18"/>
        <v>0</v>
      </c>
      <c r="Q198" s="15">
        <f t="shared" si="19"/>
        <v>1.7</v>
      </c>
      <c r="R198" s="102">
        <v>0.3</v>
      </c>
    </row>
    <row r="199" spans="1:19" ht="20.25" customHeight="1" thickBot="1" x14ac:dyDescent="0.3">
      <c r="A199" s="53" t="s">
        <v>1</v>
      </c>
      <c r="B199" s="64" t="s">
        <v>388</v>
      </c>
      <c r="C199" s="56" t="s">
        <v>35</v>
      </c>
      <c r="D199" s="46" t="s">
        <v>519</v>
      </c>
      <c r="E199" s="30">
        <v>3</v>
      </c>
      <c r="F199" s="30">
        <v>1</v>
      </c>
      <c r="G199" s="30">
        <v>0</v>
      </c>
      <c r="H199" s="35">
        <v>0</v>
      </c>
      <c r="I199" s="23">
        <v>0.3</v>
      </c>
      <c r="J199" s="23">
        <v>0.9</v>
      </c>
      <c r="K199" s="23">
        <v>0</v>
      </c>
      <c r="L199" s="26">
        <v>0</v>
      </c>
      <c r="M199" s="21">
        <f t="shared" si="15"/>
        <v>0.89999999999999991</v>
      </c>
      <c r="N199" s="14">
        <f t="shared" si="16"/>
        <v>0.9</v>
      </c>
      <c r="O199" s="14">
        <f t="shared" si="17"/>
        <v>0</v>
      </c>
      <c r="P199" s="17">
        <f t="shared" si="18"/>
        <v>0</v>
      </c>
      <c r="Q199" s="15">
        <f t="shared" si="19"/>
        <v>1.7999999999999998</v>
      </c>
      <c r="R199" s="102"/>
    </row>
    <row r="200" spans="1:19" ht="20.25" customHeight="1" thickBot="1" x14ac:dyDescent="0.3">
      <c r="A200" s="53" t="s">
        <v>1</v>
      </c>
      <c r="B200" s="64" t="s">
        <v>389</v>
      </c>
      <c r="C200" s="56" t="s">
        <v>390</v>
      </c>
      <c r="D200" s="44" t="s">
        <v>518</v>
      </c>
      <c r="E200" s="30">
        <v>6</v>
      </c>
      <c r="F200" s="30">
        <v>1</v>
      </c>
      <c r="G200" s="30">
        <v>1</v>
      </c>
      <c r="H200" s="35">
        <v>0</v>
      </c>
      <c r="I200" s="23">
        <v>0.03</v>
      </c>
      <c r="J200" s="23">
        <v>0.09</v>
      </c>
      <c r="K200" s="23">
        <v>0.8</v>
      </c>
      <c r="L200" s="26">
        <v>0</v>
      </c>
      <c r="M200" s="21">
        <f t="shared" si="15"/>
        <v>0.18</v>
      </c>
      <c r="N200" s="14">
        <f t="shared" si="16"/>
        <v>0.09</v>
      </c>
      <c r="O200" s="14">
        <f t="shared" si="17"/>
        <v>0.8</v>
      </c>
      <c r="P200" s="17">
        <f t="shared" si="18"/>
        <v>0</v>
      </c>
      <c r="Q200" s="15">
        <f t="shared" si="19"/>
        <v>1.07</v>
      </c>
      <c r="R200" s="102"/>
    </row>
    <row r="201" spans="1:19" ht="20.25" customHeight="1" thickBot="1" x14ac:dyDescent="0.3">
      <c r="A201" s="53" t="s">
        <v>1</v>
      </c>
      <c r="B201" s="64" t="s">
        <v>391</v>
      </c>
      <c r="C201" s="103" t="s">
        <v>392</v>
      </c>
      <c r="D201" s="46" t="s">
        <v>519</v>
      </c>
      <c r="E201" s="30">
        <v>3</v>
      </c>
      <c r="F201" s="30">
        <v>0</v>
      </c>
      <c r="G201" s="30">
        <v>0</v>
      </c>
      <c r="H201" s="35">
        <v>0</v>
      </c>
      <c r="I201" s="23">
        <v>0.8</v>
      </c>
      <c r="J201" s="23">
        <v>0</v>
      </c>
      <c r="K201" s="23">
        <v>0</v>
      </c>
      <c r="L201" s="26">
        <v>0</v>
      </c>
      <c r="M201" s="21">
        <f t="shared" si="15"/>
        <v>2.4000000000000004</v>
      </c>
      <c r="N201" s="14">
        <f t="shared" si="16"/>
        <v>0</v>
      </c>
      <c r="O201" s="14">
        <f t="shared" si="17"/>
        <v>0</v>
      </c>
      <c r="P201" s="17">
        <f t="shared" si="18"/>
        <v>0</v>
      </c>
      <c r="Q201" s="15">
        <f t="shared" si="19"/>
        <v>2.4000000000000004</v>
      </c>
      <c r="R201" s="102">
        <v>0.5</v>
      </c>
    </row>
    <row r="202" spans="1:19" ht="20.25" customHeight="1" thickBot="1" x14ac:dyDescent="0.3">
      <c r="A202" s="53" t="s">
        <v>1</v>
      </c>
      <c r="B202" s="64" t="s">
        <v>393</v>
      </c>
      <c r="C202" s="56" t="s">
        <v>394</v>
      </c>
      <c r="D202" s="46" t="s">
        <v>519</v>
      </c>
      <c r="E202" s="30">
        <v>2</v>
      </c>
      <c r="F202" s="30">
        <v>0</v>
      </c>
      <c r="G202" s="30">
        <v>0</v>
      </c>
      <c r="H202" s="35">
        <v>0</v>
      </c>
      <c r="I202" s="23">
        <v>0.39</v>
      </c>
      <c r="J202" s="23">
        <v>0</v>
      </c>
      <c r="K202" s="23">
        <v>0</v>
      </c>
      <c r="L202" s="26">
        <v>0</v>
      </c>
      <c r="M202" s="21">
        <f t="shared" si="15"/>
        <v>0.78</v>
      </c>
      <c r="N202" s="14">
        <f t="shared" si="16"/>
        <v>0</v>
      </c>
      <c r="O202" s="14">
        <f t="shared" si="17"/>
        <v>0</v>
      </c>
      <c r="P202" s="17">
        <f t="shared" si="18"/>
        <v>0</v>
      </c>
      <c r="Q202" s="15">
        <f t="shared" si="19"/>
        <v>0.78</v>
      </c>
      <c r="R202" s="102"/>
    </row>
    <row r="203" spans="1:19" ht="20.25" customHeight="1" thickBot="1" x14ac:dyDescent="0.3">
      <c r="A203" s="53" t="s">
        <v>1</v>
      </c>
      <c r="B203" s="64" t="s">
        <v>395</v>
      </c>
      <c r="C203" s="56" t="s">
        <v>396</v>
      </c>
      <c r="D203" s="44" t="s">
        <v>518</v>
      </c>
      <c r="E203" s="30">
        <v>6</v>
      </c>
      <c r="F203" s="30">
        <v>1</v>
      </c>
      <c r="G203" s="30">
        <v>0</v>
      </c>
      <c r="H203" s="35">
        <v>0</v>
      </c>
      <c r="I203" s="23">
        <v>0.09</v>
      </c>
      <c r="J203" s="23">
        <v>0.09</v>
      </c>
      <c r="K203" s="23">
        <v>0</v>
      </c>
      <c r="L203" s="26">
        <v>0</v>
      </c>
      <c r="M203" s="21">
        <f t="shared" si="15"/>
        <v>0.54</v>
      </c>
      <c r="N203" s="14">
        <f t="shared" si="16"/>
        <v>0.09</v>
      </c>
      <c r="O203" s="14">
        <f t="shared" si="17"/>
        <v>0</v>
      </c>
      <c r="P203" s="17">
        <f t="shared" si="18"/>
        <v>0</v>
      </c>
      <c r="Q203" s="15">
        <f t="shared" si="19"/>
        <v>0.63</v>
      </c>
      <c r="R203" s="102"/>
    </row>
    <row r="204" spans="1:19" ht="20.25" customHeight="1" thickBot="1" x14ac:dyDescent="0.3">
      <c r="A204" s="53" t="s">
        <v>1</v>
      </c>
      <c r="B204" s="64" t="s">
        <v>397</v>
      </c>
      <c r="C204" s="103" t="s">
        <v>398</v>
      </c>
      <c r="D204" s="47" t="s">
        <v>520</v>
      </c>
      <c r="E204" s="30">
        <v>2</v>
      </c>
      <c r="F204" s="30">
        <v>0</v>
      </c>
      <c r="G204" s="30">
        <v>1</v>
      </c>
      <c r="H204" s="35">
        <v>0</v>
      </c>
      <c r="I204" s="23">
        <v>7</v>
      </c>
      <c r="J204" s="23">
        <v>0</v>
      </c>
      <c r="K204" s="23">
        <v>15</v>
      </c>
      <c r="L204" s="26">
        <v>0</v>
      </c>
      <c r="M204" s="21">
        <f t="shared" si="15"/>
        <v>14</v>
      </c>
      <c r="N204" s="14">
        <f t="shared" si="16"/>
        <v>0</v>
      </c>
      <c r="O204" s="14">
        <f t="shared" si="17"/>
        <v>15</v>
      </c>
      <c r="P204" s="17">
        <f t="shared" si="18"/>
        <v>0</v>
      </c>
      <c r="Q204" s="15">
        <f t="shared" si="19"/>
        <v>29</v>
      </c>
      <c r="R204" s="102">
        <v>20</v>
      </c>
      <c r="S204" t="s">
        <v>555</v>
      </c>
    </row>
    <row r="205" spans="1:19" ht="20.25" customHeight="1" thickBot="1" x14ac:dyDescent="0.3">
      <c r="A205" s="53" t="s">
        <v>1</v>
      </c>
      <c r="B205" s="64" t="s">
        <v>399</v>
      </c>
      <c r="C205" s="56" t="s">
        <v>400</v>
      </c>
      <c r="D205" s="44" t="s">
        <v>518</v>
      </c>
      <c r="E205" s="30">
        <v>7</v>
      </c>
      <c r="F205" s="30">
        <v>1</v>
      </c>
      <c r="G205" s="30">
        <v>0</v>
      </c>
      <c r="H205" s="35">
        <v>0</v>
      </c>
      <c r="I205" s="23">
        <v>0.02</v>
      </c>
      <c r="J205" s="23">
        <v>0.15</v>
      </c>
      <c r="K205" s="23">
        <v>0</v>
      </c>
      <c r="L205" s="26">
        <v>0</v>
      </c>
      <c r="M205" s="21">
        <f t="shared" si="15"/>
        <v>0.14000000000000001</v>
      </c>
      <c r="N205" s="14">
        <f t="shared" si="16"/>
        <v>0.15</v>
      </c>
      <c r="O205" s="14">
        <f t="shared" si="17"/>
        <v>0</v>
      </c>
      <c r="P205" s="17">
        <f t="shared" si="18"/>
        <v>0</v>
      </c>
      <c r="Q205" s="15">
        <f t="shared" si="19"/>
        <v>0.29000000000000004</v>
      </c>
      <c r="R205" s="102"/>
    </row>
    <row r="206" spans="1:19" ht="20.25" customHeight="1" thickBot="1" x14ac:dyDescent="0.3">
      <c r="A206" s="53" t="s">
        <v>1</v>
      </c>
      <c r="B206" s="64" t="s">
        <v>401</v>
      </c>
      <c r="C206" s="56" t="s">
        <v>402</v>
      </c>
      <c r="D206" s="45" t="s">
        <v>517</v>
      </c>
      <c r="E206" s="30">
        <v>14</v>
      </c>
      <c r="F206" s="30">
        <v>0</v>
      </c>
      <c r="G206" s="30">
        <v>1</v>
      </c>
      <c r="H206" s="35">
        <v>0</v>
      </c>
      <c r="I206" s="23">
        <v>0.02</v>
      </c>
      <c r="J206" s="23">
        <v>0</v>
      </c>
      <c r="K206" s="23">
        <v>0.34</v>
      </c>
      <c r="L206" s="26">
        <v>0</v>
      </c>
      <c r="M206" s="21">
        <f t="shared" si="15"/>
        <v>0.28000000000000003</v>
      </c>
      <c r="N206" s="14">
        <f t="shared" si="16"/>
        <v>0</v>
      </c>
      <c r="O206" s="14">
        <f t="shared" si="17"/>
        <v>0.34</v>
      </c>
      <c r="P206" s="17">
        <f t="shared" si="18"/>
        <v>0</v>
      </c>
      <c r="Q206" s="15">
        <f t="shared" si="19"/>
        <v>0.62000000000000011</v>
      </c>
      <c r="R206" s="102"/>
    </row>
    <row r="207" spans="1:19" ht="20.25" customHeight="1" thickBot="1" x14ac:dyDescent="0.3">
      <c r="A207" s="53" t="s">
        <v>1</v>
      </c>
      <c r="B207" s="64" t="s">
        <v>403</v>
      </c>
      <c r="C207" s="56" t="s">
        <v>404</v>
      </c>
      <c r="D207" s="45" t="s">
        <v>517</v>
      </c>
      <c r="E207" s="30">
        <v>14</v>
      </c>
      <c r="F207" s="30">
        <v>1</v>
      </c>
      <c r="G207" s="30">
        <v>1</v>
      </c>
      <c r="H207" s="35">
        <v>0</v>
      </c>
      <c r="I207" s="23">
        <v>0.02</v>
      </c>
      <c r="J207" s="23">
        <v>0.02</v>
      </c>
      <c r="K207" s="23">
        <v>0.25</v>
      </c>
      <c r="L207" s="26">
        <v>0</v>
      </c>
      <c r="M207" s="21">
        <f t="shared" si="15"/>
        <v>0.28000000000000003</v>
      </c>
      <c r="N207" s="14">
        <f t="shared" si="16"/>
        <v>0.02</v>
      </c>
      <c r="O207" s="14">
        <f t="shared" si="17"/>
        <v>0.25</v>
      </c>
      <c r="P207" s="17">
        <f t="shared" si="18"/>
        <v>0</v>
      </c>
      <c r="Q207" s="15">
        <f t="shared" si="19"/>
        <v>0.55000000000000004</v>
      </c>
      <c r="R207" s="102"/>
    </row>
    <row r="208" spans="1:19" ht="20.25" customHeight="1" thickBot="1" x14ac:dyDescent="0.3">
      <c r="A208" s="53" t="s">
        <v>1</v>
      </c>
      <c r="B208" s="64" t="s">
        <v>405</v>
      </c>
      <c r="C208" s="56" t="s">
        <v>406</v>
      </c>
      <c r="D208" s="45" t="s">
        <v>517</v>
      </c>
      <c r="E208" s="30">
        <v>14</v>
      </c>
      <c r="F208" s="30">
        <v>1</v>
      </c>
      <c r="G208" s="30">
        <v>0</v>
      </c>
      <c r="H208" s="35">
        <v>0</v>
      </c>
      <c r="I208" s="23">
        <v>0.02</v>
      </c>
      <c r="J208" s="23">
        <v>0.08</v>
      </c>
      <c r="K208" s="23">
        <v>0</v>
      </c>
      <c r="L208" s="26">
        <v>0</v>
      </c>
      <c r="M208" s="21">
        <f t="shared" si="15"/>
        <v>0.28000000000000003</v>
      </c>
      <c r="N208" s="14">
        <f t="shared" si="16"/>
        <v>0.08</v>
      </c>
      <c r="O208" s="14">
        <f t="shared" si="17"/>
        <v>0</v>
      </c>
      <c r="P208" s="17">
        <f t="shared" si="18"/>
        <v>0</v>
      </c>
      <c r="Q208" s="15">
        <f t="shared" si="19"/>
        <v>0.36000000000000004</v>
      </c>
      <c r="R208" s="102"/>
    </row>
    <row r="209" spans="1:18" ht="20.25" customHeight="1" thickBot="1" x14ac:dyDescent="0.3">
      <c r="A209" s="53" t="s">
        <v>1</v>
      </c>
      <c r="B209" s="64" t="s">
        <v>407</v>
      </c>
      <c r="C209" s="56" t="s">
        <v>408</v>
      </c>
      <c r="D209" s="45" t="s">
        <v>517</v>
      </c>
      <c r="E209" s="30">
        <v>14</v>
      </c>
      <c r="F209" s="30">
        <v>0</v>
      </c>
      <c r="G209" s="30">
        <v>1</v>
      </c>
      <c r="H209" s="35">
        <v>0</v>
      </c>
      <c r="I209" s="23">
        <v>0.02</v>
      </c>
      <c r="J209" s="23">
        <v>0</v>
      </c>
      <c r="K209" s="23">
        <v>0.25</v>
      </c>
      <c r="L209" s="26">
        <v>0</v>
      </c>
      <c r="M209" s="21">
        <f t="shared" si="15"/>
        <v>0.28000000000000003</v>
      </c>
      <c r="N209" s="14">
        <f t="shared" si="16"/>
        <v>0</v>
      </c>
      <c r="O209" s="14">
        <f t="shared" si="17"/>
        <v>0.25</v>
      </c>
      <c r="P209" s="17">
        <f t="shared" si="18"/>
        <v>0</v>
      </c>
      <c r="Q209" s="15">
        <f t="shared" si="19"/>
        <v>0.53</v>
      </c>
      <c r="R209" s="102"/>
    </row>
    <row r="210" spans="1:18" ht="20.25" customHeight="1" thickBot="1" x14ac:dyDescent="0.3">
      <c r="A210" s="53" t="s">
        <v>1</v>
      </c>
      <c r="B210" s="64" t="s">
        <v>409</v>
      </c>
      <c r="C210" s="56" t="s">
        <v>410</v>
      </c>
      <c r="D210" s="44" t="s">
        <v>518</v>
      </c>
      <c r="E210" s="30">
        <v>7</v>
      </c>
      <c r="F210" s="30">
        <v>0</v>
      </c>
      <c r="G210" s="30">
        <v>1</v>
      </c>
      <c r="H210" s="35">
        <v>0</v>
      </c>
      <c r="I210" s="23">
        <v>0.06</v>
      </c>
      <c r="J210" s="23">
        <v>0</v>
      </c>
      <c r="K210" s="23">
        <v>1</v>
      </c>
      <c r="L210" s="26">
        <v>0</v>
      </c>
      <c r="M210" s="21">
        <f t="shared" si="15"/>
        <v>0.42</v>
      </c>
      <c r="N210" s="14">
        <f t="shared" si="16"/>
        <v>0</v>
      </c>
      <c r="O210" s="14">
        <f t="shared" si="17"/>
        <v>1</v>
      </c>
      <c r="P210" s="17">
        <f t="shared" si="18"/>
        <v>0</v>
      </c>
      <c r="Q210" s="15">
        <f t="shared" si="19"/>
        <v>1.42</v>
      </c>
      <c r="R210" s="102"/>
    </row>
    <row r="211" spans="1:18" ht="20.25" customHeight="1" thickBot="1" x14ac:dyDescent="0.3">
      <c r="A211" s="53" t="s">
        <v>1</v>
      </c>
      <c r="B211" s="64" t="s">
        <v>411</v>
      </c>
      <c r="C211" s="56" t="s">
        <v>412</v>
      </c>
      <c r="D211" s="45" t="s">
        <v>517</v>
      </c>
      <c r="E211" s="30">
        <v>15</v>
      </c>
      <c r="F211" s="30">
        <v>1</v>
      </c>
      <c r="G211" s="30">
        <v>0</v>
      </c>
      <c r="H211" s="35">
        <v>1</v>
      </c>
      <c r="I211" s="23">
        <v>0.02</v>
      </c>
      <c r="J211" s="23">
        <v>0.02</v>
      </c>
      <c r="K211" s="23">
        <v>0</v>
      </c>
      <c r="L211" s="26">
        <v>0.94</v>
      </c>
      <c r="M211" s="21">
        <f t="shared" si="15"/>
        <v>0.3</v>
      </c>
      <c r="N211" s="14">
        <f t="shared" si="16"/>
        <v>0.02</v>
      </c>
      <c r="O211" s="14">
        <f t="shared" si="17"/>
        <v>0</v>
      </c>
      <c r="P211" s="17">
        <f t="shared" si="18"/>
        <v>0.94</v>
      </c>
      <c r="Q211" s="15">
        <f t="shared" si="19"/>
        <v>1.26</v>
      </c>
      <c r="R211" s="102"/>
    </row>
    <row r="212" spans="1:18" ht="20.25" customHeight="1" thickBot="1" x14ac:dyDescent="0.3">
      <c r="A212" s="53" t="s">
        <v>1</v>
      </c>
      <c r="B212" s="64" t="s">
        <v>413</v>
      </c>
      <c r="C212" s="56" t="s">
        <v>414</v>
      </c>
      <c r="D212" s="45" t="s">
        <v>517</v>
      </c>
      <c r="E212" s="30">
        <v>14</v>
      </c>
      <c r="F212" s="30">
        <v>0</v>
      </c>
      <c r="G212" s="30">
        <v>1</v>
      </c>
      <c r="H212" s="35">
        <v>0</v>
      </c>
      <c r="I212" s="23">
        <v>0.02</v>
      </c>
      <c r="J212" s="23">
        <v>0</v>
      </c>
      <c r="K212" s="23">
        <v>0.28000000000000003</v>
      </c>
      <c r="L212" s="26">
        <v>0</v>
      </c>
      <c r="M212" s="21">
        <f t="shared" si="15"/>
        <v>0.28000000000000003</v>
      </c>
      <c r="N212" s="14">
        <f t="shared" si="16"/>
        <v>0</v>
      </c>
      <c r="O212" s="14">
        <f t="shared" si="17"/>
        <v>0.28000000000000003</v>
      </c>
      <c r="P212" s="17">
        <f t="shared" si="18"/>
        <v>0</v>
      </c>
      <c r="Q212" s="15">
        <f t="shared" si="19"/>
        <v>0.56000000000000005</v>
      </c>
      <c r="R212" s="102"/>
    </row>
    <row r="213" spans="1:18" ht="20.25" customHeight="1" thickBot="1" x14ac:dyDescent="0.3">
      <c r="A213" s="53" t="s">
        <v>1</v>
      </c>
      <c r="B213" s="64" t="s">
        <v>415</v>
      </c>
      <c r="C213" s="103" t="s">
        <v>416</v>
      </c>
      <c r="D213" s="46" t="s">
        <v>519</v>
      </c>
      <c r="E213" s="30">
        <v>4</v>
      </c>
      <c r="F213" s="30">
        <v>0</v>
      </c>
      <c r="G213" s="30">
        <v>0</v>
      </c>
      <c r="H213" s="35">
        <v>0</v>
      </c>
      <c r="I213" s="23">
        <v>0.95</v>
      </c>
      <c r="J213" s="23">
        <v>0</v>
      </c>
      <c r="K213" s="23">
        <v>0</v>
      </c>
      <c r="L213" s="26">
        <v>0</v>
      </c>
      <c r="M213" s="21">
        <f t="shared" si="15"/>
        <v>3.8</v>
      </c>
      <c r="N213" s="14">
        <f t="shared" si="16"/>
        <v>0</v>
      </c>
      <c r="O213" s="14">
        <f t="shared" si="17"/>
        <v>0</v>
      </c>
      <c r="P213" s="17">
        <f t="shared" si="18"/>
        <v>0</v>
      </c>
      <c r="Q213" s="15">
        <f t="shared" si="19"/>
        <v>3.8</v>
      </c>
      <c r="R213" s="102">
        <v>1</v>
      </c>
    </row>
    <row r="214" spans="1:18" ht="20.25" customHeight="1" thickBot="1" x14ac:dyDescent="0.3">
      <c r="A214" s="53" t="s">
        <v>1</v>
      </c>
      <c r="B214" s="64" t="s">
        <v>417</v>
      </c>
      <c r="C214" s="56" t="s">
        <v>418</v>
      </c>
      <c r="D214" s="45" t="s">
        <v>517</v>
      </c>
      <c r="E214" s="30">
        <v>13</v>
      </c>
      <c r="F214" s="30">
        <v>2</v>
      </c>
      <c r="G214" s="30">
        <v>1</v>
      </c>
      <c r="H214" s="35">
        <v>0</v>
      </c>
      <c r="I214" s="23">
        <v>0.02</v>
      </c>
      <c r="J214" s="23">
        <v>0.04</v>
      </c>
      <c r="K214" s="23">
        <v>0.19</v>
      </c>
      <c r="L214" s="26">
        <v>0</v>
      </c>
      <c r="M214" s="21">
        <f t="shared" si="15"/>
        <v>0.26</v>
      </c>
      <c r="N214" s="14">
        <f t="shared" si="16"/>
        <v>0.08</v>
      </c>
      <c r="O214" s="14">
        <f t="shared" si="17"/>
        <v>0.19</v>
      </c>
      <c r="P214" s="17">
        <f t="shared" si="18"/>
        <v>0</v>
      </c>
      <c r="Q214" s="15">
        <f t="shared" si="19"/>
        <v>0.53</v>
      </c>
      <c r="R214" s="102"/>
    </row>
    <row r="215" spans="1:18" ht="20.25" customHeight="1" thickBot="1" x14ac:dyDescent="0.3">
      <c r="A215" s="53" t="s">
        <v>1</v>
      </c>
      <c r="B215" s="64" t="s">
        <v>419</v>
      </c>
      <c r="C215" s="56" t="s">
        <v>420</v>
      </c>
      <c r="D215" s="44" t="s">
        <v>518</v>
      </c>
      <c r="E215" s="30">
        <v>7</v>
      </c>
      <c r="F215" s="30">
        <v>0</v>
      </c>
      <c r="G215" s="30">
        <v>0</v>
      </c>
      <c r="H215" s="35">
        <v>0</v>
      </c>
      <c r="I215" s="23">
        <v>0.03</v>
      </c>
      <c r="J215" s="23">
        <v>0</v>
      </c>
      <c r="K215" s="23">
        <v>0</v>
      </c>
      <c r="L215" s="26">
        <v>0</v>
      </c>
      <c r="M215" s="21">
        <f t="shared" si="15"/>
        <v>0.21</v>
      </c>
      <c r="N215" s="14">
        <f t="shared" si="16"/>
        <v>0</v>
      </c>
      <c r="O215" s="14">
        <f t="shared" si="17"/>
        <v>0</v>
      </c>
      <c r="P215" s="17">
        <f t="shared" si="18"/>
        <v>0</v>
      </c>
      <c r="Q215" s="15">
        <f t="shared" si="19"/>
        <v>0.21</v>
      </c>
      <c r="R215" s="102"/>
    </row>
    <row r="216" spans="1:18" ht="20.25" customHeight="1" thickBot="1" x14ac:dyDescent="0.3">
      <c r="A216" s="53" t="s">
        <v>1</v>
      </c>
      <c r="B216" s="64" t="s">
        <v>421</v>
      </c>
      <c r="C216" s="56" t="s">
        <v>422</v>
      </c>
      <c r="D216" s="45" t="s">
        <v>517</v>
      </c>
      <c r="E216" s="30">
        <v>15</v>
      </c>
      <c r="F216" s="30">
        <v>1</v>
      </c>
      <c r="G216" s="30">
        <v>0</v>
      </c>
      <c r="H216" s="35">
        <v>0</v>
      </c>
      <c r="I216" s="23">
        <v>0.02</v>
      </c>
      <c r="J216" s="23">
        <v>0.1</v>
      </c>
      <c r="K216" s="23">
        <v>0</v>
      </c>
      <c r="L216" s="26">
        <v>0</v>
      </c>
      <c r="M216" s="21">
        <f t="shared" si="15"/>
        <v>0.3</v>
      </c>
      <c r="N216" s="14">
        <f t="shared" si="16"/>
        <v>0.1</v>
      </c>
      <c r="O216" s="14">
        <f t="shared" si="17"/>
        <v>0</v>
      </c>
      <c r="P216" s="17">
        <f t="shared" si="18"/>
        <v>0</v>
      </c>
      <c r="Q216" s="15">
        <f t="shared" si="19"/>
        <v>0.4</v>
      </c>
      <c r="R216" s="102"/>
    </row>
    <row r="217" spans="1:18" ht="20.25" customHeight="1" thickBot="1" x14ac:dyDescent="0.3">
      <c r="A217" s="53" t="s">
        <v>1</v>
      </c>
      <c r="B217" s="64" t="s">
        <v>423</v>
      </c>
      <c r="C217" s="56" t="s">
        <v>424</v>
      </c>
      <c r="D217" s="45" t="s">
        <v>517</v>
      </c>
      <c r="E217" s="30">
        <v>13</v>
      </c>
      <c r="F217" s="30">
        <v>0</v>
      </c>
      <c r="G217" s="30">
        <v>0</v>
      </c>
      <c r="H217" s="35">
        <v>0</v>
      </c>
      <c r="I217" s="23">
        <v>0.02</v>
      </c>
      <c r="J217" s="23">
        <v>0</v>
      </c>
      <c r="K217" s="23">
        <v>0</v>
      </c>
      <c r="L217" s="26">
        <v>0</v>
      </c>
      <c r="M217" s="21">
        <f t="shared" si="15"/>
        <v>0.26</v>
      </c>
      <c r="N217" s="14">
        <f t="shared" si="16"/>
        <v>0</v>
      </c>
      <c r="O217" s="14">
        <f t="shared" si="17"/>
        <v>0</v>
      </c>
      <c r="P217" s="17">
        <f t="shared" si="18"/>
        <v>0</v>
      </c>
      <c r="Q217" s="15">
        <f t="shared" si="19"/>
        <v>0.26</v>
      </c>
      <c r="R217" s="102"/>
    </row>
    <row r="218" spans="1:18" ht="20.25" customHeight="1" thickBot="1" x14ac:dyDescent="0.3">
      <c r="A218" s="53" t="s">
        <v>1</v>
      </c>
      <c r="B218" s="64" t="s">
        <v>425</v>
      </c>
      <c r="C218" s="56" t="s">
        <v>426</v>
      </c>
      <c r="D218" s="44" t="s">
        <v>518</v>
      </c>
      <c r="E218" s="30">
        <v>6</v>
      </c>
      <c r="F218" s="30">
        <v>0</v>
      </c>
      <c r="G218" s="30">
        <v>1</v>
      </c>
      <c r="H218" s="35">
        <v>0</v>
      </c>
      <c r="I218" s="23">
        <v>0.02</v>
      </c>
      <c r="J218" s="23">
        <v>0</v>
      </c>
      <c r="K218" s="23">
        <v>1.97</v>
      </c>
      <c r="L218" s="26">
        <v>0</v>
      </c>
      <c r="M218" s="21">
        <f t="shared" si="15"/>
        <v>0.12</v>
      </c>
      <c r="N218" s="14">
        <f t="shared" si="16"/>
        <v>0</v>
      </c>
      <c r="O218" s="14">
        <f t="shared" si="17"/>
        <v>1.97</v>
      </c>
      <c r="P218" s="17">
        <f t="shared" si="18"/>
        <v>0</v>
      </c>
      <c r="Q218" s="15">
        <f t="shared" si="19"/>
        <v>2.09</v>
      </c>
      <c r="R218" s="102"/>
    </row>
    <row r="219" spans="1:18" ht="20.25" customHeight="1" thickBot="1" x14ac:dyDescent="0.3">
      <c r="A219" s="53" t="s">
        <v>1</v>
      </c>
      <c r="B219" s="64" t="s">
        <v>427</v>
      </c>
      <c r="C219" s="56" t="s">
        <v>428</v>
      </c>
      <c r="D219" s="45" t="s">
        <v>517</v>
      </c>
      <c r="E219" s="30">
        <v>15</v>
      </c>
      <c r="F219" s="30">
        <v>0</v>
      </c>
      <c r="G219" s="30">
        <v>0</v>
      </c>
      <c r="H219" s="35">
        <v>0</v>
      </c>
      <c r="I219" s="23">
        <v>0.02</v>
      </c>
      <c r="J219" s="23">
        <v>0</v>
      </c>
      <c r="K219" s="23">
        <v>0</v>
      </c>
      <c r="L219" s="26">
        <v>0</v>
      </c>
      <c r="M219" s="21">
        <f t="shared" si="15"/>
        <v>0.3</v>
      </c>
      <c r="N219" s="14">
        <f t="shared" si="16"/>
        <v>0</v>
      </c>
      <c r="O219" s="14">
        <f t="shared" si="17"/>
        <v>0</v>
      </c>
      <c r="P219" s="17">
        <f t="shared" si="18"/>
        <v>0</v>
      </c>
      <c r="Q219" s="15">
        <f t="shared" si="19"/>
        <v>0.3</v>
      </c>
      <c r="R219" s="102"/>
    </row>
    <row r="220" spans="1:18" ht="20.25" customHeight="1" thickBot="1" x14ac:dyDescent="0.3">
      <c r="A220" s="53" t="s">
        <v>1</v>
      </c>
      <c r="B220" s="64" t="s">
        <v>429</v>
      </c>
      <c r="C220" s="103" t="s">
        <v>430</v>
      </c>
      <c r="D220" s="46" t="s">
        <v>519</v>
      </c>
      <c r="E220" s="30">
        <v>2</v>
      </c>
      <c r="F220" s="30">
        <v>1</v>
      </c>
      <c r="G220" s="30">
        <v>0</v>
      </c>
      <c r="H220" s="35">
        <v>1</v>
      </c>
      <c r="I220" s="23">
        <v>0.4</v>
      </c>
      <c r="J220" s="23">
        <v>0.6</v>
      </c>
      <c r="K220" s="23">
        <v>0</v>
      </c>
      <c r="L220" s="26">
        <v>6.3</v>
      </c>
      <c r="M220" s="21">
        <f t="shared" si="15"/>
        <v>0.8</v>
      </c>
      <c r="N220" s="14">
        <f t="shared" si="16"/>
        <v>0.6</v>
      </c>
      <c r="O220" s="14">
        <f t="shared" si="17"/>
        <v>0</v>
      </c>
      <c r="P220" s="17">
        <f t="shared" si="18"/>
        <v>6.3</v>
      </c>
      <c r="Q220" s="15">
        <f t="shared" si="19"/>
        <v>7.6999999999999993</v>
      </c>
      <c r="R220" s="102">
        <v>0.2</v>
      </c>
    </row>
    <row r="221" spans="1:18" ht="20.25" customHeight="1" thickBot="1" x14ac:dyDescent="0.3">
      <c r="A221" s="53" t="s">
        <v>1</v>
      </c>
      <c r="B221" s="64" t="s">
        <v>431</v>
      </c>
      <c r="C221" s="56" t="s">
        <v>432</v>
      </c>
      <c r="D221" s="45" t="s">
        <v>517</v>
      </c>
      <c r="E221" s="30">
        <v>13</v>
      </c>
      <c r="F221" s="30">
        <v>2</v>
      </c>
      <c r="G221" s="30">
        <v>1</v>
      </c>
      <c r="H221" s="35">
        <v>0</v>
      </c>
      <c r="I221" s="23">
        <v>0.02</v>
      </c>
      <c r="J221" s="23">
        <v>0.09</v>
      </c>
      <c r="K221" s="23">
        <v>0.35</v>
      </c>
      <c r="L221" s="26">
        <v>0</v>
      </c>
      <c r="M221" s="21">
        <f t="shared" si="15"/>
        <v>0.26</v>
      </c>
      <c r="N221" s="14">
        <f t="shared" si="16"/>
        <v>0.18</v>
      </c>
      <c r="O221" s="14">
        <f t="shared" si="17"/>
        <v>0.35</v>
      </c>
      <c r="P221" s="17">
        <f t="shared" si="18"/>
        <v>0</v>
      </c>
      <c r="Q221" s="15">
        <f t="shared" si="19"/>
        <v>0.79</v>
      </c>
      <c r="R221" s="102"/>
    </row>
    <row r="222" spans="1:18" ht="20.25" customHeight="1" thickBot="1" x14ac:dyDescent="0.3">
      <c r="A222" s="53" t="s">
        <v>1</v>
      </c>
      <c r="B222" s="64" t="s">
        <v>433</v>
      </c>
      <c r="C222" s="56" t="s">
        <v>434</v>
      </c>
      <c r="D222" s="44" t="s">
        <v>518</v>
      </c>
      <c r="E222" s="30">
        <v>6</v>
      </c>
      <c r="F222" s="30">
        <v>1</v>
      </c>
      <c r="G222" s="30">
        <v>0</v>
      </c>
      <c r="H222" s="35">
        <v>0</v>
      </c>
      <c r="I222" s="23">
        <v>0.02</v>
      </c>
      <c r="J222" s="23">
        <v>0.02</v>
      </c>
      <c r="K222" s="23">
        <v>0</v>
      </c>
      <c r="L222" s="26">
        <v>0</v>
      </c>
      <c r="M222" s="21">
        <f t="shared" si="15"/>
        <v>0.12</v>
      </c>
      <c r="N222" s="14">
        <f t="shared" si="16"/>
        <v>0.02</v>
      </c>
      <c r="O222" s="14">
        <f t="shared" si="17"/>
        <v>0</v>
      </c>
      <c r="P222" s="17">
        <f t="shared" si="18"/>
        <v>0</v>
      </c>
      <c r="Q222" s="15">
        <f t="shared" si="19"/>
        <v>0.13999999999999999</v>
      </c>
      <c r="R222" s="102"/>
    </row>
    <row r="223" spans="1:18" ht="20.25" customHeight="1" thickBot="1" x14ac:dyDescent="0.3">
      <c r="A223" s="53" t="s">
        <v>1</v>
      </c>
      <c r="B223" s="64" t="s">
        <v>435</v>
      </c>
      <c r="C223" s="56" t="s">
        <v>436</v>
      </c>
      <c r="D223" s="45" t="s">
        <v>517</v>
      </c>
      <c r="E223" s="30">
        <v>13</v>
      </c>
      <c r="F223" s="30">
        <v>1</v>
      </c>
      <c r="G223" s="30">
        <v>1</v>
      </c>
      <c r="H223" s="35">
        <v>0</v>
      </c>
      <c r="I223" s="23">
        <v>0.02</v>
      </c>
      <c r="J223" s="23">
        <v>0.09</v>
      </c>
      <c r="K223" s="23">
        <v>0.2</v>
      </c>
      <c r="L223" s="26">
        <v>0</v>
      </c>
      <c r="M223" s="21">
        <f t="shared" si="15"/>
        <v>0.26</v>
      </c>
      <c r="N223" s="14">
        <f t="shared" si="16"/>
        <v>0.09</v>
      </c>
      <c r="O223" s="14">
        <f t="shared" si="17"/>
        <v>0.2</v>
      </c>
      <c r="P223" s="17">
        <f t="shared" si="18"/>
        <v>0</v>
      </c>
      <c r="Q223" s="15">
        <f t="shared" si="19"/>
        <v>0.55000000000000004</v>
      </c>
      <c r="R223" s="102"/>
    </row>
    <row r="224" spans="1:18" ht="20.25" customHeight="1" thickBot="1" x14ac:dyDescent="0.3">
      <c r="A224" s="53" t="s">
        <v>1</v>
      </c>
      <c r="B224" s="64" t="s">
        <v>437</v>
      </c>
      <c r="C224" s="56" t="s">
        <v>438</v>
      </c>
      <c r="D224" s="46" t="s">
        <v>519</v>
      </c>
      <c r="E224" s="30">
        <v>3</v>
      </c>
      <c r="F224" s="30">
        <v>0</v>
      </c>
      <c r="G224" s="30">
        <v>0</v>
      </c>
      <c r="H224" s="35">
        <v>0</v>
      </c>
      <c r="I224" s="23">
        <v>0.28000000000000003</v>
      </c>
      <c r="J224" s="23">
        <v>0</v>
      </c>
      <c r="K224" s="23">
        <v>0</v>
      </c>
      <c r="L224" s="26">
        <v>0</v>
      </c>
      <c r="M224" s="21">
        <f t="shared" si="15"/>
        <v>0.84000000000000008</v>
      </c>
      <c r="N224" s="14">
        <f t="shared" si="16"/>
        <v>0</v>
      </c>
      <c r="O224" s="14">
        <f t="shared" si="17"/>
        <v>0</v>
      </c>
      <c r="P224" s="17">
        <f t="shared" si="18"/>
        <v>0</v>
      </c>
      <c r="Q224" s="15">
        <f t="shared" si="19"/>
        <v>0.84000000000000008</v>
      </c>
      <c r="R224" s="102"/>
    </row>
    <row r="225" spans="1:18" ht="20.25" customHeight="1" thickBot="1" x14ac:dyDescent="0.3">
      <c r="A225" s="53" t="s">
        <v>1</v>
      </c>
      <c r="B225" s="64" t="s">
        <v>439</v>
      </c>
      <c r="C225" s="103" t="s">
        <v>440</v>
      </c>
      <c r="D225" s="47" t="s">
        <v>520</v>
      </c>
      <c r="E225" s="30">
        <v>1</v>
      </c>
      <c r="F225" s="30">
        <v>0</v>
      </c>
      <c r="G225" s="30">
        <v>0</v>
      </c>
      <c r="H225" s="35">
        <v>0</v>
      </c>
      <c r="I225" s="23">
        <v>4</v>
      </c>
      <c r="J225" s="23">
        <v>0</v>
      </c>
      <c r="K225" s="23">
        <v>0</v>
      </c>
      <c r="L225" s="26">
        <v>0</v>
      </c>
      <c r="M225" s="21">
        <f t="shared" si="15"/>
        <v>4</v>
      </c>
      <c r="N225" s="14">
        <f t="shared" si="16"/>
        <v>0</v>
      </c>
      <c r="O225" s="14">
        <f t="shared" si="17"/>
        <v>0</v>
      </c>
      <c r="P225" s="17">
        <f t="shared" si="18"/>
        <v>0</v>
      </c>
      <c r="Q225" s="15">
        <f t="shared" si="19"/>
        <v>4</v>
      </c>
      <c r="R225" s="102">
        <v>5</v>
      </c>
    </row>
    <row r="226" spans="1:18" ht="20.25" customHeight="1" thickBot="1" x14ac:dyDescent="0.3">
      <c r="A226" s="53" t="s">
        <v>1</v>
      </c>
      <c r="B226" s="66" t="s">
        <v>441</v>
      </c>
      <c r="C226" s="56" t="s">
        <v>442</v>
      </c>
      <c r="D226" s="45" t="s">
        <v>517</v>
      </c>
      <c r="E226" s="30">
        <v>14</v>
      </c>
      <c r="F226" s="30">
        <v>1</v>
      </c>
      <c r="G226" s="30">
        <v>0</v>
      </c>
      <c r="H226" s="35">
        <v>0</v>
      </c>
      <c r="I226" s="23">
        <v>0.02</v>
      </c>
      <c r="J226" s="23">
        <v>0.02</v>
      </c>
      <c r="K226" s="23">
        <v>0</v>
      </c>
      <c r="L226" s="26">
        <v>0</v>
      </c>
      <c r="M226" s="21">
        <f t="shared" si="15"/>
        <v>0.28000000000000003</v>
      </c>
      <c r="N226" s="14">
        <f t="shared" si="16"/>
        <v>0.02</v>
      </c>
      <c r="O226" s="14">
        <f t="shared" si="17"/>
        <v>0</v>
      </c>
      <c r="P226" s="17">
        <f t="shared" si="18"/>
        <v>0</v>
      </c>
      <c r="Q226" s="15">
        <f t="shared" si="19"/>
        <v>0.30000000000000004</v>
      </c>
      <c r="R226" s="102"/>
    </row>
    <row r="227" spans="1:18" ht="20.25" customHeight="1" thickBot="1" x14ac:dyDescent="0.3">
      <c r="A227" s="53" t="s">
        <v>1</v>
      </c>
      <c r="B227" s="65" t="s">
        <v>443</v>
      </c>
      <c r="C227" s="56" t="s">
        <v>444</v>
      </c>
      <c r="D227" s="43" t="s">
        <v>501</v>
      </c>
      <c r="E227" s="30">
        <v>0</v>
      </c>
      <c r="F227" s="30">
        <v>0</v>
      </c>
      <c r="G227" s="30">
        <v>0</v>
      </c>
      <c r="H227" s="35">
        <v>0</v>
      </c>
      <c r="I227" s="23">
        <v>0.15</v>
      </c>
      <c r="J227" s="23">
        <v>0</v>
      </c>
      <c r="K227" s="23">
        <v>0</v>
      </c>
      <c r="L227" s="26">
        <v>0</v>
      </c>
      <c r="M227" s="21">
        <f t="shared" si="15"/>
        <v>0</v>
      </c>
      <c r="N227" s="14">
        <f t="shared" si="16"/>
        <v>0</v>
      </c>
      <c r="O227" s="14">
        <f t="shared" si="17"/>
        <v>0</v>
      </c>
      <c r="P227" s="17">
        <f t="shared" si="18"/>
        <v>0</v>
      </c>
      <c r="Q227" s="15">
        <f t="shared" si="19"/>
        <v>0</v>
      </c>
      <c r="R227" s="102"/>
    </row>
    <row r="228" spans="1:18" ht="20.25" customHeight="1" thickBot="1" x14ac:dyDescent="0.3">
      <c r="A228" s="53" t="s">
        <v>1</v>
      </c>
      <c r="B228" s="66" t="s">
        <v>445</v>
      </c>
      <c r="C228" s="56" t="s">
        <v>446</v>
      </c>
      <c r="D228" s="45" t="s">
        <v>517</v>
      </c>
      <c r="E228" s="30">
        <v>14</v>
      </c>
      <c r="F228" s="30">
        <v>1</v>
      </c>
      <c r="G228" s="30">
        <v>0</v>
      </c>
      <c r="H228" s="35">
        <v>0</v>
      </c>
      <c r="I228" s="23">
        <v>0.02</v>
      </c>
      <c r="J228" s="23">
        <v>0.05</v>
      </c>
      <c r="K228" s="23">
        <v>0</v>
      </c>
      <c r="L228" s="26">
        <v>0</v>
      </c>
      <c r="M228" s="21">
        <f t="shared" si="15"/>
        <v>0.28000000000000003</v>
      </c>
      <c r="N228" s="14">
        <f t="shared" si="16"/>
        <v>0.05</v>
      </c>
      <c r="O228" s="14">
        <f t="shared" si="17"/>
        <v>0</v>
      </c>
      <c r="P228" s="17">
        <f t="shared" si="18"/>
        <v>0</v>
      </c>
      <c r="Q228" s="15">
        <f t="shared" si="19"/>
        <v>0.33</v>
      </c>
      <c r="R228" s="102"/>
    </row>
    <row r="229" spans="1:18" ht="20.25" customHeight="1" thickBot="1" x14ac:dyDescent="0.3">
      <c r="A229" s="53" t="s">
        <v>1</v>
      </c>
      <c r="B229" s="66" t="s">
        <v>447</v>
      </c>
      <c r="C229" s="56" t="s">
        <v>448</v>
      </c>
      <c r="D229" s="45" t="s">
        <v>517</v>
      </c>
      <c r="E229" s="30">
        <v>13</v>
      </c>
      <c r="F229" s="30">
        <v>1</v>
      </c>
      <c r="G229" s="30">
        <v>1</v>
      </c>
      <c r="H229" s="35">
        <v>0</v>
      </c>
      <c r="I229" s="23">
        <v>0.02</v>
      </c>
      <c r="J229" s="23">
        <v>0.09</v>
      </c>
      <c r="K229" s="23">
        <v>0.18</v>
      </c>
      <c r="L229" s="26">
        <v>0</v>
      </c>
      <c r="M229" s="21">
        <f t="shared" si="15"/>
        <v>0.26</v>
      </c>
      <c r="N229" s="14">
        <f t="shared" si="16"/>
        <v>0.09</v>
      </c>
      <c r="O229" s="14">
        <f t="shared" si="17"/>
        <v>0.18</v>
      </c>
      <c r="P229" s="17">
        <f t="shared" si="18"/>
        <v>0</v>
      </c>
      <c r="Q229" s="15">
        <f t="shared" si="19"/>
        <v>0.53</v>
      </c>
      <c r="R229" s="102"/>
    </row>
    <row r="230" spans="1:18" ht="20.25" customHeight="1" thickBot="1" x14ac:dyDescent="0.3">
      <c r="A230" s="53" t="s">
        <v>1</v>
      </c>
      <c r="B230" s="66" t="s">
        <v>449</v>
      </c>
      <c r="C230" s="56" t="s">
        <v>450</v>
      </c>
      <c r="D230" s="45" t="s">
        <v>517</v>
      </c>
      <c r="E230" s="30">
        <v>15</v>
      </c>
      <c r="F230" s="30">
        <v>0</v>
      </c>
      <c r="G230" s="30">
        <v>0</v>
      </c>
      <c r="H230" s="35">
        <v>1</v>
      </c>
      <c r="I230" s="23">
        <v>0.02</v>
      </c>
      <c r="J230" s="23">
        <v>0</v>
      </c>
      <c r="K230" s="23">
        <v>0</v>
      </c>
      <c r="L230" s="26">
        <v>3.62</v>
      </c>
      <c r="M230" s="21">
        <f t="shared" si="15"/>
        <v>0.3</v>
      </c>
      <c r="N230" s="14">
        <f t="shared" si="16"/>
        <v>0</v>
      </c>
      <c r="O230" s="14">
        <f t="shared" si="17"/>
        <v>0</v>
      </c>
      <c r="P230" s="17">
        <f t="shared" si="18"/>
        <v>3.62</v>
      </c>
      <c r="Q230" s="15">
        <f t="shared" si="19"/>
        <v>3.92</v>
      </c>
      <c r="R230" s="102"/>
    </row>
    <row r="231" spans="1:18" ht="20.25" customHeight="1" thickBot="1" x14ac:dyDescent="0.3">
      <c r="A231" s="53" t="s">
        <v>1</v>
      </c>
      <c r="B231" s="66" t="s">
        <v>451</v>
      </c>
      <c r="C231" s="56" t="s">
        <v>452</v>
      </c>
      <c r="D231" s="44" t="s">
        <v>518</v>
      </c>
      <c r="E231" s="30">
        <v>7</v>
      </c>
      <c r="F231" s="30">
        <v>1</v>
      </c>
      <c r="G231" s="30">
        <v>0</v>
      </c>
      <c r="H231" s="35">
        <v>0</v>
      </c>
      <c r="I231" s="23">
        <v>0.02</v>
      </c>
      <c r="J231" s="23">
        <v>0.2</v>
      </c>
      <c r="K231" s="23">
        <v>0</v>
      </c>
      <c r="L231" s="26">
        <v>0</v>
      </c>
      <c r="M231" s="21">
        <f t="shared" si="15"/>
        <v>0.14000000000000001</v>
      </c>
      <c r="N231" s="14">
        <f t="shared" si="16"/>
        <v>0.2</v>
      </c>
      <c r="O231" s="14">
        <f t="shared" si="17"/>
        <v>0</v>
      </c>
      <c r="P231" s="17">
        <f t="shared" si="18"/>
        <v>0</v>
      </c>
      <c r="Q231" s="15">
        <f t="shared" si="19"/>
        <v>0.34</v>
      </c>
      <c r="R231" s="102"/>
    </row>
    <row r="232" spans="1:18" ht="20.25" customHeight="1" thickBot="1" x14ac:dyDescent="0.3">
      <c r="A232" s="53" t="s">
        <v>1</v>
      </c>
      <c r="B232" s="66" t="s">
        <v>453</v>
      </c>
      <c r="C232" s="56" t="s">
        <v>454</v>
      </c>
      <c r="D232" s="44" t="s">
        <v>518</v>
      </c>
      <c r="E232" s="30">
        <v>6</v>
      </c>
      <c r="F232" s="30">
        <v>0</v>
      </c>
      <c r="G232" s="30">
        <v>1</v>
      </c>
      <c r="H232" s="35">
        <v>0</v>
      </c>
      <c r="I232" s="23">
        <v>0.02</v>
      </c>
      <c r="J232" s="23">
        <v>0</v>
      </c>
      <c r="K232" s="23">
        <v>0.36</v>
      </c>
      <c r="L232" s="26">
        <v>0</v>
      </c>
      <c r="M232" s="21">
        <f t="shared" si="15"/>
        <v>0.12</v>
      </c>
      <c r="N232" s="14">
        <f t="shared" si="16"/>
        <v>0</v>
      </c>
      <c r="O232" s="14">
        <f t="shared" si="17"/>
        <v>0.36</v>
      </c>
      <c r="P232" s="17">
        <f t="shared" si="18"/>
        <v>0</v>
      </c>
      <c r="Q232" s="15">
        <f t="shared" si="19"/>
        <v>0.48</v>
      </c>
      <c r="R232" s="102"/>
    </row>
    <row r="233" spans="1:18" ht="20.25" customHeight="1" thickBot="1" x14ac:dyDescent="0.3">
      <c r="A233" s="53" t="s">
        <v>1</v>
      </c>
      <c r="B233" s="66" t="s">
        <v>455</v>
      </c>
      <c r="C233" s="56" t="s">
        <v>456</v>
      </c>
      <c r="D233" s="45" t="s">
        <v>517</v>
      </c>
      <c r="E233" s="30">
        <v>12</v>
      </c>
      <c r="F233" s="30">
        <v>0</v>
      </c>
      <c r="G233" s="30">
        <v>1</v>
      </c>
      <c r="H233" s="35">
        <v>0</v>
      </c>
      <c r="I233" s="23">
        <v>0.02</v>
      </c>
      <c r="J233" s="23">
        <v>0</v>
      </c>
      <c r="K233" s="23">
        <v>0.3</v>
      </c>
      <c r="L233" s="26">
        <v>0</v>
      </c>
      <c r="M233" s="21">
        <f t="shared" si="15"/>
        <v>0.24</v>
      </c>
      <c r="N233" s="14">
        <f t="shared" si="16"/>
        <v>0</v>
      </c>
      <c r="O233" s="14">
        <f t="shared" si="17"/>
        <v>0.3</v>
      </c>
      <c r="P233" s="17">
        <f t="shared" si="18"/>
        <v>0</v>
      </c>
      <c r="Q233" s="15">
        <f t="shared" si="19"/>
        <v>0.54</v>
      </c>
      <c r="R233" s="102"/>
    </row>
    <row r="234" spans="1:18" ht="20.25" customHeight="1" thickBot="1" x14ac:dyDescent="0.3">
      <c r="A234" s="53" t="s">
        <v>1</v>
      </c>
      <c r="B234" s="61" t="s">
        <v>457</v>
      </c>
      <c r="C234" s="56" t="s">
        <v>458</v>
      </c>
      <c r="D234" s="43" t="s">
        <v>501</v>
      </c>
      <c r="E234" s="30">
        <v>0</v>
      </c>
      <c r="F234" s="30">
        <v>0</v>
      </c>
      <c r="G234" s="30">
        <v>0</v>
      </c>
      <c r="H234" s="35">
        <v>0</v>
      </c>
      <c r="I234" s="23">
        <v>1</v>
      </c>
      <c r="J234" s="23">
        <v>0</v>
      </c>
      <c r="K234" s="23">
        <v>0</v>
      </c>
      <c r="L234" s="26">
        <v>0</v>
      </c>
      <c r="M234" s="21">
        <f t="shared" si="15"/>
        <v>0</v>
      </c>
      <c r="N234" s="14">
        <f t="shared" si="16"/>
        <v>0</v>
      </c>
      <c r="O234" s="14">
        <f t="shared" si="17"/>
        <v>0</v>
      </c>
      <c r="P234" s="17">
        <f t="shared" si="18"/>
        <v>0</v>
      </c>
      <c r="Q234" s="15">
        <f t="shared" si="19"/>
        <v>0</v>
      </c>
      <c r="R234" s="102"/>
    </row>
    <row r="235" spans="1:18" ht="20.25" customHeight="1" thickBot="1" x14ac:dyDescent="0.3">
      <c r="A235" s="53" t="s">
        <v>1</v>
      </c>
      <c r="B235" s="66" t="s">
        <v>459</v>
      </c>
      <c r="C235" s="56" t="s">
        <v>460</v>
      </c>
      <c r="D235" s="45" t="s">
        <v>517</v>
      </c>
      <c r="E235" s="30">
        <v>13</v>
      </c>
      <c r="F235" s="30">
        <v>1</v>
      </c>
      <c r="G235" s="30">
        <v>0</v>
      </c>
      <c r="H235" s="35">
        <v>0</v>
      </c>
      <c r="I235" s="23">
        <v>0.02</v>
      </c>
      <c r="J235" s="23">
        <v>0.04</v>
      </c>
      <c r="K235" s="23">
        <v>0</v>
      </c>
      <c r="L235" s="26">
        <v>0</v>
      </c>
      <c r="M235" s="21">
        <f t="shared" si="15"/>
        <v>0.26</v>
      </c>
      <c r="N235" s="14">
        <f t="shared" si="16"/>
        <v>0.04</v>
      </c>
      <c r="O235" s="14">
        <f t="shared" si="17"/>
        <v>0</v>
      </c>
      <c r="P235" s="17">
        <f t="shared" si="18"/>
        <v>0</v>
      </c>
      <c r="Q235" s="15">
        <f t="shared" si="19"/>
        <v>0.3</v>
      </c>
      <c r="R235" s="102"/>
    </row>
    <row r="236" spans="1:18" ht="20.25" customHeight="1" thickBot="1" x14ac:dyDescent="0.3">
      <c r="A236" s="53" t="s">
        <v>1</v>
      </c>
      <c r="B236" s="66" t="s">
        <v>461</v>
      </c>
      <c r="C236" s="56" t="s">
        <v>462</v>
      </c>
      <c r="D236" s="46" t="s">
        <v>519</v>
      </c>
      <c r="E236" s="30">
        <v>3</v>
      </c>
      <c r="F236" s="30">
        <v>0</v>
      </c>
      <c r="G236" s="30">
        <v>0</v>
      </c>
      <c r="H236" s="35">
        <v>0</v>
      </c>
      <c r="I236" s="23">
        <v>0.34</v>
      </c>
      <c r="J236" s="23">
        <v>0</v>
      </c>
      <c r="K236" s="23">
        <v>0</v>
      </c>
      <c r="L236" s="26">
        <v>0</v>
      </c>
      <c r="M236" s="21">
        <f t="shared" si="15"/>
        <v>1.02</v>
      </c>
      <c r="N236" s="14">
        <f t="shared" si="16"/>
        <v>0</v>
      </c>
      <c r="O236" s="14">
        <f t="shared" si="17"/>
        <v>0</v>
      </c>
      <c r="P236" s="17">
        <f t="shared" si="18"/>
        <v>0</v>
      </c>
      <c r="Q236" s="15">
        <f t="shared" si="19"/>
        <v>1.02</v>
      </c>
      <c r="R236" s="102"/>
    </row>
    <row r="237" spans="1:18" ht="20.25" customHeight="1" thickBot="1" x14ac:dyDescent="0.3">
      <c r="A237" s="53" t="s">
        <v>1</v>
      </c>
      <c r="B237" s="61" t="s">
        <v>463</v>
      </c>
      <c r="C237" s="56" t="s">
        <v>464</v>
      </c>
      <c r="D237" s="43" t="s">
        <v>501</v>
      </c>
      <c r="E237" s="30">
        <v>0</v>
      </c>
      <c r="F237" s="30">
        <v>0</v>
      </c>
      <c r="G237" s="30">
        <v>0</v>
      </c>
      <c r="H237" s="35">
        <v>0</v>
      </c>
      <c r="I237" s="23">
        <v>0.25</v>
      </c>
      <c r="J237" s="23">
        <v>0</v>
      </c>
      <c r="K237" s="23">
        <v>0</v>
      </c>
      <c r="L237" s="26">
        <v>0</v>
      </c>
      <c r="M237" s="21">
        <f t="shared" si="15"/>
        <v>0</v>
      </c>
      <c r="N237" s="14">
        <f t="shared" si="16"/>
        <v>0</v>
      </c>
      <c r="O237" s="14">
        <f t="shared" si="17"/>
        <v>0</v>
      </c>
      <c r="P237" s="17">
        <f t="shared" si="18"/>
        <v>0</v>
      </c>
      <c r="Q237" s="15">
        <f t="shared" si="19"/>
        <v>0</v>
      </c>
      <c r="R237" s="102"/>
    </row>
    <row r="238" spans="1:18" ht="20.25" customHeight="1" thickBot="1" x14ac:dyDescent="0.3">
      <c r="A238" s="53" t="s">
        <v>1</v>
      </c>
      <c r="B238" s="67" t="s">
        <v>465</v>
      </c>
      <c r="C238" s="56" t="s">
        <v>466</v>
      </c>
      <c r="D238" s="45" t="s">
        <v>517</v>
      </c>
      <c r="E238" s="30">
        <v>13</v>
      </c>
      <c r="F238" s="30">
        <v>0</v>
      </c>
      <c r="G238" s="30">
        <v>0</v>
      </c>
      <c r="H238" s="35">
        <v>0</v>
      </c>
      <c r="I238" s="23">
        <v>0.02</v>
      </c>
      <c r="J238" s="23">
        <v>0</v>
      </c>
      <c r="K238" s="23">
        <v>0</v>
      </c>
      <c r="L238" s="26">
        <v>0</v>
      </c>
      <c r="M238" s="21">
        <f t="shared" si="15"/>
        <v>0.26</v>
      </c>
      <c r="N238" s="14">
        <f t="shared" si="16"/>
        <v>0</v>
      </c>
      <c r="O238" s="14">
        <f t="shared" si="17"/>
        <v>0</v>
      </c>
      <c r="P238" s="17">
        <f t="shared" si="18"/>
        <v>0</v>
      </c>
      <c r="Q238" s="15">
        <f t="shared" si="19"/>
        <v>0.26</v>
      </c>
      <c r="R238" s="102"/>
    </row>
    <row r="239" spans="1:18" ht="20.25" customHeight="1" thickBot="1" x14ac:dyDescent="0.3">
      <c r="A239" s="53" t="s">
        <v>1</v>
      </c>
      <c r="B239" s="65" t="s">
        <v>467</v>
      </c>
      <c r="C239" s="56" t="s">
        <v>468</v>
      </c>
      <c r="D239" s="43" t="s">
        <v>501</v>
      </c>
      <c r="E239" s="30">
        <v>0</v>
      </c>
      <c r="F239" s="30">
        <v>0</v>
      </c>
      <c r="G239" s="30">
        <v>0</v>
      </c>
      <c r="H239" s="35">
        <v>0</v>
      </c>
      <c r="I239" s="23">
        <v>0.25</v>
      </c>
      <c r="J239" s="23">
        <v>0</v>
      </c>
      <c r="K239" s="23">
        <v>0</v>
      </c>
      <c r="L239" s="26">
        <v>0</v>
      </c>
      <c r="M239" s="21">
        <f t="shared" si="15"/>
        <v>0</v>
      </c>
      <c r="N239" s="14">
        <f t="shared" si="16"/>
        <v>0</v>
      </c>
      <c r="O239" s="14">
        <f t="shared" si="17"/>
        <v>0</v>
      </c>
      <c r="P239" s="17">
        <f t="shared" si="18"/>
        <v>0</v>
      </c>
      <c r="Q239" s="15">
        <f t="shared" si="19"/>
        <v>0</v>
      </c>
      <c r="R239" s="102"/>
    </row>
    <row r="240" spans="1:18" ht="20.25" customHeight="1" thickBot="1" x14ac:dyDescent="0.3">
      <c r="A240" s="53" t="s">
        <v>1</v>
      </c>
      <c r="B240" s="67" t="s">
        <v>469</v>
      </c>
      <c r="C240" s="56" t="s">
        <v>470</v>
      </c>
      <c r="D240" s="45" t="s">
        <v>517</v>
      </c>
      <c r="E240" s="30">
        <v>12</v>
      </c>
      <c r="F240" s="30">
        <v>0</v>
      </c>
      <c r="G240" s="30">
        <v>0</v>
      </c>
      <c r="H240" s="35">
        <v>0</v>
      </c>
      <c r="I240" s="23">
        <v>0.02</v>
      </c>
      <c r="J240" s="23">
        <v>0</v>
      </c>
      <c r="K240" s="23">
        <v>0</v>
      </c>
      <c r="L240" s="26">
        <v>0</v>
      </c>
      <c r="M240" s="21">
        <f t="shared" si="15"/>
        <v>0.24</v>
      </c>
      <c r="N240" s="14">
        <f t="shared" si="16"/>
        <v>0</v>
      </c>
      <c r="O240" s="14">
        <f t="shared" si="17"/>
        <v>0</v>
      </c>
      <c r="P240" s="17">
        <f t="shared" si="18"/>
        <v>0</v>
      </c>
      <c r="Q240" s="15">
        <f t="shared" si="19"/>
        <v>0.24</v>
      </c>
      <c r="R240" s="102"/>
    </row>
    <row r="241" spans="1:18" ht="20.25" customHeight="1" thickBot="1" x14ac:dyDescent="0.3">
      <c r="A241" s="53" t="s">
        <v>1</v>
      </c>
      <c r="B241" s="67" t="s">
        <v>471</v>
      </c>
      <c r="C241" s="56" t="s">
        <v>472</v>
      </c>
      <c r="D241" s="45" t="s">
        <v>517</v>
      </c>
      <c r="E241" s="30">
        <v>14</v>
      </c>
      <c r="F241" s="30">
        <v>1</v>
      </c>
      <c r="G241" s="30">
        <v>1</v>
      </c>
      <c r="H241" s="35">
        <v>0</v>
      </c>
      <c r="I241" s="23">
        <v>0.02</v>
      </c>
      <c r="J241" s="23">
        <v>0.09</v>
      </c>
      <c r="K241" s="23">
        <v>0.69</v>
      </c>
      <c r="L241" s="26">
        <v>0</v>
      </c>
      <c r="M241" s="21">
        <f t="shared" si="15"/>
        <v>0.28000000000000003</v>
      </c>
      <c r="N241" s="14">
        <f t="shared" si="16"/>
        <v>0.09</v>
      </c>
      <c r="O241" s="14">
        <f t="shared" si="17"/>
        <v>0.69</v>
      </c>
      <c r="P241" s="17">
        <f t="shared" si="18"/>
        <v>0</v>
      </c>
      <c r="Q241" s="15">
        <f t="shared" si="19"/>
        <v>1.06</v>
      </c>
      <c r="R241" s="102"/>
    </row>
    <row r="242" spans="1:18" ht="20.25" customHeight="1" thickBot="1" x14ac:dyDescent="0.3">
      <c r="A242" s="53" t="s">
        <v>1</v>
      </c>
      <c r="B242" s="67" t="s">
        <v>473</v>
      </c>
      <c r="C242" s="56" t="s">
        <v>474</v>
      </c>
      <c r="D242" s="44" t="s">
        <v>518</v>
      </c>
      <c r="E242" s="30">
        <v>7</v>
      </c>
      <c r="F242" s="30">
        <v>0</v>
      </c>
      <c r="G242" s="30">
        <v>1</v>
      </c>
      <c r="H242" s="35">
        <v>0</v>
      </c>
      <c r="I242" s="23">
        <v>0.03</v>
      </c>
      <c r="J242" s="23">
        <v>0</v>
      </c>
      <c r="K242" s="23">
        <v>1.54</v>
      </c>
      <c r="L242" s="26">
        <v>0</v>
      </c>
      <c r="M242" s="21">
        <f t="shared" si="15"/>
        <v>0.21</v>
      </c>
      <c r="N242" s="14">
        <f t="shared" si="16"/>
        <v>0</v>
      </c>
      <c r="O242" s="14">
        <f t="shared" si="17"/>
        <v>1.54</v>
      </c>
      <c r="P242" s="17">
        <f t="shared" si="18"/>
        <v>0</v>
      </c>
      <c r="Q242" s="15">
        <f t="shared" si="19"/>
        <v>1.75</v>
      </c>
      <c r="R242" s="102"/>
    </row>
    <row r="243" spans="1:18" ht="20.25" customHeight="1" thickBot="1" x14ac:dyDescent="0.3">
      <c r="A243" s="53" t="s">
        <v>1</v>
      </c>
      <c r="B243" s="67" t="s">
        <v>475</v>
      </c>
      <c r="C243" s="56" t="s">
        <v>476</v>
      </c>
      <c r="D243" s="44" t="s">
        <v>518</v>
      </c>
      <c r="E243" s="30">
        <v>7</v>
      </c>
      <c r="F243" s="30">
        <v>0</v>
      </c>
      <c r="G243" s="30">
        <v>0</v>
      </c>
      <c r="H243" s="35">
        <v>0</v>
      </c>
      <c r="I243" s="23">
        <v>0.02</v>
      </c>
      <c r="J243" s="23">
        <v>0</v>
      </c>
      <c r="K243" s="23">
        <v>0</v>
      </c>
      <c r="L243" s="26">
        <v>0</v>
      </c>
      <c r="M243" s="21">
        <f t="shared" si="15"/>
        <v>0.14000000000000001</v>
      </c>
      <c r="N243" s="14">
        <f t="shared" si="16"/>
        <v>0</v>
      </c>
      <c r="O243" s="14">
        <f t="shared" si="17"/>
        <v>0</v>
      </c>
      <c r="P243" s="17">
        <f t="shared" si="18"/>
        <v>0</v>
      </c>
      <c r="Q243" s="15">
        <f t="shared" si="19"/>
        <v>0.14000000000000001</v>
      </c>
      <c r="R243" s="102"/>
    </row>
    <row r="244" spans="1:18" ht="20.25" customHeight="1" thickBot="1" x14ac:dyDescent="0.3">
      <c r="A244" s="53" t="s">
        <v>1</v>
      </c>
      <c r="B244" s="67" t="s">
        <v>477</v>
      </c>
      <c r="C244" s="56" t="s">
        <v>478</v>
      </c>
      <c r="D244" s="45" t="s">
        <v>517</v>
      </c>
      <c r="E244" s="30">
        <v>15</v>
      </c>
      <c r="F244" s="30">
        <v>2</v>
      </c>
      <c r="G244" s="30">
        <v>1</v>
      </c>
      <c r="H244" s="35">
        <v>1</v>
      </c>
      <c r="I244" s="23">
        <v>0.02</v>
      </c>
      <c r="J244" s="23">
        <v>0.05</v>
      </c>
      <c r="K244" s="23">
        <v>0.2</v>
      </c>
      <c r="L244" s="26">
        <v>1.28</v>
      </c>
      <c r="M244" s="21">
        <f t="shared" si="15"/>
        <v>0.3</v>
      </c>
      <c r="N244" s="14">
        <f t="shared" si="16"/>
        <v>0.1</v>
      </c>
      <c r="O244" s="14">
        <f t="shared" si="17"/>
        <v>0.2</v>
      </c>
      <c r="P244" s="17">
        <f t="shared" si="18"/>
        <v>1.28</v>
      </c>
      <c r="Q244" s="15">
        <f t="shared" si="19"/>
        <v>1.8800000000000001</v>
      </c>
      <c r="R244" s="102"/>
    </row>
    <row r="245" spans="1:18" ht="20.25" customHeight="1" thickBot="1" x14ac:dyDescent="0.3">
      <c r="A245" s="53" t="s">
        <v>1</v>
      </c>
      <c r="B245" s="67" t="s">
        <v>479</v>
      </c>
      <c r="C245" s="56" t="s">
        <v>480</v>
      </c>
      <c r="D245" s="45" t="s">
        <v>517</v>
      </c>
      <c r="E245" s="30">
        <v>16</v>
      </c>
      <c r="F245" s="30">
        <v>0</v>
      </c>
      <c r="G245" s="30">
        <v>0</v>
      </c>
      <c r="H245" s="35">
        <v>0</v>
      </c>
      <c r="I245" s="23">
        <v>0.02</v>
      </c>
      <c r="J245" s="23">
        <v>0</v>
      </c>
      <c r="K245" s="23">
        <v>0</v>
      </c>
      <c r="L245" s="26">
        <v>0</v>
      </c>
      <c r="M245" s="21">
        <f t="shared" si="15"/>
        <v>0.32</v>
      </c>
      <c r="N245" s="14">
        <f t="shared" si="16"/>
        <v>0</v>
      </c>
      <c r="O245" s="14">
        <f t="shared" si="17"/>
        <v>0</v>
      </c>
      <c r="P245" s="17">
        <f t="shared" si="18"/>
        <v>0</v>
      </c>
      <c r="Q245" s="15">
        <f t="shared" si="19"/>
        <v>0.32</v>
      </c>
      <c r="R245" s="102"/>
    </row>
    <row r="246" spans="1:18" ht="20.25" customHeight="1" thickBot="1" x14ac:dyDescent="0.3">
      <c r="A246" s="53" t="s">
        <v>1</v>
      </c>
      <c r="B246" s="67" t="s">
        <v>481</v>
      </c>
      <c r="C246" s="56" t="s">
        <v>482</v>
      </c>
      <c r="D246" s="45" t="s">
        <v>517</v>
      </c>
      <c r="E246" s="30">
        <v>15</v>
      </c>
      <c r="F246" s="30">
        <v>1</v>
      </c>
      <c r="G246" s="30">
        <v>0</v>
      </c>
      <c r="H246" s="35">
        <v>0</v>
      </c>
      <c r="I246" s="23">
        <v>0.02</v>
      </c>
      <c r="J246" s="23">
        <v>0.1</v>
      </c>
      <c r="K246" s="23">
        <v>0</v>
      </c>
      <c r="L246" s="26">
        <v>0</v>
      </c>
      <c r="M246" s="21">
        <f t="shared" si="15"/>
        <v>0.3</v>
      </c>
      <c r="N246" s="14">
        <f t="shared" si="16"/>
        <v>0.1</v>
      </c>
      <c r="O246" s="14">
        <f t="shared" si="17"/>
        <v>0</v>
      </c>
      <c r="P246" s="17">
        <f t="shared" si="18"/>
        <v>0</v>
      </c>
      <c r="Q246" s="15">
        <f t="shared" si="19"/>
        <v>0.4</v>
      </c>
      <c r="R246" s="102"/>
    </row>
    <row r="247" spans="1:18" ht="20.25" customHeight="1" thickBot="1" x14ac:dyDescent="0.3">
      <c r="A247" s="53" t="s">
        <v>1</v>
      </c>
      <c r="B247" s="67" t="s">
        <v>483</v>
      </c>
      <c r="C247" s="56" t="s">
        <v>484</v>
      </c>
      <c r="D247" s="46" t="s">
        <v>519</v>
      </c>
      <c r="E247" s="30">
        <v>3</v>
      </c>
      <c r="F247" s="30">
        <v>0</v>
      </c>
      <c r="G247" s="30">
        <v>0</v>
      </c>
      <c r="H247" s="35">
        <v>0</v>
      </c>
      <c r="I247" s="23">
        <v>0.49</v>
      </c>
      <c r="J247" s="23">
        <v>0</v>
      </c>
      <c r="K247" s="23">
        <v>0</v>
      </c>
      <c r="L247" s="26">
        <v>0</v>
      </c>
      <c r="M247" s="21">
        <f t="shared" si="15"/>
        <v>1.47</v>
      </c>
      <c r="N247" s="14">
        <f t="shared" si="16"/>
        <v>0</v>
      </c>
      <c r="O247" s="14">
        <f t="shared" si="17"/>
        <v>0</v>
      </c>
      <c r="P247" s="17">
        <f t="shared" si="18"/>
        <v>0</v>
      </c>
      <c r="Q247" s="15">
        <f t="shared" si="19"/>
        <v>1.47</v>
      </c>
      <c r="R247" s="102"/>
    </row>
    <row r="248" spans="1:18" ht="20.25" customHeight="1" thickBot="1" x14ac:dyDescent="0.3">
      <c r="A248" s="53" t="s">
        <v>1</v>
      </c>
      <c r="B248" s="67" t="s">
        <v>485</v>
      </c>
      <c r="C248" s="56" t="s">
        <v>486</v>
      </c>
      <c r="D248" s="45" t="s">
        <v>517</v>
      </c>
      <c r="E248" s="30">
        <v>13</v>
      </c>
      <c r="F248" s="30">
        <v>1</v>
      </c>
      <c r="G248" s="30">
        <v>1</v>
      </c>
      <c r="H248" s="35">
        <v>0</v>
      </c>
      <c r="I248" s="23">
        <v>0.02</v>
      </c>
      <c r="J248" s="23">
        <v>0.02</v>
      </c>
      <c r="K248" s="23">
        <v>0.24</v>
      </c>
      <c r="L248" s="26">
        <v>0</v>
      </c>
      <c r="M248" s="21">
        <f t="shared" si="15"/>
        <v>0.26</v>
      </c>
      <c r="N248" s="14">
        <f t="shared" si="16"/>
        <v>0.02</v>
      </c>
      <c r="O248" s="14">
        <f t="shared" si="17"/>
        <v>0.24</v>
      </c>
      <c r="P248" s="17">
        <f t="shared" si="18"/>
        <v>0</v>
      </c>
      <c r="Q248" s="15">
        <f t="shared" si="19"/>
        <v>0.52</v>
      </c>
      <c r="R248" s="102"/>
    </row>
    <row r="249" spans="1:18" ht="20.25" customHeight="1" thickBot="1" x14ac:dyDescent="0.3">
      <c r="A249" s="53" t="s">
        <v>1</v>
      </c>
      <c r="B249" s="67" t="s">
        <v>487</v>
      </c>
      <c r="C249" s="56" t="s">
        <v>488</v>
      </c>
      <c r="D249" s="45" t="s">
        <v>517</v>
      </c>
      <c r="E249" s="30">
        <v>14</v>
      </c>
      <c r="F249" s="30">
        <v>1</v>
      </c>
      <c r="G249" s="30">
        <v>0</v>
      </c>
      <c r="H249" s="35">
        <v>0</v>
      </c>
      <c r="I249" s="23">
        <v>0.02</v>
      </c>
      <c r="J249" s="23">
        <v>0.05</v>
      </c>
      <c r="K249" s="23">
        <v>0</v>
      </c>
      <c r="L249" s="26">
        <v>0</v>
      </c>
      <c r="M249" s="21">
        <f t="shared" si="15"/>
        <v>0.28000000000000003</v>
      </c>
      <c r="N249" s="14">
        <f t="shared" si="16"/>
        <v>0.05</v>
      </c>
      <c r="O249" s="14">
        <f t="shared" si="17"/>
        <v>0</v>
      </c>
      <c r="P249" s="17">
        <f t="shared" si="18"/>
        <v>0</v>
      </c>
      <c r="Q249" s="15">
        <f t="shared" si="19"/>
        <v>0.33</v>
      </c>
      <c r="R249" s="102"/>
    </row>
    <row r="250" spans="1:18" ht="20.25" customHeight="1" thickBot="1" x14ac:dyDescent="0.3">
      <c r="A250" s="53" t="s">
        <v>1</v>
      </c>
      <c r="B250" s="67" t="s">
        <v>489</v>
      </c>
      <c r="C250" s="56" t="s">
        <v>490</v>
      </c>
      <c r="D250" s="45" t="s">
        <v>517</v>
      </c>
      <c r="E250" s="30">
        <v>12</v>
      </c>
      <c r="F250" s="30">
        <v>2</v>
      </c>
      <c r="G250" s="30">
        <v>1</v>
      </c>
      <c r="H250" s="35">
        <v>0</v>
      </c>
      <c r="I250" s="23">
        <v>0.02</v>
      </c>
      <c r="J250" s="23">
        <v>0.04</v>
      </c>
      <c r="K250" s="23">
        <v>0.35</v>
      </c>
      <c r="L250" s="26">
        <v>0</v>
      </c>
      <c r="M250" s="21">
        <f t="shared" si="15"/>
        <v>0.24</v>
      </c>
      <c r="N250" s="14">
        <f t="shared" si="16"/>
        <v>0.08</v>
      </c>
      <c r="O250" s="14">
        <f t="shared" si="17"/>
        <v>0.35</v>
      </c>
      <c r="P250" s="17">
        <f t="shared" si="18"/>
        <v>0</v>
      </c>
      <c r="Q250" s="15">
        <f t="shared" si="19"/>
        <v>0.66999999999999993</v>
      </c>
      <c r="R250" s="102"/>
    </row>
    <row r="251" spans="1:18" ht="20.25" customHeight="1" thickBot="1" x14ac:dyDescent="0.3">
      <c r="A251" s="53" t="s">
        <v>1</v>
      </c>
      <c r="B251" s="67" t="s">
        <v>491</v>
      </c>
      <c r="C251" s="56" t="s">
        <v>492</v>
      </c>
      <c r="D251" s="45" t="s">
        <v>517</v>
      </c>
      <c r="E251" s="30">
        <v>14</v>
      </c>
      <c r="F251" s="30">
        <v>1</v>
      </c>
      <c r="G251" s="30">
        <v>0</v>
      </c>
      <c r="H251" s="35">
        <v>1</v>
      </c>
      <c r="I251" s="23">
        <v>0.02</v>
      </c>
      <c r="J251" s="23">
        <v>0</v>
      </c>
      <c r="K251" s="23">
        <v>0.25</v>
      </c>
      <c r="L251" s="26">
        <v>0.9</v>
      </c>
      <c r="M251" s="21">
        <f t="shared" si="15"/>
        <v>0.28000000000000003</v>
      </c>
      <c r="N251" s="14">
        <f t="shared" si="16"/>
        <v>0</v>
      </c>
      <c r="O251" s="14">
        <f t="shared" si="17"/>
        <v>0</v>
      </c>
      <c r="P251" s="17">
        <f t="shared" si="18"/>
        <v>0.9</v>
      </c>
      <c r="Q251" s="15">
        <f t="shared" si="19"/>
        <v>1.1800000000000002</v>
      </c>
      <c r="R251" s="102"/>
    </row>
    <row r="252" spans="1:18" ht="20.25" customHeight="1" thickBot="1" x14ac:dyDescent="0.3">
      <c r="A252" s="55" t="s">
        <v>1</v>
      </c>
      <c r="B252" s="67" t="s">
        <v>493</v>
      </c>
      <c r="C252" s="56" t="s">
        <v>494</v>
      </c>
      <c r="D252" s="45" t="s">
        <v>517</v>
      </c>
      <c r="E252" s="30">
        <v>16</v>
      </c>
      <c r="F252" s="30">
        <v>0</v>
      </c>
      <c r="G252" s="30">
        <v>1</v>
      </c>
      <c r="H252" s="35">
        <v>0</v>
      </c>
      <c r="I252" s="23">
        <v>0.02</v>
      </c>
      <c r="J252" s="23">
        <v>0</v>
      </c>
      <c r="K252" s="23">
        <v>0.25</v>
      </c>
      <c r="L252" s="26">
        <v>0</v>
      </c>
      <c r="M252" s="21">
        <f t="shared" si="15"/>
        <v>0.32</v>
      </c>
      <c r="N252" s="14">
        <f t="shared" si="16"/>
        <v>0</v>
      </c>
      <c r="O252" s="14">
        <f t="shared" si="17"/>
        <v>0.25</v>
      </c>
      <c r="P252" s="17">
        <f t="shared" si="18"/>
        <v>0</v>
      </c>
      <c r="Q252" s="15">
        <f t="shared" si="19"/>
        <v>0.57000000000000006</v>
      </c>
      <c r="R252" s="102"/>
    </row>
    <row r="253" spans="1:18" ht="20.25" customHeight="1" thickBot="1" x14ac:dyDescent="0.3">
      <c r="A253" s="54" t="s">
        <v>1</v>
      </c>
      <c r="B253" s="68" t="s">
        <v>495</v>
      </c>
      <c r="C253" s="58" t="s">
        <v>496</v>
      </c>
      <c r="D253" s="49" t="s">
        <v>517</v>
      </c>
      <c r="E253" s="37">
        <v>14</v>
      </c>
      <c r="F253" s="37">
        <v>1</v>
      </c>
      <c r="G253" s="37">
        <v>1</v>
      </c>
      <c r="H253" s="38">
        <v>0</v>
      </c>
      <c r="I253" s="28">
        <v>0.02</v>
      </c>
      <c r="J253" s="28">
        <v>0.08</v>
      </c>
      <c r="K253" s="28">
        <v>0.1</v>
      </c>
      <c r="L253" s="29">
        <v>0</v>
      </c>
      <c r="M253" s="22">
        <f t="shared" si="15"/>
        <v>0.28000000000000003</v>
      </c>
      <c r="N253" s="18">
        <f t="shared" si="16"/>
        <v>0.08</v>
      </c>
      <c r="O253" s="18">
        <f t="shared" si="17"/>
        <v>0.1</v>
      </c>
      <c r="P253" s="19">
        <f t="shared" si="18"/>
        <v>0</v>
      </c>
      <c r="Q253" s="15">
        <f t="shared" si="19"/>
        <v>0.46000000000000008</v>
      </c>
      <c r="R253" s="102"/>
    </row>
    <row r="254" spans="1:18" ht="20.25" customHeight="1" thickTop="1" x14ac:dyDescent="0.25"/>
  </sheetData>
  <sortState xmlns:xlrd2="http://schemas.microsoft.com/office/spreadsheetml/2017/richdata2" ref="V5:V7">
    <sortCondition ref="V5:V7"/>
  </sortState>
  <conditionalFormatting sqref="D2:D1048576">
    <cfRule type="beginsWith" dxfId="5" priority="2" operator="beginsWith" text="1. Common">
      <formula>LEFT(D2,LEN("1. Common"))="1. Common"</formula>
    </cfRule>
    <cfRule type="containsText" dxfId="4" priority="3" operator="containsText" text="2. Uncommon">
      <formula>NOT(ISERROR(SEARCH("2. Uncommon",D2)))</formula>
    </cfRule>
    <cfRule type="containsText" dxfId="3" priority="4" operator="containsText" text="3. Rare">
      <formula>NOT(ISERROR(SEARCH("3. Rare",D2)))</formula>
    </cfRule>
    <cfRule type="containsText" dxfId="2" priority="5" operator="containsText" text="4. Legendary">
      <formula>NOT(ISERROR(SEARCH("4. Legendary",D2)))</formula>
    </cfRule>
  </conditionalFormatting>
  <conditionalFormatting sqref="E2:H253">
    <cfRule type="cellIs" dxfId="1" priority="6" operator="greaterThan">
      <formula>0</formula>
    </cfRule>
  </conditionalFormatting>
  <conditionalFormatting sqref="I2:P1048576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8667-D50F-4D54-97E8-4672BCC7888B}">
  <dimension ref="A3:B8"/>
  <sheetViews>
    <sheetView workbookViewId="0">
      <selection activeCell="C26" sqref="C26"/>
    </sheetView>
  </sheetViews>
  <sheetFormatPr defaultRowHeight="15" x14ac:dyDescent="0.25"/>
  <cols>
    <col min="1" max="1" width="13.28515625" bestFit="1" customWidth="1"/>
    <col min="2" max="2" width="32" bestFit="1" customWidth="1"/>
    <col min="3" max="4" width="7" bestFit="1" customWidth="1"/>
    <col min="5" max="5" width="6" bestFit="1" customWidth="1"/>
    <col min="6" max="6" width="5" bestFit="1" customWidth="1"/>
    <col min="7" max="7" width="4" bestFit="1" customWidth="1"/>
    <col min="8" max="9" width="6" bestFit="1" customWidth="1"/>
    <col min="10" max="13" width="5" bestFit="1" customWidth="1"/>
    <col min="14" max="16" width="6" bestFit="1" customWidth="1"/>
    <col min="17" max="17" width="5" bestFit="1" customWidth="1"/>
    <col min="18" max="18" width="11.28515625" bestFit="1" customWidth="1"/>
  </cols>
  <sheetData>
    <row r="3" spans="1:2" x14ac:dyDescent="0.25">
      <c r="A3" s="6" t="s">
        <v>503</v>
      </c>
      <c r="B3" t="s">
        <v>514</v>
      </c>
    </row>
    <row r="4" spans="1:2" x14ac:dyDescent="0.25">
      <c r="A4" s="7" t="s">
        <v>517</v>
      </c>
      <c r="B4" s="93">
        <v>64.319999999999979</v>
      </c>
    </row>
    <row r="5" spans="1:2" x14ac:dyDescent="0.25">
      <c r="A5" s="7" t="s">
        <v>518</v>
      </c>
      <c r="B5" s="93">
        <v>56.070000000000014</v>
      </c>
    </row>
    <row r="6" spans="1:2" x14ac:dyDescent="0.25">
      <c r="A6" s="7" t="s">
        <v>519</v>
      </c>
      <c r="B6" s="93">
        <v>185.13999999999996</v>
      </c>
    </row>
    <row r="7" spans="1:2" x14ac:dyDescent="0.25">
      <c r="A7" s="7" t="s">
        <v>520</v>
      </c>
      <c r="B7" s="93">
        <v>464.98</v>
      </c>
    </row>
    <row r="8" spans="1:2" x14ac:dyDescent="0.25">
      <c r="A8" s="7" t="s">
        <v>504</v>
      </c>
      <c r="B8">
        <v>770.51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FCCD6-1E1C-4FCF-AD93-8101D4A30D65}">
  <dimension ref="A3:B7"/>
  <sheetViews>
    <sheetView workbookViewId="0">
      <selection activeCell="C22" sqref="C22"/>
    </sheetView>
  </sheetViews>
  <sheetFormatPr defaultRowHeight="15" x14ac:dyDescent="0.25"/>
  <cols>
    <col min="1" max="1" width="16" bestFit="1" customWidth="1"/>
    <col min="2" max="2" width="5.42578125" bestFit="1" customWidth="1"/>
    <col min="3" max="3" width="38.85546875" bestFit="1" customWidth="1"/>
    <col min="4" max="5" width="42.7109375" bestFit="1" customWidth="1"/>
    <col min="6" max="6" width="12.140625" bestFit="1" customWidth="1"/>
    <col min="7" max="7" width="11.28515625" bestFit="1" customWidth="1"/>
    <col min="8" max="53" width="6" bestFit="1" customWidth="1"/>
    <col min="54" max="57" width="7" bestFit="1" customWidth="1"/>
    <col min="58" max="58" width="11.28515625" bestFit="1" customWidth="1"/>
    <col min="59" max="151" width="6" bestFit="1" customWidth="1"/>
    <col min="152" max="158" width="7" bestFit="1" customWidth="1"/>
    <col min="159" max="160" width="8" bestFit="1" customWidth="1"/>
    <col min="161" max="161" width="11.28515625" bestFit="1" customWidth="1"/>
    <col min="162" max="162" width="7" bestFit="1" customWidth="1"/>
    <col min="163" max="163" width="11.85546875" bestFit="1" customWidth="1"/>
    <col min="164" max="164" width="14" bestFit="1" customWidth="1"/>
    <col min="165" max="171" width="6" bestFit="1" customWidth="1"/>
    <col min="172" max="175" width="7" bestFit="1" customWidth="1"/>
    <col min="176" max="177" width="8" bestFit="1" customWidth="1"/>
    <col min="178" max="178" width="17.28515625" bestFit="1" customWidth="1"/>
    <col min="179" max="179" width="11.28515625" bestFit="1" customWidth="1"/>
  </cols>
  <sheetData>
    <row r="3" spans="1:2" x14ac:dyDescent="0.25">
      <c r="A3" s="6" t="s">
        <v>515</v>
      </c>
    </row>
    <row r="4" spans="1:2" x14ac:dyDescent="0.25">
      <c r="A4" s="7" t="s">
        <v>526</v>
      </c>
      <c r="B4" s="93">
        <v>46.08000000000002</v>
      </c>
    </row>
    <row r="5" spans="1:2" x14ac:dyDescent="0.25">
      <c r="A5" s="7" t="s">
        <v>528</v>
      </c>
      <c r="B5" s="93">
        <v>179.09000000000003</v>
      </c>
    </row>
    <row r="6" spans="1:2" x14ac:dyDescent="0.25">
      <c r="A6" s="7" t="s">
        <v>527</v>
      </c>
      <c r="B6" s="93">
        <v>181.69000000000003</v>
      </c>
    </row>
    <row r="7" spans="1:2" x14ac:dyDescent="0.25">
      <c r="A7" s="7" t="s">
        <v>525</v>
      </c>
      <c r="B7" s="93">
        <v>363.64999999999958</v>
      </c>
    </row>
  </sheetData>
  <sortState xmlns:xlrd2="http://schemas.microsoft.com/office/spreadsheetml/2017/richdata2" ref="A3:B7">
    <sortCondition ref="B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2DC3-2343-4FD9-A7B7-1EA5CC737E0A}">
  <dimension ref="A3:E8"/>
  <sheetViews>
    <sheetView workbookViewId="0">
      <selection activeCell="N30" sqref="N30"/>
    </sheetView>
  </sheetViews>
  <sheetFormatPr defaultRowHeight="15" x14ac:dyDescent="0.25"/>
  <cols>
    <col min="1" max="1" width="13.28515625" bestFit="1" customWidth="1"/>
    <col min="2" max="2" width="8.42578125" bestFit="1" customWidth="1"/>
    <col min="3" max="3" width="5.140625" bestFit="1" customWidth="1"/>
    <col min="4" max="4" width="12.140625" bestFit="1" customWidth="1"/>
    <col min="5" max="5" width="16" bestFit="1" customWidth="1"/>
    <col min="6" max="6" width="11.28515625" bestFit="1" customWidth="1"/>
    <col min="7" max="7" width="4" bestFit="1" customWidth="1"/>
    <col min="8" max="9" width="6" bestFit="1" customWidth="1"/>
    <col min="10" max="13" width="5" bestFit="1" customWidth="1"/>
    <col min="14" max="16" width="6" bestFit="1" customWidth="1"/>
    <col min="17" max="17" width="5" bestFit="1" customWidth="1"/>
    <col min="18" max="18" width="11.28515625" bestFit="1" customWidth="1"/>
  </cols>
  <sheetData>
    <row r="3" spans="1:5" x14ac:dyDescent="0.25">
      <c r="A3" s="6" t="s">
        <v>503</v>
      </c>
      <c r="B3" t="s">
        <v>525</v>
      </c>
      <c r="C3" t="s">
        <v>526</v>
      </c>
      <c r="D3" t="s">
        <v>527</v>
      </c>
      <c r="E3" t="s">
        <v>528</v>
      </c>
    </row>
    <row r="4" spans="1:5" x14ac:dyDescent="0.25">
      <c r="A4" s="7" t="s">
        <v>517</v>
      </c>
      <c r="B4">
        <v>1465</v>
      </c>
      <c r="C4">
        <v>71</v>
      </c>
      <c r="D4">
        <v>94</v>
      </c>
      <c r="E4">
        <v>11</v>
      </c>
    </row>
    <row r="5" spans="1:5" x14ac:dyDescent="0.25">
      <c r="A5" s="7" t="s">
        <v>518</v>
      </c>
      <c r="B5">
        <v>398</v>
      </c>
      <c r="C5">
        <v>31</v>
      </c>
      <c r="D5">
        <v>19</v>
      </c>
      <c r="E5">
        <v>4</v>
      </c>
    </row>
    <row r="6" spans="1:5" x14ac:dyDescent="0.25">
      <c r="A6" s="7" t="s">
        <v>519</v>
      </c>
      <c r="B6">
        <v>157</v>
      </c>
      <c r="C6">
        <v>15</v>
      </c>
      <c r="D6">
        <v>9</v>
      </c>
      <c r="E6">
        <v>6</v>
      </c>
    </row>
    <row r="7" spans="1:5" x14ac:dyDescent="0.25">
      <c r="A7" s="7" t="s">
        <v>520</v>
      </c>
      <c r="B7">
        <v>19</v>
      </c>
      <c r="C7">
        <v>1</v>
      </c>
      <c r="D7">
        <v>3</v>
      </c>
      <c r="E7">
        <v>1</v>
      </c>
    </row>
    <row r="8" spans="1:5" x14ac:dyDescent="0.25">
      <c r="A8" s="7" t="s">
        <v>504</v>
      </c>
      <c r="B8">
        <v>2039</v>
      </c>
      <c r="C8">
        <v>118</v>
      </c>
      <c r="D8">
        <v>125</v>
      </c>
      <c r="E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24B3-494C-496E-986F-736965A296E5}">
  <dimension ref="A1:J480"/>
  <sheetViews>
    <sheetView workbookViewId="0">
      <selection activeCell="I11" sqref="I11"/>
    </sheetView>
  </sheetViews>
  <sheetFormatPr defaultRowHeight="15" x14ac:dyDescent="0.25"/>
  <cols>
    <col min="1" max="1" width="27.7109375" bestFit="1" customWidth="1"/>
    <col min="2" max="2" width="13.5703125" customWidth="1"/>
    <col min="3" max="3" width="13.140625" customWidth="1"/>
    <col min="4" max="4" width="26" bestFit="1" customWidth="1"/>
    <col min="5" max="5" width="14.28515625" bestFit="1" customWidth="1"/>
    <col min="6" max="6" width="5.5703125" customWidth="1"/>
    <col min="7" max="7" width="17.42578125" bestFit="1" customWidth="1"/>
    <col min="8" max="8" width="8" bestFit="1" customWidth="1"/>
    <col min="9" max="9" width="18.28515625" customWidth="1"/>
    <col min="10" max="10" width="10.140625" bestFit="1" customWidth="1"/>
    <col min="11" max="11" width="13.42578125" bestFit="1" customWidth="1"/>
    <col min="12" max="12" width="7" bestFit="1" customWidth="1"/>
    <col min="13" max="13" width="12.140625" bestFit="1" customWidth="1"/>
    <col min="14" max="14" width="39.140625" bestFit="1" customWidth="1"/>
    <col min="15" max="15" width="43" bestFit="1" customWidth="1"/>
    <col min="16" max="16" width="46.85546875" bestFit="1" customWidth="1"/>
    <col min="17" max="17" width="5" bestFit="1" customWidth="1"/>
    <col min="18" max="18" width="11.28515625" bestFit="1" customWidth="1"/>
  </cols>
  <sheetData>
    <row r="1" spans="1:10" x14ac:dyDescent="0.25">
      <c r="A1" s="7"/>
    </row>
    <row r="2" spans="1:10" x14ac:dyDescent="0.25">
      <c r="A2" s="6" t="s">
        <v>503</v>
      </c>
      <c r="B2" t="s">
        <v>538</v>
      </c>
      <c r="C2" t="s">
        <v>537</v>
      </c>
      <c r="D2" t="s">
        <v>539</v>
      </c>
      <c r="F2" s="13" t="s">
        <v>529</v>
      </c>
    </row>
    <row r="3" spans="1:10" x14ac:dyDescent="0.25">
      <c r="A3" s="7" t="s">
        <v>31</v>
      </c>
      <c r="B3">
        <v>39.020000000000003</v>
      </c>
      <c r="C3">
        <v>0.05</v>
      </c>
      <c r="D3">
        <v>104</v>
      </c>
      <c r="F3" t="s">
        <v>530</v>
      </c>
      <c r="G3" t="s">
        <v>531</v>
      </c>
      <c r="H3" t="s">
        <v>533</v>
      </c>
      <c r="I3" t="s">
        <v>532</v>
      </c>
      <c r="J3" t="s">
        <v>499</v>
      </c>
    </row>
    <row r="4" spans="1:10" x14ac:dyDescent="0.25">
      <c r="A4" s="94" t="s">
        <v>520</v>
      </c>
      <c r="B4">
        <v>39</v>
      </c>
      <c r="C4">
        <v>0</v>
      </c>
      <c r="D4">
        <v>104</v>
      </c>
      <c r="F4">
        <v>1</v>
      </c>
      <c r="G4" s="7" t="s">
        <v>541</v>
      </c>
      <c r="H4" s="11">
        <v>39</v>
      </c>
      <c r="I4" t="s">
        <v>536</v>
      </c>
      <c r="J4" t="s">
        <v>534</v>
      </c>
    </row>
    <row r="5" spans="1:10" x14ac:dyDescent="0.25">
      <c r="A5" s="94" t="s">
        <v>517</v>
      </c>
      <c r="B5">
        <v>0.02</v>
      </c>
      <c r="C5">
        <v>0.05</v>
      </c>
      <c r="D5">
        <v>0</v>
      </c>
      <c r="F5">
        <v>2</v>
      </c>
      <c r="G5" s="7" t="s">
        <v>542</v>
      </c>
      <c r="H5" s="11">
        <v>50.5</v>
      </c>
      <c r="I5" t="s">
        <v>536</v>
      </c>
      <c r="J5" t="s">
        <v>534</v>
      </c>
    </row>
    <row r="6" spans="1:10" x14ac:dyDescent="0.25">
      <c r="A6" s="7" t="s">
        <v>169</v>
      </c>
      <c r="B6">
        <v>0.5</v>
      </c>
      <c r="C6">
        <v>0</v>
      </c>
      <c r="D6">
        <v>17</v>
      </c>
      <c r="F6">
        <v>3</v>
      </c>
      <c r="G6" s="7" t="s">
        <v>542</v>
      </c>
      <c r="H6" s="11">
        <v>50.5</v>
      </c>
      <c r="I6" t="s">
        <v>536</v>
      </c>
      <c r="J6" t="s">
        <v>534</v>
      </c>
    </row>
    <row r="7" spans="1:10" x14ac:dyDescent="0.25">
      <c r="A7" s="94" t="s">
        <v>519</v>
      </c>
      <c r="B7">
        <v>0.5</v>
      </c>
      <c r="C7">
        <v>0</v>
      </c>
      <c r="D7">
        <v>17</v>
      </c>
      <c r="F7">
        <v>4</v>
      </c>
      <c r="G7" s="7" t="s">
        <v>542</v>
      </c>
      <c r="H7" s="11">
        <v>79</v>
      </c>
      <c r="I7" t="s">
        <v>540</v>
      </c>
      <c r="J7" t="s">
        <v>534</v>
      </c>
    </row>
    <row r="8" spans="1:10" x14ac:dyDescent="0.25">
      <c r="A8" s="7" t="s">
        <v>271</v>
      </c>
      <c r="B8">
        <v>0.28999999999999998</v>
      </c>
      <c r="C8">
        <v>0</v>
      </c>
      <c r="D8">
        <v>14.3</v>
      </c>
      <c r="F8">
        <v>5</v>
      </c>
      <c r="G8" s="7" t="s">
        <v>541</v>
      </c>
      <c r="H8" s="11">
        <v>104</v>
      </c>
      <c r="I8" t="s">
        <v>535</v>
      </c>
      <c r="J8" t="s">
        <v>534</v>
      </c>
    </row>
    <row r="9" spans="1:10" x14ac:dyDescent="0.25">
      <c r="A9" s="94" t="s">
        <v>519</v>
      </c>
      <c r="B9">
        <v>0.28999999999999998</v>
      </c>
      <c r="C9">
        <v>0</v>
      </c>
      <c r="D9">
        <v>14.3</v>
      </c>
    </row>
    <row r="10" spans="1:10" x14ac:dyDescent="0.25">
      <c r="A10" s="7" t="s">
        <v>208</v>
      </c>
      <c r="B10">
        <v>0.37</v>
      </c>
      <c r="C10">
        <v>0</v>
      </c>
      <c r="D10">
        <v>9</v>
      </c>
      <c r="I10" t="s">
        <v>546</v>
      </c>
      <c r="J10" t="s">
        <v>545</v>
      </c>
    </row>
    <row r="11" spans="1:10" x14ac:dyDescent="0.25">
      <c r="A11" s="94" t="s">
        <v>519</v>
      </c>
      <c r="B11">
        <v>0.37</v>
      </c>
      <c r="C11">
        <v>0</v>
      </c>
      <c r="D11">
        <v>9</v>
      </c>
      <c r="G11" s="95" t="s">
        <v>543</v>
      </c>
      <c r="H11" s="11">
        <f>SUM(H4:H8)</f>
        <v>323</v>
      </c>
      <c r="I11" s="97">
        <f>H11/H12</f>
        <v>0.41119782052424569</v>
      </c>
      <c r="J11" s="96">
        <f>100%-I11</f>
        <v>0.58880217947575431</v>
      </c>
    </row>
    <row r="12" spans="1:10" x14ac:dyDescent="0.25">
      <c r="A12" s="7" t="s">
        <v>352</v>
      </c>
      <c r="B12">
        <v>0.04</v>
      </c>
      <c r="C12">
        <v>0</v>
      </c>
      <c r="D12">
        <v>7.95</v>
      </c>
      <c r="G12" s="95" t="s">
        <v>544</v>
      </c>
      <c r="H12" s="11">
        <f>data!T2</f>
        <v>785.50999999999942</v>
      </c>
    </row>
    <row r="13" spans="1:10" x14ac:dyDescent="0.25">
      <c r="A13" s="94" t="s">
        <v>518</v>
      </c>
      <c r="B13">
        <v>0.04</v>
      </c>
      <c r="C13">
        <v>0</v>
      </c>
      <c r="D13">
        <v>7.95</v>
      </c>
    </row>
    <row r="14" spans="1:10" x14ac:dyDescent="0.25">
      <c r="A14" s="7" t="s">
        <v>430</v>
      </c>
      <c r="B14">
        <v>0.4</v>
      </c>
      <c r="C14">
        <v>0</v>
      </c>
      <c r="D14">
        <v>6.3</v>
      </c>
    </row>
    <row r="15" spans="1:10" x14ac:dyDescent="0.25">
      <c r="A15" s="94" t="s">
        <v>519</v>
      </c>
      <c r="B15">
        <v>0.4</v>
      </c>
      <c r="C15">
        <v>0</v>
      </c>
      <c r="D15">
        <v>6.3</v>
      </c>
    </row>
    <row r="16" spans="1:10" x14ac:dyDescent="0.25">
      <c r="A16" s="7" t="s">
        <v>154</v>
      </c>
      <c r="B16">
        <v>0.02</v>
      </c>
      <c r="C16">
        <v>1.9</v>
      </c>
      <c r="D16">
        <v>3.9</v>
      </c>
    </row>
    <row r="17" spans="1:4" x14ac:dyDescent="0.25">
      <c r="A17" s="94" t="s">
        <v>518</v>
      </c>
      <c r="B17">
        <v>0.02</v>
      </c>
      <c r="C17">
        <v>1.9</v>
      </c>
      <c r="D17">
        <v>3.9</v>
      </c>
    </row>
    <row r="18" spans="1:4" x14ac:dyDescent="0.25">
      <c r="A18" s="7" t="s">
        <v>450</v>
      </c>
      <c r="B18">
        <v>0.02</v>
      </c>
      <c r="C18">
        <v>0</v>
      </c>
      <c r="D18">
        <v>3.62</v>
      </c>
    </row>
    <row r="19" spans="1:4" x14ac:dyDescent="0.25">
      <c r="A19" s="94" t="s">
        <v>517</v>
      </c>
      <c r="B19">
        <v>0.02</v>
      </c>
      <c r="C19">
        <v>0</v>
      </c>
      <c r="D19">
        <v>3.62</v>
      </c>
    </row>
    <row r="20" spans="1:4" x14ac:dyDescent="0.25">
      <c r="A20" s="7" t="s">
        <v>156</v>
      </c>
      <c r="B20">
        <v>0.02</v>
      </c>
      <c r="C20">
        <v>0</v>
      </c>
      <c r="D20">
        <v>3.49</v>
      </c>
    </row>
    <row r="21" spans="1:4" x14ac:dyDescent="0.25">
      <c r="A21" s="94" t="s">
        <v>517</v>
      </c>
      <c r="B21">
        <v>0.02</v>
      </c>
      <c r="C21">
        <v>0</v>
      </c>
      <c r="D21">
        <v>3.49</v>
      </c>
    </row>
    <row r="22" spans="1:4" x14ac:dyDescent="0.25">
      <c r="A22" s="7" t="s">
        <v>112</v>
      </c>
      <c r="B22">
        <v>0.15</v>
      </c>
      <c r="C22">
        <v>0</v>
      </c>
      <c r="D22">
        <v>3</v>
      </c>
    </row>
    <row r="23" spans="1:4" x14ac:dyDescent="0.25">
      <c r="A23" s="94" t="s">
        <v>519</v>
      </c>
      <c r="B23">
        <v>0.15</v>
      </c>
      <c r="C23">
        <v>0</v>
      </c>
      <c r="D23">
        <v>3</v>
      </c>
    </row>
    <row r="24" spans="1:4" x14ac:dyDescent="0.25">
      <c r="A24" s="7" t="s">
        <v>63</v>
      </c>
      <c r="B24">
        <v>0.02</v>
      </c>
      <c r="C24">
        <v>0</v>
      </c>
      <c r="D24">
        <v>3</v>
      </c>
    </row>
    <row r="25" spans="1:4" x14ac:dyDescent="0.25">
      <c r="A25" s="94" t="s">
        <v>518</v>
      </c>
      <c r="B25">
        <v>0.02</v>
      </c>
      <c r="C25">
        <v>0</v>
      </c>
      <c r="D25">
        <v>3</v>
      </c>
    </row>
    <row r="26" spans="1:4" x14ac:dyDescent="0.25">
      <c r="A26" s="7" t="s">
        <v>120</v>
      </c>
      <c r="B26">
        <v>0.02</v>
      </c>
      <c r="C26">
        <v>0.78</v>
      </c>
      <c r="D26">
        <v>2.4500000000000002</v>
      </c>
    </row>
    <row r="27" spans="1:4" x14ac:dyDescent="0.25">
      <c r="A27" s="94" t="s">
        <v>518</v>
      </c>
      <c r="B27">
        <v>0.02</v>
      </c>
      <c r="C27">
        <v>0.78</v>
      </c>
      <c r="D27">
        <v>2.4500000000000002</v>
      </c>
    </row>
    <row r="28" spans="1:4" x14ac:dyDescent="0.25">
      <c r="A28" s="7" t="s">
        <v>114</v>
      </c>
      <c r="B28">
        <v>0.03</v>
      </c>
      <c r="C28">
        <v>0</v>
      </c>
      <c r="D28">
        <v>1.5</v>
      </c>
    </row>
    <row r="29" spans="1:4" x14ac:dyDescent="0.25">
      <c r="A29" s="94" t="s">
        <v>519</v>
      </c>
      <c r="B29">
        <v>0.03</v>
      </c>
      <c r="C29">
        <v>0</v>
      </c>
      <c r="D29">
        <v>1.5</v>
      </c>
    </row>
    <row r="30" spans="1:4" x14ac:dyDescent="0.25">
      <c r="A30" s="7" t="s">
        <v>478</v>
      </c>
      <c r="B30">
        <v>0.02</v>
      </c>
      <c r="C30">
        <v>0.2</v>
      </c>
      <c r="D30">
        <v>1.28</v>
      </c>
    </row>
    <row r="31" spans="1:4" x14ac:dyDescent="0.25">
      <c r="A31" s="94" t="s">
        <v>517</v>
      </c>
      <c r="B31">
        <v>0.02</v>
      </c>
      <c r="C31">
        <v>0.2</v>
      </c>
      <c r="D31">
        <v>1.28</v>
      </c>
    </row>
    <row r="32" spans="1:4" x14ac:dyDescent="0.25">
      <c r="A32" s="7" t="s">
        <v>312</v>
      </c>
      <c r="B32">
        <v>0.02</v>
      </c>
      <c r="C32">
        <v>0.18</v>
      </c>
      <c r="D32">
        <v>1.25</v>
      </c>
    </row>
    <row r="33" spans="1:4" x14ac:dyDescent="0.25">
      <c r="A33" s="94" t="s">
        <v>517</v>
      </c>
      <c r="B33">
        <v>0.02</v>
      </c>
      <c r="C33">
        <v>0.18</v>
      </c>
      <c r="D33">
        <v>1.25</v>
      </c>
    </row>
    <row r="34" spans="1:4" x14ac:dyDescent="0.25">
      <c r="A34" s="7" t="s">
        <v>244</v>
      </c>
      <c r="B34">
        <v>0.02</v>
      </c>
      <c r="C34">
        <v>0</v>
      </c>
      <c r="D34">
        <v>1.1200000000000001</v>
      </c>
    </row>
    <row r="35" spans="1:4" x14ac:dyDescent="0.25">
      <c r="A35" s="94" t="s">
        <v>517</v>
      </c>
      <c r="B35">
        <v>0.02</v>
      </c>
      <c r="C35">
        <v>0</v>
      </c>
      <c r="D35">
        <v>1.1200000000000001</v>
      </c>
    </row>
    <row r="36" spans="1:4" x14ac:dyDescent="0.25">
      <c r="A36" s="7" t="s">
        <v>250</v>
      </c>
      <c r="B36">
        <v>0.02</v>
      </c>
      <c r="C36">
        <v>0.35</v>
      </c>
      <c r="D36">
        <v>1</v>
      </c>
    </row>
    <row r="37" spans="1:4" x14ac:dyDescent="0.25">
      <c r="A37" s="94" t="s">
        <v>517</v>
      </c>
      <c r="B37">
        <v>0.02</v>
      </c>
      <c r="C37">
        <v>0.35</v>
      </c>
      <c r="D37">
        <v>1</v>
      </c>
    </row>
    <row r="38" spans="1:4" x14ac:dyDescent="0.25">
      <c r="A38" s="7" t="s">
        <v>412</v>
      </c>
      <c r="B38">
        <v>0.02</v>
      </c>
      <c r="C38">
        <v>0</v>
      </c>
      <c r="D38">
        <v>0.94</v>
      </c>
    </row>
    <row r="39" spans="1:4" x14ac:dyDescent="0.25">
      <c r="A39" s="94" t="s">
        <v>517</v>
      </c>
      <c r="B39">
        <v>0.02</v>
      </c>
      <c r="C39">
        <v>0</v>
      </c>
      <c r="D39">
        <v>0.94</v>
      </c>
    </row>
    <row r="40" spans="1:4" x14ac:dyDescent="0.25">
      <c r="A40" s="7" t="s">
        <v>492</v>
      </c>
      <c r="B40">
        <v>0.02</v>
      </c>
      <c r="C40">
        <v>0.25</v>
      </c>
      <c r="D40">
        <v>0.9</v>
      </c>
    </row>
    <row r="41" spans="1:4" x14ac:dyDescent="0.25">
      <c r="A41" s="94" t="s">
        <v>517</v>
      </c>
      <c r="B41">
        <v>0.02</v>
      </c>
      <c r="C41">
        <v>0.25</v>
      </c>
      <c r="D41">
        <v>0.9</v>
      </c>
    </row>
    <row r="42" spans="1:4" x14ac:dyDescent="0.25">
      <c r="A42" s="7" t="s">
        <v>138</v>
      </c>
      <c r="B42">
        <v>0.02</v>
      </c>
      <c r="C42">
        <v>0.28999999999999998</v>
      </c>
      <c r="D42">
        <v>0.85</v>
      </c>
    </row>
    <row r="43" spans="1:4" x14ac:dyDescent="0.25">
      <c r="A43" s="94" t="s">
        <v>517</v>
      </c>
      <c r="B43">
        <v>0.02</v>
      </c>
      <c r="C43">
        <v>0.28999999999999998</v>
      </c>
      <c r="D43">
        <v>0.85</v>
      </c>
    </row>
    <row r="44" spans="1:4" x14ac:dyDescent="0.25">
      <c r="A44" s="7" t="s">
        <v>136</v>
      </c>
      <c r="B44">
        <v>0.02</v>
      </c>
      <c r="C44">
        <v>0.25</v>
      </c>
      <c r="D44">
        <v>0.74</v>
      </c>
    </row>
    <row r="45" spans="1:4" x14ac:dyDescent="0.25">
      <c r="A45" s="94" t="s">
        <v>517</v>
      </c>
      <c r="B45">
        <v>0.02</v>
      </c>
      <c r="C45">
        <v>0.25</v>
      </c>
      <c r="D45">
        <v>0.74</v>
      </c>
    </row>
    <row r="46" spans="1:4" x14ac:dyDescent="0.25">
      <c r="A46" s="7" t="s">
        <v>338</v>
      </c>
      <c r="B46">
        <v>0.02</v>
      </c>
      <c r="C46">
        <v>0</v>
      </c>
      <c r="D46">
        <v>0.5</v>
      </c>
    </row>
    <row r="47" spans="1:4" x14ac:dyDescent="0.25">
      <c r="A47" s="94" t="s">
        <v>517</v>
      </c>
      <c r="B47">
        <v>0.02</v>
      </c>
      <c r="C47">
        <v>0</v>
      </c>
      <c r="D47">
        <v>0.5</v>
      </c>
    </row>
    <row r="48" spans="1:4" x14ac:dyDescent="0.25">
      <c r="A48" s="7" t="s">
        <v>314</v>
      </c>
      <c r="B48">
        <v>0.02</v>
      </c>
      <c r="C48">
        <v>0</v>
      </c>
      <c r="D48">
        <v>0</v>
      </c>
    </row>
    <row r="49" spans="1:4" x14ac:dyDescent="0.25">
      <c r="A49" s="94" t="s">
        <v>517</v>
      </c>
      <c r="B49">
        <v>0.02</v>
      </c>
      <c r="C49">
        <v>0</v>
      </c>
      <c r="D49">
        <v>0</v>
      </c>
    </row>
    <row r="50" spans="1:4" x14ac:dyDescent="0.25">
      <c r="A50" s="7" t="s">
        <v>324</v>
      </c>
      <c r="B50">
        <v>0.02</v>
      </c>
      <c r="C50">
        <v>0.19</v>
      </c>
      <c r="D50">
        <v>0</v>
      </c>
    </row>
    <row r="51" spans="1:4" x14ac:dyDescent="0.25">
      <c r="A51" s="94" t="s">
        <v>517</v>
      </c>
      <c r="B51">
        <v>0.02</v>
      </c>
      <c r="C51">
        <v>0.19</v>
      </c>
      <c r="D51">
        <v>0</v>
      </c>
    </row>
    <row r="52" spans="1:4" x14ac:dyDescent="0.25">
      <c r="A52" s="7" t="s">
        <v>355</v>
      </c>
      <c r="B52">
        <v>0.02</v>
      </c>
      <c r="C52">
        <v>0.4</v>
      </c>
      <c r="D52">
        <v>0</v>
      </c>
    </row>
    <row r="53" spans="1:4" x14ac:dyDescent="0.25">
      <c r="A53" s="94" t="s">
        <v>517</v>
      </c>
      <c r="B53">
        <v>0.02</v>
      </c>
      <c r="C53">
        <v>0.4</v>
      </c>
      <c r="D53">
        <v>0</v>
      </c>
    </row>
    <row r="54" spans="1:4" x14ac:dyDescent="0.25">
      <c r="A54" s="7" t="s">
        <v>234</v>
      </c>
      <c r="B54">
        <v>0.02</v>
      </c>
      <c r="C54">
        <v>0</v>
      </c>
      <c r="D54">
        <v>0</v>
      </c>
    </row>
    <row r="55" spans="1:4" x14ac:dyDescent="0.25">
      <c r="A55" s="94" t="s">
        <v>518</v>
      </c>
      <c r="B55">
        <v>0.02</v>
      </c>
      <c r="C55">
        <v>0</v>
      </c>
      <c r="D55">
        <v>0</v>
      </c>
    </row>
    <row r="56" spans="1:4" x14ac:dyDescent="0.25">
      <c r="A56" s="7" t="s">
        <v>71</v>
      </c>
      <c r="B56">
        <v>0.02</v>
      </c>
      <c r="C56">
        <v>0</v>
      </c>
      <c r="D56">
        <v>0</v>
      </c>
    </row>
    <row r="57" spans="1:4" x14ac:dyDescent="0.25">
      <c r="A57" s="94" t="s">
        <v>518</v>
      </c>
      <c r="B57">
        <v>0.02</v>
      </c>
      <c r="C57">
        <v>0</v>
      </c>
      <c r="D57">
        <v>0</v>
      </c>
    </row>
    <row r="58" spans="1:4" x14ac:dyDescent="0.25">
      <c r="A58" s="7" t="s">
        <v>308</v>
      </c>
      <c r="B58">
        <v>0.04</v>
      </c>
      <c r="C58">
        <v>0</v>
      </c>
      <c r="D58">
        <v>0</v>
      </c>
    </row>
    <row r="59" spans="1:4" x14ac:dyDescent="0.25">
      <c r="A59" s="94" t="s">
        <v>518</v>
      </c>
      <c r="B59">
        <v>0.04</v>
      </c>
      <c r="C59">
        <v>0</v>
      </c>
      <c r="D59">
        <v>0</v>
      </c>
    </row>
    <row r="60" spans="1:4" x14ac:dyDescent="0.25">
      <c r="A60" s="7" t="s">
        <v>236</v>
      </c>
      <c r="B60">
        <v>0.02</v>
      </c>
      <c r="C60">
        <v>0</v>
      </c>
      <c r="D60">
        <v>0</v>
      </c>
    </row>
    <row r="61" spans="1:4" x14ac:dyDescent="0.25">
      <c r="A61" s="94" t="s">
        <v>518</v>
      </c>
      <c r="B61">
        <v>0.02</v>
      </c>
      <c r="C61">
        <v>0</v>
      </c>
      <c r="D61">
        <v>0</v>
      </c>
    </row>
    <row r="62" spans="1:4" x14ac:dyDescent="0.25">
      <c r="A62" s="7" t="s">
        <v>350</v>
      </c>
      <c r="B62">
        <v>0.02</v>
      </c>
      <c r="C62">
        <v>0</v>
      </c>
      <c r="D62">
        <v>0</v>
      </c>
    </row>
    <row r="63" spans="1:4" x14ac:dyDescent="0.25">
      <c r="A63" s="94" t="s">
        <v>518</v>
      </c>
      <c r="B63">
        <v>0.02</v>
      </c>
      <c r="C63">
        <v>0</v>
      </c>
      <c r="D63">
        <v>0</v>
      </c>
    </row>
    <row r="64" spans="1:4" x14ac:dyDescent="0.25">
      <c r="A64" s="7" t="s">
        <v>166</v>
      </c>
      <c r="B64">
        <v>0.02</v>
      </c>
      <c r="C64">
        <v>0.6</v>
      </c>
      <c r="D64">
        <v>0</v>
      </c>
    </row>
    <row r="65" spans="1:4" x14ac:dyDescent="0.25">
      <c r="A65" s="94" t="s">
        <v>517</v>
      </c>
      <c r="B65">
        <v>0.02</v>
      </c>
      <c r="C65">
        <v>0.6</v>
      </c>
      <c r="D65">
        <v>0</v>
      </c>
    </row>
    <row r="66" spans="1:4" x14ac:dyDescent="0.25">
      <c r="A66" s="7" t="s">
        <v>290</v>
      </c>
      <c r="B66">
        <v>3.5</v>
      </c>
      <c r="C66">
        <v>0</v>
      </c>
      <c r="D66">
        <v>0</v>
      </c>
    </row>
    <row r="67" spans="1:4" x14ac:dyDescent="0.25">
      <c r="A67" s="94" t="s">
        <v>520</v>
      </c>
      <c r="B67">
        <v>3.5</v>
      </c>
      <c r="C67">
        <v>0</v>
      </c>
      <c r="D67">
        <v>0</v>
      </c>
    </row>
    <row r="68" spans="1:4" x14ac:dyDescent="0.25">
      <c r="A68" s="7" t="s">
        <v>37</v>
      </c>
      <c r="B68">
        <v>0.02</v>
      </c>
      <c r="C68">
        <v>0.02</v>
      </c>
      <c r="D68">
        <v>0</v>
      </c>
    </row>
    <row r="69" spans="1:4" x14ac:dyDescent="0.25">
      <c r="A69" s="94" t="s">
        <v>517</v>
      </c>
      <c r="B69">
        <v>0.02</v>
      </c>
      <c r="C69">
        <v>0.02</v>
      </c>
      <c r="D69">
        <v>0</v>
      </c>
    </row>
    <row r="70" spans="1:4" x14ac:dyDescent="0.25">
      <c r="A70" s="7" t="s">
        <v>174</v>
      </c>
      <c r="B70">
        <v>0.02</v>
      </c>
      <c r="C70">
        <v>0</v>
      </c>
      <c r="D70">
        <v>0</v>
      </c>
    </row>
    <row r="71" spans="1:4" x14ac:dyDescent="0.25">
      <c r="A71" s="94" t="s">
        <v>518</v>
      </c>
      <c r="B71">
        <v>0.02</v>
      </c>
      <c r="C71">
        <v>0</v>
      </c>
      <c r="D71">
        <v>0</v>
      </c>
    </row>
    <row r="72" spans="1:4" x14ac:dyDescent="0.25">
      <c r="A72" s="7" t="s">
        <v>130</v>
      </c>
      <c r="B72">
        <v>0.04</v>
      </c>
      <c r="C72">
        <v>0</v>
      </c>
      <c r="D72">
        <v>0</v>
      </c>
    </row>
    <row r="73" spans="1:4" x14ac:dyDescent="0.25">
      <c r="A73" s="94" t="s">
        <v>518</v>
      </c>
      <c r="B73">
        <v>0.04</v>
      </c>
      <c r="C73">
        <v>0</v>
      </c>
      <c r="D73">
        <v>0</v>
      </c>
    </row>
    <row r="74" spans="1:4" x14ac:dyDescent="0.25">
      <c r="A74" s="7" t="s">
        <v>75</v>
      </c>
      <c r="B74">
        <v>0.02</v>
      </c>
      <c r="C74">
        <v>0</v>
      </c>
      <c r="D74">
        <v>0</v>
      </c>
    </row>
    <row r="75" spans="1:4" x14ac:dyDescent="0.25">
      <c r="A75" s="94" t="s">
        <v>517</v>
      </c>
      <c r="B75">
        <v>0.02</v>
      </c>
      <c r="C75">
        <v>0</v>
      </c>
      <c r="D75">
        <v>0</v>
      </c>
    </row>
    <row r="76" spans="1:4" x14ac:dyDescent="0.25">
      <c r="A76" s="7" t="s">
        <v>304</v>
      </c>
      <c r="B76">
        <v>0.03</v>
      </c>
      <c r="C76">
        <v>0</v>
      </c>
      <c r="D76">
        <v>0</v>
      </c>
    </row>
    <row r="77" spans="1:4" x14ac:dyDescent="0.25">
      <c r="A77" s="94" t="s">
        <v>518</v>
      </c>
      <c r="B77">
        <v>0.03</v>
      </c>
      <c r="C77">
        <v>0</v>
      </c>
      <c r="D77">
        <v>0</v>
      </c>
    </row>
    <row r="78" spans="1:4" x14ac:dyDescent="0.25">
      <c r="A78" s="7" t="s">
        <v>394</v>
      </c>
      <c r="B78">
        <v>0.39</v>
      </c>
      <c r="C78">
        <v>0</v>
      </c>
      <c r="D78">
        <v>0</v>
      </c>
    </row>
    <row r="79" spans="1:4" x14ac:dyDescent="0.25">
      <c r="A79" s="94" t="s">
        <v>519</v>
      </c>
      <c r="B79">
        <v>0.39</v>
      </c>
      <c r="C79">
        <v>0</v>
      </c>
      <c r="D79">
        <v>0</v>
      </c>
    </row>
    <row r="80" spans="1:4" x14ac:dyDescent="0.25">
      <c r="A80" s="7" t="s">
        <v>158</v>
      </c>
      <c r="B80">
        <v>0.02</v>
      </c>
      <c r="C80">
        <v>0</v>
      </c>
      <c r="D80">
        <v>0</v>
      </c>
    </row>
    <row r="81" spans="1:4" x14ac:dyDescent="0.25">
      <c r="A81" s="94" t="s">
        <v>518</v>
      </c>
      <c r="B81">
        <v>0.02</v>
      </c>
      <c r="C81">
        <v>0</v>
      </c>
      <c r="D81">
        <v>0</v>
      </c>
    </row>
    <row r="82" spans="1:4" x14ac:dyDescent="0.25">
      <c r="A82" s="7" t="s">
        <v>342</v>
      </c>
      <c r="B82">
        <v>0.39</v>
      </c>
      <c r="C82">
        <v>3</v>
      </c>
      <c r="D82">
        <v>0</v>
      </c>
    </row>
    <row r="83" spans="1:4" x14ac:dyDescent="0.25">
      <c r="A83" s="94" t="s">
        <v>519</v>
      </c>
      <c r="B83">
        <v>0.39</v>
      </c>
      <c r="C83">
        <v>3</v>
      </c>
      <c r="D83">
        <v>0</v>
      </c>
    </row>
    <row r="84" spans="1:4" x14ac:dyDescent="0.25">
      <c r="A84" s="7" t="s">
        <v>446</v>
      </c>
      <c r="B84">
        <v>0.02</v>
      </c>
      <c r="C84">
        <v>0</v>
      </c>
      <c r="D84">
        <v>0</v>
      </c>
    </row>
    <row r="85" spans="1:4" x14ac:dyDescent="0.25">
      <c r="A85" s="94" t="s">
        <v>517</v>
      </c>
      <c r="B85">
        <v>0.02</v>
      </c>
      <c r="C85">
        <v>0</v>
      </c>
      <c r="D85">
        <v>0</v>
      </c>
    </row>
    <row r="86" spans="1:4" x14ac:dyDescent="0.25">
      <c r="A86" s="7" t="s">
        <v>359</v>
      </c>
      <c r="B86">
        <v>0.02</v>
      </c>
      <c r="C86">
        <v>0</v>
      </c>
      <c r="D86">
        <v>0</v>
      </c>
    </row>
    <row r="87" spans="1:4" x14ac:dyDescent="0.25">
      <c r="A87" s="94" t="s">
        <v>518</v>
      </c>
      <c r="B87">
        <v>0.02</v>
      </c>
      <c r="C87">
        <v>0</v>
      </c>
      <c r="D87">
        <v>0</v>
      </c>
    </row>
    <row r="88" spans="1:4" x14ac:dyDescent="0.25">
      <c r="A88" s="7" t="s">
        <v>206</v>
      </c>
      <c r="B88">
        <v>0.95</v>
      </c>
      <c r="C88">
        <v>0</v>
      </c>
      <c r="D88">
        <v>0</v>
      </c>
    </row>
    <row r="89" spans="1:4" x14ac:dyDescent="0.25">
      <c r="A89" s="94" t="s">
        <v>519</v>
      </c>
      <c r="B89">
        <v>0.95</v>
      </c>
      <c r="C89">
        <v>0</v>
      </c>
      <c r="D89">
        <v>0</v>
      </c>
    </row>
    <row r="90" spans="1:4" x14ac:dyDescent="0.25">
      <c r="A90" s="7" t="s">
        <v>361</v>
      </c>
      <c r="B90">
        <v>0.02</v>
      </c>
      <c r="C90">
        <v>0.15</v>
      </c>
      <c r="D90">
        <v>0</v>
      </c>
    </row>
    <row r="91" spans="1:4" x14ac:dyDescent="0.25">
      <c r="A91" s="94" t="s">
        <v>517</v>
      </c>
      <c r="B91">
        <v>0.02</v>
      </c>
      <c r="C91">
        <v>0.15</v>
      </c>
      <c r="D91">
        <v>0</v>
      </c>
    </row>
    <row r="92" spans="1:4" x14ac:dyDescent="0.25">
      <c r="A92" s="7" t="s">
        <v>288</v>
      </c>
      <c r="B92">
        <v>0.04</v>
      </c>
      <c r="C92">
        <v>1.25</v>
      </c>
      <c r="D92">
        <v>0</v>
      </c>
    </row>
    <row r="93" spans="1:4" x14ac:dyDescent="0.25">
      <c r="A93" s="94" t="s">
        <v>518</v>
      </c>
      <c r="B93">
        <v>0.04</v>
      </c>
      <c r="C93">
        <v>1.25</v>
      </c>
      <c r="D93">
        <v>0</v>
      </c>
    </row>
    <row r="94" spans="1:4" x14ac:dyDescent="0.25">
      <c r="A94" s="7" t="s">
        <v>196</v>
      </c>
      <c r="B94">
        <v>0.03</v>
      </c>
      <c r="C94">
        <v>0.7</v>
      </c>
      <c r="D94">
        <v>0</v>
      </c>
    </row>
    <row r="95" spans="1:4" x14ac:dyDescent="0.25">
      <c r="A95" s="94" t="s">
        <v>518</v>
      </c>
      <c r="B95">
        <v>0.03</v>
      </c>
      <c r="C95">
        <v>0.7</v>
      </c>
      <c r="D95">
        <v>0</v>
      </c>
    </row>
    <row r="96" spans="1:4" x14ac:dyDescent="0.25">
      <c r="A96" s="7" t="s">
        <v>334</v>
      </c>
      <c r="B96">
        <v>0.02</v>
      </c>
      <c r="C96">
        <v>0</v>
      </c>
      <c r="D96">
        <v>0</v>
      </c>
    </row>
    <row r="97" spans="1:4" x14ac:dyDescent="0.25">
      <c r="A97" s="94" t="s">
        <v>517</v>
      </c>
      <c r="B97">
        <v>0.02</v>
      </c>
      <c r="C97">
        <v>0</v>
      </c>
      <c r="D97">
        <v>0</v>
      </c>
    </row>
    <row r="98" spans="1:4" x14ac:dyDescent="0.25">
      <c r="A98" s="7" t="s">
        <v>396</v>
      </c>
      <c r="B98">
        <v>0.09</v>
      </c>
      <c r="C98">
        <v>0</v>
      </c>
      <c r="D98">
        <v>0</v>
      </c>
    </row>
    <row r="99" spans="1:4" x14ac:dyDescent="0.25">
      <c r="A99" s="94" t="s">
        <v>518</v>
      </c>
      <c r="B99">
        <v>0.09</v>
      </c>
      <c r="C99">
        <v>0</v>
      </c>
      <c r="D99">
        <v>0</v>
      </c>
    </row>
    <row r="100" spans="1:4" x14ac:dyDescent="0.25">
      <c r="A100" s="7" t="s">
        <v>152</v>
      </c>
      <c r="B100">
        <v>0.02</v>
      </c>
      <c r="C100">
        <v>0</v>
      </c>
      <c r="D100">
        <v>0</v>
      </c>
    </row>
    <row r="101" spans="1:4" x14ac:dyDescent="0.25">
      <c r="A101" s="94" t="s">
        <v>517</v>
      </c>
      <c r="B101">
        <v>0.02</v>
      </c>
      <c r="C101">
        <v>0</v>
      </c>
      <c r="D101">
        <v>0</v>
      </c>
    </row>
    <row r="102" spans="1:4" x14ac:dyDescent="0.25">
      <c r="A102" s="7" t="s">
        <v>310</v>
      </c>
      <c r="B102">
        <v>0.02</v>
      </c>
      <c r="C102">
        <v>0.18</v>
      </c>
      <c r="D102">
        <v>0</v>
      </c>
    </row>
    <row r="103" spans="1:4" x14ac:dyDescent="0.25">
      <c r="A103" s="94" t="s">
        <v>517</v>
      </c>
      <c r="B103">
        <v>0.02</v>
      </c>
      <c r="C103">
        <v>0.18</v>
      </c>
      <c r="D103">
        <v>0</v>
      </c>
    </row>
    <row r="104" spans="1:4" x14ac:dyDescent="0.25">
      <c r="A104" s="7" t="s">
        <v>340</v>
      </c>
      <c r="B104">
        <v>0.02</v>
      </c>
      <c r="C104">
        <v>0.2</v>
      </c>
      <c r="D104">
        <v>0</v>
      </c>
    </row>
    <row r="105" spans="1:4" x14ac:dyDescent="0.25">
      <c r="A105" s="94" t="s">
        <v>517</v>
      </c>
      <c r="B105">
        <v>0.02</v>
      </c>
      <c r="C105">
        <v>0.2</v>
      </c>
      <c r="D105">
        <v>0</v>
      </c>
    </row>
    <row r="106" spans="1:4" x14ac:dyDescent="0.25">
      <c r="A106" s="7" t="s">
        <v>41</v>
      </c>
      <c r="B106">
        <v>0.02</v>
      </c>
      <c r="C106">
        <v>0.05</v>
      </c>
      <c r="D106">
        <v>0</v>
      </c>
    </row>
    <row r="107" spans="1:4" x14ac:dyDescent="0.25">
      <c r="A107" s="94" t="s">
        <v>517</v>
      </c>
      <c r="B107">
        <v>0.02</v>
      </c>
      <c r="C107">
        <v>0.05</v>
      </c>
      <c r="D107">
        <v>0</v>
      </c>
    </row>
    <row r="108" spans="1:4" x14ac:dyDescent="0.25">
      <c r="A108" s="7" t="s">
        <v>83</v>
      </c>
      <c r="B108">
        <v>0.09</v>
      </c>
      <c r="C108">
        <v>1.25</v>
      </c>
      <c r="D108">
        <v>0</v>
      </c>
    </row>
    <row r="109" spans="1:4" x14ac:dyDescent="0.25">
      <c r="A109" s="94" t="s">
        <v>518</v>
      </c>
      <c r="B109">
        <v>0.09</v>
      </c>
      <c r="C109">
        <v>1.25</v>
      </c>
      <c r="D109">
        <v>0</v>
      </c>
    </row>
    <row r="110" spans="1:4" x14ac:dyDescent="0.25">
      <c r="A110" s="7" t="s">
        <v>188</v>
      </c>
      <c r="B110">
        <v>0.02</v>
      </c>
      <c r="C110">
        <v>0</v>
      </c>
      <c r="D110">
        <v>0</v>
      </c>
    </row>
    <row r="111" spans="1:4" x14ac:dyDescent="0.25">
      <c r="A111" s="94" t="s">
        <v>517</v>
      </c>
      <c r="B111">
        <v>0.02</v>
      </c>
      <c r="C111">
        <v>0</v>
      </c>
      <c r="D111">
        <v>0</v>
      </c>
    </row>
    <row r="112" spans="1:4" x14ac:dyDescent="0.25">
      <c r="A112" s="7" t="s">
        <v>284</v>
      </c>
      <c r="B112">
        <v>5.99</v>
      </c>
      <c r="C112">
        <v>0</v>
      </c>
      <c r="D112">
        <v>0</v>
      </c>
    </row>
    <row r="113" spans="1:4" x14ac:dyDescent="0.25">
      <c r="A113" s="94" t="s">
        <v>519</v>
      </c>
      <c r="B113">
        <v>5.99</v>
      </c>
      <c r="C113">
        <v>0</v>
      </c>
      <c r="D113">
        <v>0</v>
      </c>
    </row>
    <row r="114" spans="1:4" x14ac:dyDescent="0.25">
      <c r="A114" s="7" t="s">
        <v>238</v>
      </c>
      <c r="B114">
        <v>0.02</v>
      </c>
      <c r="C114">
        <v>0</v>
      </c>
      <c r="D114">
        <v>0</v>
      </c>
    </row>
    <row r="115" spans="1:4" x14ac:dyDescent="0.25">
      <c r="A115" s="94" t="s">
        <v>517</v>
      </c>
      <c r="B115">
        <v>0.02</v>
      </c>
      <c r="C115">
        <v>0</v>
      </c>
      <c r="D115">
        <v>0</v>
      </c>
    </row>
    <row r="116" spans="1:4" x14ac:dyDescent="0.25">
      <c r="A116" s="7" t="s">
        <v>384</v>
      </c>
      <c r="B116">
        <v>0.02</v>
      </c>
      <c r="C116">
        <v>0.3</v>
      </c>
      <c r="D116">
        <v>0</v>
      </c>
    </row>
    <row r="117" spans="1:4" x14ac:dyDescent="0.25">
      <c r="A117" s="94" t="s">
        <v>517</v>
      </c>
      <c r="B117">
        <v>0.02</v>
      </c>
      <c r="C117">
        <v>0.3</v>
      </c>
      <c r="D117">
        <v>0</v>
      </c>
    </row>
    <row r="118" spans="1:4" x14ac:dyDescent="0.25">
      <c r="A118" s="7" t="s">
        <v>27</v>
      </c>
      <c r="B118">
        <v>0.03</v>
      </c>
      <c r="C118">
        <v>0.84</v>
      </c>
      <c r="D118">
        <v>0</v>
      </c>
    </row>
    <row r="119" spans="1:4" x14ac:dyDescent="0.25">
      <c r="A119" s="94" t="s">
        <v>519</v>
      </c>
      <c r="B119">
        <v>0.03</v>
      </c>
      <c r="C119">
        <v>0.84</v>
      </c>
      <c r="D119">
        <v>0</v>
      </c>
    </row>
    <row r="120" spans="1:4" x14ac:dyDescent="0.25">
      <c r="A120" s="7" t="s">
        <v>65</v>
      </c>
      <c r="B120">
        <v>0.02</v>
      </c>
      <c r="C120">
        <v>0.1</v>
      </c>
      <c r="D120">
        <v>0</v>
      </c>
    </row>
    <row r="121" spans="1:4" x14ac:dyDescent="0.25">
      <c r="A121" s="94" t="s">
        <v>517</v>
      </c>
      <c r="B121">
        <v>0.02</v>
      </c>
      <c r="C121">
        <v>0.1</v>
      </c>
      <c r="D121">
        <v>0</v>
      </c>
    </row>
    <row r="122" spans="1:4" x14ac:dyDescent="0.25">
      <c r="A122" s="7" t="s">
        <v>53</v>
      </c>
      <c r="B122">
        <v>0.02</v>
      </c>
      <c r="C122">
        <v>0.05</v>
      </c>
      <c r="D122">
        <v>0</v>
      </c>
    </row>
    <row r="123" spans="1:4" x14ac:dyDescent="0.25">
      <c r="A123" s="94" t="s">
        <v>517</v>
      </c>
      <c r="B123">
        <v>0.02</v>
      </c>
      <c r="C123">
        <v>0.05</v>
      </c>
      <c r="D123">
        <v>0</v>
      </c>
    </row>
    <row r="124" spans="1:4" x14ac:dyDescent="0.25">
      <c r="A124" s="7" t="s">
        <v>420</v>
      </c>
      <c r="B124">
        <v>0.03</v>
      </c>
      <c r="C124">
        <v>0</v>
      </c>
      <c r="D124">
        <v>0</v>
      </c>
    </row>
    <row r="125" spans="1:4" x14ac:dyDescent="0.25">
      <c r="A125" s="94" t="s">
        <v>518</v>
      </c>
      <c r="B125">
        <v>0.03</v>
      </c>
      <c r="C125">
        <v>0</v>
      </c>
      <c r="D125">
        <v>0</v>
      </c>
    </row>
    <row r="126" spans="1:4" x14ac:dyDescent="0.25">
      <c r="A126" s="7" t="s">
        <v>59</v>
      </c>
      <c r="B126">
        <v>0.02</v>
      </c>
      <c r="C126">
        <v>0.08</v>
      </c>
      <c r="D126">
        <v>0</v>
      </c>
    </row>
    <row r="127" spans="1:4" x14ac:dyDescent="0.25">
      <c r="A127" s="94" t="s">
        <v>517</v>
      </c>
      <c r="B127">
        <v>0.02</v>
      </c>
      <c r="C127">
        <v>0.08</v>
      </c>
      <c r="D127">
        <v>0</v>
      </c>
    </row>
    <row r="128" spans="1:4" x14ac:dyDescent="0.25">
      <c r="A128" s="7" t="s">
        <v>230</v>
      </c>
      <c r="B128">
        <v>0.02</v>
      </c>
      <c r="C128">
        <v>0.15</v>
      </c>
      <c r="D128">
        <v>0</v>
      </c>
    </row>
    <row r="129" spans="1:4" x14ac:dyDescent="0.25">
      <c r="A129" s="94" t="s">
        <v>517</v>
      </c>
      <c r="B129">
        <v>0.02</v>
      </c>
      <c r="C129">
        <v>0.15</v>
      </c>
      <c r="D129">
        <v>0</v>
      </c>
    </row>
    <row r="130" spans="1:4" x14ac:dyDescent="0.25">
      <c r="A130" s="7" t="s">
        <v>440</v>
      </c>
      <c r="B130">
        <v>4</v>
      </c>
      <c r="C130">
        <v>0</v>
      </c>
      <c r="D130">
        <v>0</v>
      </c>
    </row>
    <row r="131" spans="1:4" x14ac:dyDescent="0.25">
      <c r="A131" s="94" t="s">
        <v>520</v>
      </c>
      <c r="B131">
        <v>4</v>
      </c>
      <c r="C131">
        <v>0</v>
      </c>
      <c r="D131">
        <v>0</v>
      </c>
    </row>
    <row r="132" spans="1:4" x14ac:dyDescent="0.25">
      <c r="A132" s="7" t="s">
        <v>454</v>
      </c>
      <c r="B132">
        <v>0.02</v>
      </c>
      <c r="C132">
        <v>0.36</v>
      </c>
      <c r="D132">
        <v>0</v>
      </c>
    </row>
    <row r="133" spans="1:4" x14ac:dyDescent="0.25">
      <c r="A133" s="94" t="s">
        <v>518</v>
      </c>
      <c r="B133">
        <v>0.02</v>
      </c>
      <c r="C133">
        <v>0.36</v>
      </c>
      <c r="D133">
        <v>0</v>
      </c>
    </row>
    <row r="134" spans="1:4" x14ac:dyDescent="0.25">
      <c r="A134" s="7" t="s">
        <v>7</v>
      </c>
      <c r="B134">
        <v>0.04</v>
      </c>
      <c r="C134">
        <v>0.02</v>
      </c>
      <c r="D134">
        <v>0</v>
      </c>
    </row>
    <row r="135" spans="1:4" x14ac:dyDescent="0.25">
      <c r="A135" s="94" t="s">
        <v>518</v>
      </c>
      <c r="B135">
        <v>0.02</v>
      </c>
      <c r="C135">
        <v>0</v>
      </c>
      <c r="D135">
        <v>0</v>
      </c>
    </row>
    <row r="136" spans="1:4" x14ac:dyDescent="0.25">
      <c r="A136" s="94" t="s">
        <v>517</v>
      </c>
      <c r="B136">
        <v>0.02</v>
      </c>
      <c r="C136">
        <v>0.02</v>
      </c>
      <c r="D136">
        <v>0</v>
      </c>
    </row>
    <row r="137" spans="1:4" x14ac:dyDescent="0.25">
      <c r="A137" s="7" t="s">
        <v>116</v>
      </c>
      <c r="B137">
        <v>4.5</v>
      </c>
      <c r="C137">
        <v>0</v>
      </c>
      <c r="D137">
        <v>0</v>
      </c>
    </row>
    <row r="138" spans="1:4" x14ac:dyDescent="0.25">
      <c r="A138" s="94" t="s">
        <v>520</v>
      </c>
      <c r="B138">
        <v>4.5</v>
      </c>
      <c r="C138">
        <v>0</v>
      </c>
      <c r="D138">
        <v>0</v>
      </c>
    </row>
    <row r="139" spans="1:4" x14ac:dyDescent="0.25">
      <c r="A139" s="7" t="s">
        <v>365</v>
      </c>
      <c r="B139">
        <v>0.45</v>
      </c>
      <c r="C139">
        <v>2.95</v>
      </c>
      <c r="D139">
        <v>0</v>
      </c>
    </row>
    <row r="140" spans="1:4" x14ac:dyDescent="0.25">
      <c r="A140" s="94" t="s">
        <v>519</v>
      </c>
      <c r="B140">
        <v>0.45</v>
      </c>
      <c r="C140">
        <v>2.95</v>
      </c>
      <c r="D140">
        <v>0</v>
      </c>
    </row>
    <row r="141" spans="1:4" x14ac:dyDescent="0.25">
      <c r="A141" s="7" t="s">
        <v>474</v>
      </c>
      <c r="B141">
        <v>0.03</v>
      </c>
      <c r="C141">
        <v>1.54</v>
      </c>
      <c r="D141">
        <v>0</v>
      </c>
    </row>
    <row r="142" spans="1:4" x14ac:dyDescent="0.25">
      <c r="A142" s="94" t="s">
        <v>518</v>
      </c>
      <c r="B142">
        <v>0.03</v>
      </c>
      <c r="C142">
        <v>1.54</v>
      </c>
      <c r="D142">
        <v>0</v>
      </c>
    </row>
    <row r="143" spans="1:4" x14ac:dyDescent="0.25">
      <c r="A143" s="7" t="s">
        <v>9</v>
      </c>
      <c r="B143">
        <v>0.03</v>
      </c>
      <c r="C143">
        <v>0</v>
      </c>
      <c r="D143">
        <v>0</v>
      </c>
    </row>
    <row r="144" spans="1:4" x14ac:dyDescent="0.25">
      <c r="A144" s="94" t="s">
        <v>519</v>
      </c>
      <c r="B144">
        <v>0.03</v>
      </c>
      <c r="C144">
        <v>0</v>
      </c>
      <c r="D144">
        <v>0</v>
      </c>
    </row>
    <row r="145" spans="1:4" x14ac:dyDescent="0.25">
      <c r="A145" s="7" t="s">
        <v>57</v>
      </c>
      <c r="B145">
        <v>0.02</v>
      </c>
      <c r="C145">
        <v>0</v>
      </c>
      <c r="D145">
        <v>0</v>
      </c>
    </row>
    <row r="146" spans="1:4" x14ac:dyDescent="0.25">
      <c r="A146" s="94" t="s">
        <v>519</v>
      </c>
      <c r="B146">
        <v>0.02</v>
      </c>
      <c r="C146">
        <v>0</v>
      </c>
      <c r="D146">
        <v>0</v>
      </c>
    </row>
    <row r="147" spans="1:4" x14ac:dyDescent="0.25">
      <c r="A147" s="7" t="s">
        <v>371</v>
      </c>
      <c r="B147">
        <v>0.82</v>
      </c>
      <c r="C147">
        <v>0</v>
      </c>
      <c r="D147">
        <v>0</v>
      </c>
    </row>
    <row r="148" spans="1:4" x14ac:dyDescent="0.25">
      <c r="A148" s="94" t="s">
        <v>519</v>
      </c>
      <c r="B148">
        <v>0.82</v>
      </c>
      <c r="C148">
        <v>0</v>
      </c>
      <c r="D148">
        <v>0</v>
      </c>
    </row>
    <row r="149" spans="1:4" x14ac:dyDescent="0.25">
      <c r="A149" s="7" t="s">
        <v>95</v>
      </c>
      <c r="B149">
        <v>0.02</v>
      </c>
      <c r="C149">
        <v>0</v>
      </c>
      <c r="D149">
        <v>0</v>
      </c>
    </row>
    <row r="150" spans="1:4" x14ac:dyDescent="0.25">
      <c r="A150" s="94" t="s">
        <v>518</v>
      </c>
      <c r="B150">
        <v>0.02</v>
      </c>
      <c r="C150">
        <v>0</v>
      </c>
      <c r="D150">
        <v>0</v>
      </c>
    </row>
    <row r="151" spans="1:4" x14ac:dyDescent="0.25">
      <c r="A151" s="7" t="s">
        <v>61</v>
      </c>
      <c r="B151">
        <v>0.02</v>
      </c>
      <c r="C151">
        <v>0.1</v>
      </c>
      <c r="D151">
        <v>0</v>
      </c>
    </row>
    <row r="152" spans="1:4" x14ac:dyDescent="0.25">
      <c r="A152" s="94" t="s">
        <v>517</v>
      </c>
      <c r="B152">
        <v>0.02</v>
      </c>
      <c r="C152">
        <v>0.1</v>
      </c>
      <c r="D152">
        <v>0</v>
      </c>
    </row>
    <row r="153" spans="1:4" x14ac:dyDescent="0.25">
      <c r="A153" s="7" t="s">
        <v>387</v>
      </c>
      <c r="B153">
        <v>0.85</v>
      </c>
      <c r="C153">
        <v>0</v>
      </c>
      <c r="D153">
        <v>0</v>
      </c>
    </row>
    <row r="154" spans="1:4" x14ac:dyDescent="0.25">
      <c r="A154" s="94" t="s">
        <v>519</v>
      </c>
      <c r="B154">
        <v>0.85</v>
      </c>
      <c r="C154">
        <v>0</v>
      </c>
      <c r="D154">
        <v>0</v>
      </c>
    </row>
    <row r="155" spans="1:4" x14ac:dyDescent="0.25">
      <c r="A155" s="7" t="s">
        <v>126</v>
      </c>
      <c r="B155">
        <v>0.02</v>
      </c>
      <c r="C155">
        <v>0.45</v>
      </c>
      <c r="D155">
        <v>0</v>
      </c>
    </row>
    <row r="156" spans="1:4" x14ac:dyDescent="0.25">
      <c r="A156" s="94" t="s">
        <v>517</v>
      </c>
      <c r="B156">
        <v>0.02</v>
      </c>
      <c r="C156">
        <v>0.45</v>
      </c>
      <c r="D156">
        <v>0</v>
      </c>
    </row>
    <row r="157" spans="1:4" x14ac:dyDescent="0.25">
      <c r="A157" s="7" t="s">
        <v>11</v>
      </c>
      <c r="B157">
        <v>15</v>
      </c>
      <c r="C157">
        <v>0</v>
      </c>
      <c r="D157">
        <v>0</v>
      </c>
    </row>
    <row r="158" spans="1:4" x14ac:dyDescent="0.25">
      <c r="A158" s="94" t="s">
        <v>520</v>
      </c>
      <c r="B158">
        <v>15</v>
      </c>
      <c r="C158">
        <v>0</v>
      </c>
      <c r="D158">
        <v>0</v>
      </c>
    </row>
    <row r="159" spans="1:4" x14ac:dyDescent="0.25">
      <c r="A159" s="7" t="s">
        <v>216</v>
      </c>
      <c r="B159">
        <v>0.02</v>
      </c>
      <c r="C159">
        <v>0</v>
      </c>
      <c r="D159">
        <v>0</v>
      </c>
    </row>
    <row r="160" spans="1:4" x14ac:dyDescent="0.25">
      <c r="A160" s="94" t="s">
        <v>518</v>
      </c>
      <c r="B160">
        <v>0.02</v>
      </c>
      <c r="C160">
        <v>0</v>
      </c>
      <c r="D160">
        <v>0</v>
      </c>
    </row>
    <row r="161" spans="1:4" x14ac:dyDescent="0.25">
      <c r="A161" s="7" t="s">
        <v>482</v>
      </c>
      <c r="B161">
        <v>0.02</v>
      </c>
      <c r="C161">
        <v>0</v>
      </c>
      <c r="D161">
        <v>0</v>
      </c>
    </row>
    <row r="162" spans="1:4" x14ac:dyDescent="0.25">
      <c r="A162" s="94" t="s">
        <v>517</v>
      </c>
      <c r="B162">
        <v>0.02</v>
      </c>
      <c r="C162">
        <v>0</v>
      </c>
      <c r="D162">
        <v>0</v>
      </c>
    </row>
    <row r="163" spans="1:4" x14ac:dyDescent="0.25">
      <c r="A163" s="7" t="s">
        <v>380</v>
      </c>
      <c r="B163">
        <v>0</v>
      </c>
      <c r="C163">
        <v>13.5</v>
      </c>
      <c r="D163">
        <v>0</v>
      </c>
    </row>
    <row r="164" spans="1:4" x14ac:dyDescent="0.25">
      <c r="A164" s="94" t="s">
        <v>520</v>
      </c>
      <c r="B164">
        <v>0</v>
      </c>
      <c r="C164">
        <v>13.5</v>
      </c>
      <c r="D164">
        <v>0</v>
      </c>
    </row>
    <row r="165" spans="1:4" x14ac:dyDescent="0.25">
      <c r="A165" s="7" t="s">
        <v>190</v>
      </c>
      <c r="B165">
        <v>0.02</v>
      </c>
      <c r="C165">
        <v>1.21</v>
      </c>
      <c r="D165">
        <v>0</v>
      </c>
    </row>
    <row r="166" spans="1:4" x14ac:dyDescent="0.25">
      <c r="A166" s="94" t="s">
        <v>518</v>
      </c>
      <c r="B166">
        <v>0.02</v>
      </c>
      <c r="C166">
        <v>1.21</v>
      </c>
      <c r="D166">
        <v>0</v>
      </c>
    </row>
    <row r="167" spans="1:4" x14ac:dyDescent="0.25">
      <c r="A167" s="7" t="s">
        <v>212</v>
      </c>
      <c r="B167">
        <v>6.5</v>
      </c>
      <c r="C167">
        <v>0</v>
      </c>
      <c r="D167">
        <v>0</v>
      </c>
    </row>
    <row r="168" spans="1:4" x14ac:dyDescent="0.25">
      <c r="A168" s="94" t="s">
        <v>520</v>
      </c>
      <c r="B168">
        <v>6.5</v>
      </c>
      <c r="C168">
        <v>0</v>
      </c>
      <c r="D168">
        <v>0</v>
      </c>
    </row>
    <row r="169" spans="1:4" x14ac:dyDescent="0.25">
      <c r="A169" s="7" t="s">
        <v>99</v>
      </c>
      <c r="B169">
        <v>0.25</v>
      </c>
      <c r="C169">
        <v>0</v>
      </c>
      <c r="D169">
        <v>0</v>
      </c>
    </row>
    <row r="170" spans="1:4" x14ac:dyDescent="0.25">
      <c r="A170" s="94" t="s">
        <v>519</v>
      </c>
      <c r="B170">
        <v>0.25</v>
      </c>
      <c r="C170">
        <v>0</v>
      </c>
      <c r="D170">
        <v>0</v>
      </c>
    </row>
    <row r="171" spans="1:4" x14ac:dyDescent="0.25">
      <c r="A171" s="7" t="s">
        <v>47</v>
      </c>
      <c r="B171">
        <v>0.02</v>
      </c>
      <c r="C171">
        <v>0.05</v>
      </c>
      <c r="D171">
        <v>0</v>
      </c>
    </row>
    <row r="172" spans="1:4" x14ac:dyDescent="0.25">
      <c r="A172" s="94" t="s">
        <v>517</v>
      </c>
      <c r="B172">
        <v>0.02</v>
      </c>
      <c r="C172">
        <v>0.05</v>
      </c>
      <c r="D172">
        <v>0</v>
      </c>
    </row>
    <row r="173" spans="1:4" x14ac:dyDescent="0.25">
      <c r="A173" s="7" t="s">
        <v>434</v>
      </c>
      <c r="B173">
        <v>0.02</v>
      </c>
      <c r="C173">
        <v>0</v>
      </c>
      <c r="D173">
        <v>0</v>
      </c>
    </row>
    <row r="174" spans="1:4" x14ac:dyDescent="0.25">
      <c r="A174" s="94" t="s">
        <v>518</v>
      </c>
      <c r="B174">
        <v>0.02</v>
      </c>
      <c r="C174">
        <v>0</v>
      </c>
      <c r="D174">
        <v>0</v>
      </c>
    </row>
    <row r="175" spans="1:4" x14ac:dyDescent="0.25">
      <c r="A175" s="7" t="s">
        <v>494</v>
      </c>
      <c r="B175">
        <v>0.02</v>
      </c>
      <c r="C175">
        <v>0.25</v>
      </c>
      <c r="D175">
        <v>0</v>
      </c>
    </row>
    <row r="176" spans="1:4" x14ac:dyDescent="0.25">
      <c r="A176" s="94" t="s">
        <v>517</v>
      </c>
      <c r="B176">
        <v>0.02</v>
      </c>
      <c r="C176">
        <v>0.25</v>
      </c>
      <c r="D176">
        <v>0</v>
      </c>
    </row>
    <row r="177" spans="1:4" x14ac:dyDescent="0.25">
      <c r="A177" s="7" t="s">
        <v>410</v>
      </c>
      <c r="B177">
        <v>0.06</v>
      </c>
      <c r="C177">
        <v>1</v>
      </c>
      <c r="D177">
        <v>0</v>
      </c>
    </row>
    <row r="178" spans="1:4" x14ac:dyDescent="0.25">
      <c r="A178" s="94" t="s">
        <v>518</v>
      </c>
      <c r="B178">
        <v>0.06</v>
      </c>
      <c r="C178">
        <v>1</v>
      </c>
      <c r="D178">
        <v>0</v>
      </c>
    </row>
    <row r="179" spans="1:4" x14ac:dyDescent="0.25">
      <c r="A179" s="7" t="s">
        <v>222</v>
      </c>
      <c r="B179">
        <v>0.02</v>
      </c>
      <c r="C179">
        <v>0</v>
      </c>
      <c r="D179">
        <v>0</v>
      </c>
    </row>
    <row r="180" spans="1:4" x14ac:dyDescent="0.25">
      <c r="A180" s="94" t="s">
        <v>517</v>
      </c>
      <c r="B180">
        <v>0.02</v>
      </c>
      <c r="C180">
        <v>0</v>
      </c>
      <c r="D180">
        <v>0</v>
      </c>
    </row>
    <row r="181" spans="1:4" x14ac:dyDescent="0.25">
      <c r="A181" s="7" t="s">
        <v>248</v>
      </c>
      <c r="B181">
        <v>0.02</v>
      </c>
      <c r="C181">
        <v>0</v>
      </c>
      <c r="D181">
        <v>0</v>
      </c>
    </row>
    <row r="182" spans="1:4" x14ac:dyDescent="0.25">
      <c r="A182" s="94" t="s">
        <v>518</v>
      </c>
      <c r="B182">
        <v>0.02</v>
      </c>
      <c r="C182">
        <v>0</v>
      </c>
      <c r="D182">
        <v>0</v>
      </c>
    </row>
    <row r="183" spans="1:4" x14ac:dyDescent="0.25">
      <c r="A183" s="7" t="s">
        <v>93</v>
      </c>
      <c r="B183">
        <v>0.02</v>
      </c>
      <c r="C183">
        <v>0.19</v>
      </c>
      <c r="D183">
        <v>0</v>
      </c>
    </row>
    <row r="184" spans="1:4" x14ac:dyDescent="0.25">
      <c r="A184" s="94" t="s">
        <v>517</v>
      </c>
      <c r="B184">
        <v>0.02</v>
      </c>
      <c r="C184">
        <v>0.19</v>
      </c>
      <c r="D184">
        <v>0</v>
      </c>
    </row>
    <row r="185" spans="1:4" x14ac:dyDescent="0.25">
      <c r="A185" s="7" t="s">
        <v>470</v>
      </c>
      <c r="B185">
        <v>0.02</v>
      </c>
      <c r="C185">
        <v>0</v>
      </c>
      <c r="D185">
        <v>0</v>
      </c>
    </row>
    <row r="186" spans="1:4" x14ac:dyDescent="0.25">
      <c r="A186" s="94" t="s">
        <v>517</v>
      </c>
      <c r="B186">
        <v>0.02</v>
      </c>
      <c r="C186">
        <v>0</v>
      </c>
      <c r="D186">
        <v>0</v>
      </c>
    </row>
    <row r="187" spans="1:4" x14ac:dyDescent="0.25">
      <c r="A187" s="7" t="s">
        <v>186</v>
      </c>
      <c r="B187">
        <v>0.38</v>
      </c>
      <c r="C187">
        <v>0</v>
      </c>
      <c r="D187">
        <v>0</v>
      </c>
    </row>
    <row r="188" spans="1:4" x14ac:dyDescent="0.25">
      <c r="A188" s="94" t="s">
        <v>519</v>
      </c>
      <c r="B188">
        <v>0.38</v>
      </c>
      <c r="C188">
        <v>0</v>
      </c>
      <c r="D188">
        <v>0</v>
      </c>
    </row>
    <row r="189" spans="1:4" x14ac:dyDescent="0.25">
      <c r="A189" s="7" t="s">
        <v>124</v>
      </c>
      <c r="B189">
        <v>0.59</v>
      </c>
      <c r="C189">
        <v>0</v>
      </c>
      <c r="D189">
        <v>0</v>
      </c>
    </row>
    <row r="190" spans="1:4" x14ac:dyDescent="0.25">
      <c r="A190" s="94" t="s">
        <v>519</v>
      </c>
      <c r="B190">
        <v>0.59</v>
      </c>
      <c r="C190">
        <v>0</v>
      </c>
      <c r="D190">
        <v>0</v>
      </c>
    </row>
    <row r="191" spans="1:4" x14ac:dyDescent="0.25">
      <c r="A191" s="7" t="s">
        <v>77</v>
      </c>
      <c r="B191">
        <v>1.5</v>
      </c>
      <c r="C191">
        <v>0</v>
      </c>
      <c r="D191">
        <v>0</v>
      </c>
    </row>
    <row r="192" spans="1:4" x14ac:dyDescent="0.25">
      <c r="A192" s="94" t="s">
        <v>519</v>
      </c>
      <c r="B192">
        <v>1.5</v>
      </c>
      <c r="C192">
        <v>0</v>
      </c>
      <c r="D192">
        <v>0</v>
      </c>
    </row>
    <row r="193" spans="1:4" x14ac:dyDescent="0.25">
      <c r="A193" s="7" t="s">
        <v>390</v>
      </c>
      <c r="B193">
        <v>0.03</v>
      </c>
      <c r="C193">
        <v>0.8</v>
      </c>
      <c r="D193">
        <v>0</v>
      </c>
    </row>
    <row r="194" spans="1:4" x14ac:dyDescent="0.25">
      <c r="A194" s="94" t="s">
        <v>518</v>
      </c>
      <c r="B194">
        <v>0.03</v>
      </c>
      <c r="C194">
        <v>0.8</v>
      </c>
      <c r="D194">
        <v>0</v>
      </c>
    </row>
    <row r="195" spans="1:4" x14ac:dyDescent="0.25">
      <c r="A195" s="7" t="s">
        <v>406</v>
      </c>
      <c r="B195">
        <v>0.02</v>
      </c>
      <c r="C195">
        <v>0</v>
      </c>
      <c r="D195">
        <v>0</v>
      </c>
    </row>
    <row r="196" spans="1:4" x14ac:dyDescent="0.25">
      <c r="A196" s="94" t="s">
        <v>517</v>
      </c>
      <c r="B196">
        <v>0.02</v>
      </c>
      <c r="C196">
        <v>0</v>
      </c>
      <c r="D196">
        <v>0</v>
      </c>
    </row>
    <row r="197" spans="1:4" x14ac:dyDescent="0.25">
      <c r="A197" s="7" t="s">
        <v>200</v>
      </c>
      <c r="B197">
        <v>0.03</v>
      </c>
      <c r="C197">
        <v>0</v>
      </c>
      <c r="D197">
        <v>0</v>
      </c>
    </row>
    <row r="198" spans="1:4" x14ac:dyDescent="0.25">
      <c r="A198" s="94" t="s">
        <v>518</v>
      </c>
      <c r="B198">
        <v>0.03</v>
      </c>
      <c r="C198">
        <v>0</v>
      </c>
      <c r="D198">
        <v>0</v>
      </c>
    </row>
    <row r="199" spans="1:4" x14ac:dyDescent="0.25">
      <c r="A199" s="7" t="s">
        <v>398</v>
      </c>
      <c r="B199">
        <v>7</v>
      </c>
      <c r="C199">
        <v>15</v>
      </c>
      <c r="D199">
        <v>0</v>
      </c>
    </row>
    <row r="200" spans="1:4" x14ac:dyDescent="0.25">
      <c r="A200" s="94" t="s">
        <v>520</v>
      </c>
      <c r="B200">
        <v>7</v>
      </c>
      <c r="C200">
        <v>15</v>
      </c>
      <c r="D200">
        <v>0</v>
      </c>
    </row>
    <row r="201" spans="1:4" x14ac:dyDescent="0.25">
      <c r="A201" s="7" t="s">
        <v>29</v>
      </c>
      <c r="B201">
        <v>9.0000000000000011E-2</v>
      </c>
      <c r="C201">
        <v>2.0499999999999998</v>
      </c>
      <c r="D201">
        <v>0</v>
      </c>
    </row>
    <row r="202" spans="1:4" x14ac:dyDescent="0.25">
      <c r="A202" s="94" t="s">
        <v>518</v>
      </c>
      <c r="B202">
        <v>7.0000000000000007E-2</v>
      </c>
      <c r="C202">
        <v>2</v>
      </c>
      <c r="D202">
        <v>0</v>
      </c>
    </row>
    <row r="203" spans="1:4" x14ac:dyDescent="0.25">
      <c r="A203" s="94" t="s">
        <v>517</v>
      </c>
      <c r="B203">
        <v>0.02</v>
      </c>
      <c r="C203">
        <v>0.05</v>
      </c>
      <c r="D203">
        <v>0</v>
      </c>
    </row>
    <row r="204" spans="1:4" x14ac:dyDescent="0.25">
      <c r="A204" s="7" t="s">
        <v>43</v>
      </c>
      <c r="B204">
        <v>0.02</v>
      </c>
      <c r="C204">
        <v>7.0000000000000007E-2</v>
      </c>
      <c r="D204">
        <v>0</v>
      </c>
    </row>
    <row r="205" spans="1:4" x14ac:dyDescent="0.25">
      <c r="A205" s="94" t="s">
        <v>517</v>
      </c>
      <c r="B205">
        <v>0.02</v>
      </c>
      <c r="C205">
        <v>7.0000000000000007E-2</v>
      </c>
      <c r="D205">
        <v>0</v>
      </c>
    </row>
    <row r="206" spans="1:4" x14ac:dyDescent="0.25">
      <c r="A206" s="7" t="s">
        <v>162</v>
      </c>
      <c r="B206">
        <v>0.02</v>
      </c>
      <c r="C206">
        <v>0</v>
      </c>
      <c r="D206">
        <v>0</v>
      </c>
    </row>
    <row r="207" spans="1:4" x14ac:dyDescent="0.25">
      <c r="A207" s="94" t="s">
        <v>517</v>
      </c>
      <c r="B207">
        <v>0.02</v>
      </c>
      <c r="C207">
        <v>0</v>
      </c>
      <c r="D207">
        <v>0</v>
      </c>
    </row>
    <row r="208" spans="1:4" x14ac:dyDescent="0.25">
      <c r="A208" s="7" t="s">
        <v>21</v>
      </c>
      <c r="B208">
        <v>49</v>
      </c>
      <c r="C208">
        <v>79</v>
      </c>
      <c r="D208">
        <v>0</v>
      </c>
    </row>
    <row r="209" spans="1:4" x14ac:dyDescent="0.25">
      <c r="A209" s="94" t="s">
        <v>520</v>
      </c>
      <c r="B209">
        <v>49</v>
      </c>
      <c r="C209">
        <v>79</v>
      </c>
      <c r="D209">
        <v>0</v>
      </c>
    </row>
    <row r="210" spans="1:4" x14ac:dyDescent="0.25">
      <c r="A210" s="7" t="s">
        <v>426</v>
      </c>
      <c r="B210">
        <v>0.02</v>
      </c>
      <c r="C210">
        <v>1.97</v>
      </c>
      <c r="D210">
        <v>0</v>
      </c>
    </row>
    <row r="211" spans="1:4" x14ac:dyDescent="0.25">
      <c r="A211" s="94" t="s">
        <v>518</v>
      </c>
      <c r="B211">
        <v>0.02</v>
      </c>
      <c r="C211">
        <v>1.97</v>
      </c>
      <c r="D211">
        <v>0</v>
      </c>
    </row>
    <row r="212" spans="1:4" x14ac:dyDescent="0.25">
      <c r="A212" s="7" t="s">
        <v>254</v>
      </c>
      <c r="B212">
        <v>0.02</v>
      </c>
      <c r="C212">
        <v>0.2</v>
      </c>
      <c r="D212">
        <v>0</v>
      </c>
    </row>
    <row r="213" spans="1:4" x14ac:dyDescent="0.25">
      <c r="A213" s="94" t="s">
        <v>517</v>
      </c>
      <c r="B213">
        <v>0.02</v>
      </c>
      <c r="C213">
        <v>0.2</v>
      </c>
      <c r="D213">
        <v>0</v>
      </c>
    </row>
    <row r="214" spans="1:4" x14ac:dyDescent="0.25">
      <c r="A214" s="7" t="s">
        <v>228</v>
      </c>
      <c r="B214">
        <v>0.3</v>
      </c>
      <c r="C214">
        <v>0</v>
      </c>
      <c r="D214">
        <v>0</v>
      </c>
    </row>
    <row r="215" spans="1:4" x14ac:dyDescent="0.25">
      <c r="A215" s="94" t="s">
        <v>519</v>
      </c>
      <c r="B215">
        <v>0.3</v>
      </c>
      <c r="C215">
        <v>0</v>
      </c>
      <c r="D215">
        <v>0</v>
      </c>
    </row>
    <row r="216" spans="1:4" x14ac:dyDescent="0.25">
      <c r="A216" s="7" t="s">
        <v>67</v>
      </c>
      <c r="B216">
        <v>0.02</v>
      </c>
      <c r="C216">
        <v>0</v>
      </c>
      <c r="D216">
        <v>0</v>
      </c>
    </row>
    <row r="217" spans="1:4" x14ac:dyDescent="0.25">
      <c r="A217" s="94" t="s">
        <v>517</v>
      </c>
      <c r="B217">
        <v>0.02</v>
      </c>
      <c r="C217">
        <v>0</v>
      </c>
      <c r="D217">
        <v>0</v>
      </c>
    </row>
    <row r="218" spans="1:4" x14ac:dyDescent="0.25">
      <c r="A218" s="7" t="s">
        <v>277</v>
      </c>
      <c r="B218">
        <v>0.02</v>
      </c>
      <c r="C218">
        <v>0.3</v>
      </c>
      <c r="D218">
        <v>0</v>
      </c>
    </row>
    <row r="219" spans="1:4" x14ac:dyDescent="0.25">
      <c r="A219" s="94" t="s">
        <v>517</v>
      </c>
      <c r="B219">
        <v>0.02</v>
      </c>
      <c r="C219">
        <v>0.3</v>
      </c>
      <c r="D219">
        <v>0</v>
      </c>
    </row>
    <row r="220" spans="1:4" x14ac:dyDescent="0.25">
      <c r="A220" s="7" t="s">
        <v>69</v>
      </c>
      <c r="B220">
        <v>0.4</v>
      </c>
      <c r="C220">
        <v>0</v>
      </c>
      <c r="D220">
        <v>0</v>
      </c>
    </row>
    <row r="221" spans="1:4" x14ac:dyDescent="0.25">
      <c r="A221" s="94" t="s">
        <v>519</v>
      </c>
      <c r="B221">
        <v>0.4</v>
      </c>
      <c r="C221">
        <v>0</v>
      </c>
      <c r="D221">
        <v>0</v>
      </c>
    </row>
    <row r="222" spans="1:4" x14ac:dyDescent="0.25">
      <c r="A222" s="7" t="s">
        <v>252</v>
      </c>
      <c r="B222">
        <v>0.02</v>
      </c>
      <c r="C222">
        <v>0</v>
      </c>
      <c r="D222">
        <v>0</v>
      </c>
    </row>
    <row r="223" spans="1:4" x14ac:dyDescent="0.25">
      <c r="A223" s="94" t="s">
        <v>517</v>
      </c>
      <c r="B223">
        <v>0.02</v>
      </c>
      <c r="C223">
        <v>0</v>
      </c>
      <c r="D223">
        <v>0</v>
      </c>
    </row>
    <row r="224" spans="1:4" x14ac:dyDescent="0.25">
      <c r="A224" s="7" t="s">
        <v>178</v>
      </c>
      <c r="B224">
        <v>5</v>
      </c>
      <c r="C224">
        <v>0</v>
      </c>
      <c r="D224">
        <v>0</v>
      </c>
    </row>
    <row r="225" spans="1:4" x14ac:dyDescent="0.25">
      <c r="A225" s="94" t="s">
        <v>520</v>
      </c>
      <c r="B225">
        <v>5</v>
      </c>
      <c r="C225">
        <v>0</v>
      </c>
      <c r="D225">
        <v>0</v>
      </c>
    </row>
    <row r="226" spans="1:4" x14ac:dyDescent="0.25">
      <c r="A226" s="7" t="s">
        <v>110</v>
      </c>
      <c r="B226">
        <v>0.02</v>
      </c>
      <c r="C226">
        <v>0</v>
      </c>
      <c r="D226">
        <v>0</v>
      </c>
    </row>
    <row r="227" spans="1:4" x14ac:dyDescent="0.25">
      <c r="A227" s="94" t="s">
        <v>518</v>
      </c>
      <c r="B227">
        <v>0.02</v>
      </c>
      <c r="C227">
        <v>0</v>
      </c>
      <c r="D227">
        <v>0</v>
      </c>
    </row>
    <row r="228" spans="1:4" x14ac:dyDescent="0.25">
      <c r="A228" s="7" t="s">
        <v>140</v>
      </c>
      <c r="B228">
        <v>0.04</v>
      </c>
      <c r="C228">
        <v>0.99</v>
      </c>
      <c r="D228">
        <v>0</v>
      </c>
    </row>
    <row r="229" spans="1:4" x14ac:dyDescent="0.25">
      <c r="A229" s="94" t="s">
        <v>518</v>
      </c>
      <c r="B229">
        <v>0.04</v>
      </c>
      <c r="C229">
        <v>0.99</v>
      </c>
      <c r="D229">
        <v>0</v>
      </c>
    </row>
    <row r="230" spans="1:4" x14ac:dyDescent="0.25">
      <c r="A230" s="7" t="s">
        <v>242</v>
      </c>
      <c r="B230">
        <v>0.89</v>
      </c>
      <c r="C230">
        <v>0</v>
      </c>
      <c r="D230">
        <v>0</v>
      </c>
    </row>
    <row r="231" spans="1:4" x14ac:dyDescent="0.25">
      <c r="A231" s="94" t="s">
        <v>519</v>
      </c>
      <c r="B231">
        <v>0.89</v>
      </c>
      <c r="C231">
        <v>0</v>
      </c>
      <c r="D231">
        <v>0</v>
      </c>
    </row>
    <row r="232" spans="1:4" x14ac:dyDescent="0.25">
      <c r="A232" s="7" t="s">
        <v>3</v>
      </c>
      <c r="B232">
        <v>0.02</v>
      </c>
      <c r="C232">
        <v>0.02</v>
      </c>
      <c r="D232">
        <v>0</v>
      </c>
    </row>
    <row r="233" spans="1:4" x14ac:dyDescent="0.25">
      <c r="A233" s="94" t="s">
        <v>517</v>
      </c>
      <c r="B233">
        <v>0.02</v>
      </c>
      <c r="C233">
        <v>0.02</v>
      </c>
      <c r="D233">
        <v>0</v>
      </c>
    </row>
    <row r="234" spans="1:4" x14ac:dyDescent="0.25">
      <c r="A234" s="7" t="s">
        <v>214</v>
      </c>
      <c r="B234">
        <v>0.02</v>
      </c>
      <c r="C234">
        <v>0.28999999999999998</v>
      </c>
      <c r="D234">
        <v>0</v>
      </c>
    </row>
    <row r="235" spans="1:4" x14ac:dyDescent="0.25">
      <c r="A235" s="94" t="s">
        <v>517</v>
      </c>
      <c r="B235">
        <v>0.02</v>
      </c>
      <c r="C235">
        <v>0.28999999999999998</v>
      </c>
      <c r="D235">
        <v>0</v>
      </c>
    </row>
    <row r="236" spans="1:4" x14ac:dyDescent="0.25">
      <c r="A236" s="7" t="s">
        <v>320</v>
      </c>
      <c r="B236">
        <v>0.02</v>
      </c>
      <c r="C236">
        <v>0.4</v>
      </c>
      <c r="D236">
        <v>0</v>
      </c>
    </row>
    <row r="237" spans="1:4" x14ac:dyDescent="0.25">
      <c r="A237" s="94" t="s">
        <v>517</v>
      </c>
      <c r="B237">
        <v>0.02</v>
      </c>
      <c r="C237">
        <v>0.4</v>
      </c>
      <c r="D237">
        <v>0</v>
      </c>
    </row>
    <row r="238" spans="1:4" x14ac:dyDescent="0.25">
      <c r="A238" s="7" t="s">
        <v>448</v>
      </c>
      <c r="B238">
        <v>0.02</v>
      </c>
      <c r="C238">
        <v>0.18</v>
      </c>
      <c r="D238">
        <v>0</v>
      </c>
    </row>
    <row r="239" spans="1:4" x14ac:dyDescent="0.25">
      <c r="A239" s="94" t="s">
        <v>517</v>
      </c>
      <c r="B239">
        <v>0.02</v>
      </c>
      <c r="C239">
        <v>0.18</v>
      </c>
      <c r="D239">
        <v>0</v>
      </c>
    </row>
    <row r="240" spans="1:4" x14ac:dyDescent="0.25">
      <c r="A240" s="7" t="s">
        <v>424</v>
      </c>
      <c r="B240">
        <v>0.02</v>
      </c>
      <c r="C240">
        <v>0</v>
      </c>
      <c r="D240">
        <v>0</v>
      </c>
    </row>
    <row r="241" spans="1:4" x14ac:dyDescent="0.25">
      <c r="A241" s="94" t="s">
        <v>517</v>
      </c>
      <c r="B241">
        <v>0.02</v>
      </c>
      <c r="C241">
        <v>0</v>
      </c>
      <c r="D241">
        <v>0</v>
      </c>
    </row>
    <row r="242" spans="1:4" x14ac:dyDescent="0.25">
      <c r="A242" s="7" t="s">
        <v>198</v>
      </c>
      <c r="B242">
        <v>0.4</v>
      </c>
      <c r="C242">
        <v>0</v>
      </c>
      <c r="D242">
        <v>0</v>
      </c>
    </row>
    <row r="243" spans="1:4" x14ac:dyDescent="0.25">
      <c r="A243" s="94" t="s">
        <v>519</v>
      </c>
      <c r="B243">
        <v>0.4</v>
      </c>
      <c r="C243">
        <v>0</v>
      </c>
      <c r="D243">
        <v>0</v>
      </c>
    </row>
    <row r="244" spans="1:4" x14ac:dyDescent="0.25">
      <c r="A244" s="7" t="s">
        <v>318</v>
      </c>
      <c r="B244">
        <v>0.02</v>
      </c>
      <c r="C244">
        <v>0.19</v>
      </c>
      <c r="D244">
        <v>0</v>
      </c>
    </row>
    <row r="245" spans="1:4" x14ac:dyDescent="0.25">
      <c r="A245" s="94" t="s">
        <v>517</v>
      </c>
      <c r="B245">
        <v>0.02</v>
      </c>
      <c r="C245">
        <v>0.19</v>
      </c>
      <c r="D245">
        <v>0</v>
      </c>
    </row>
    <row r="246" spans="1:4" x14ac:dyDescent="0.25">
      <c r="A246" s="7" t="s">
        <v>91</v>
      </c>
      <c r="B246">
        <v>0.02</v>
      </c>
      <c r="C246">
        <v>0</v>
      </c>
      <c r="D246">
        <v>0</v>
      </c>
    </row>
    <row r="247" spans="1:4" x14ac:dyDescent="0.25">
      <c r="A247" s="94" t="s">
        <v>518</v>
      </c>
      <c r="B247">
        <v>0.02</v>
      </c>
      <c r="C247">
        <v>0</v>
      </c>
      <c r="D247">
        <v>0</v>
      </c>
    </row>
    <row r="248" spans="1:4" x14ac:dyDescent="0.25">
      <c r="A248" s="7" t="s">
        <v>438</v>
      </c>
      <c r="B248">
        <v>0.28000000000000003</v>
      </c>
      <c r="C248">
        <v>0</v>
      </c>
      <c r="D248">
        <v>0</v>
      </c>
    </row>
    <row r="249" spans="1:4" x14ac:dyDescent="0.25">
      <c r="A249" s="94" t="s">
        <v>519</v>
      </c>
      <c r="B249">
        <v>0.28000000000000003</v>
      </c>
      <c r="C249">
        <v>0</v>
      </c>
      <c r="D249">
        <v>0</v>
      </c>
    </row>
    <row r="250" spans="1:4" x14ac:dyDescent="0.25">
      <c r="A250" s="7" t="s">
        <v>428</v>
      </c>
      <c r="B250">
        <v>0.02</v>
      </c>
      <c r="C250">
        <v>0</v>
      </c>
      <c r="D250">
        <v>0</v>
      </c>
    </row>
    <row r="251" spans="1:4" x14ac:dyDescent="0.25">
      <c r="A251" s="94" t="s">
        <v>517</v>
      </c>
      <c r="B251">
        <v>0.02</v>
      </c>
      <c r="C251">
        <v>0</v>
      </c>
      <c r="D251">
        <v>0</v>
      </c>
    </row>
    <row r="252" spans="1:4" x14ac:dyDescent="0.25">
      <c r="A252" s="7" t="s">
        <v>49</v>
      </c>
      <c r="B252">
        <v>0.02</v>
      </c>
      <c r="C252">
        <v>0</v>
      </c>
      <c r="D252">
        <v>0</v>
      </c>
    </row>
    <row r="253" spans="1:4" x14ac:dyDescent="0.25">
      <c r="A253" s="94" t="s">
        <v>517</v>
      </c>
      <c r="B253">
        <v>0.02</v>
      </c>
      <c r="C253">
        <v>0</v>
      </c>
      <c r="D253">
        <v>0</v>
      </c>
    </row>
    <row r="254" spans="1:4" x14ac:dyDescent="0.25">
      <c r="A254" s="7" t="s">
        <v>108</v>
      </c>
      <c r="B254">
        <v>0.48</v>
      </c>
      <c r="C254">
        <v>0</v>
      </c>
      <c r="D254">
        <v>0</v>
      </c>
    </row>
    <row r="255" spans="1:4" x14ac:dyDescent="0.25">
      <c r="A255" s="94" t="s">
        <v>519</v>
      </c>
      <c r="B255">
        <v>0.48</v>
      </c>
      <c r="C255">
        <v>0</v>
      </c>
      <c r="D255">
        <v>0</v>
      </c>
    </row>
    <row r="256" spans="1:4" x14ac:dyDescent="0.25">
      <c r="A256" s="7" t="s">
        <v>194</v>
      </c>
      <c r="B256">
        <v>0.02</v>
      </c>
      <c r="C256">
        <v>0.3</v>
      </c>
      <c r="D256">
        <v>0</v>
      </c>
    </row>
    <row r="257" spans="1:4" x14ac:dyDescent="0.25">
      <c r="A257" s="94" t="s">
        <v>517</v>
      </c>
      <c r="B257">
        <v>0.02</v>
      </c>
      <c r="C257">
        <v>0.3</v>
      </c>
      <c r="D257">
        <v>0</v>
      </c>
    </row>
    <row r="258" spans="1:4" x14ac:dyDescent="0.25">
      <c r="A258" s="7" t="s">
        <v>286</v>
      </c>
      <c r="B258">
        <v>6.98</v>
      </c>
      <c r="C258">
        <v>15</v>
      </c>
      <c r="D258">
        <v>0</v>
      </c>
    </row>
    <row r="259" spans="1:4" x14ac:dyDescent="0.25">
      <c r="A259" s="94" t="s">
        <v>519</v>
      </c>
      <c r="B259">
        <v>6.98</v>
      </c>
      <c r="C259">
        <v>15</v>
      </c>
      <c r="D259">
        <v>0</v>
      </c>
    </row>
    <row r="260" spans="1:4" x14ac:dyDescent="0.25">
      <c r="A260" s="7" t="s">
        <v>142</v>
      </c>
      <c r="B260">
        <v>0.18</v>
      </c>
      <c r="C260">
        <v>2.5</v>
      </c>
      <c r="D260">
        <v>0</v>
      </c>
    </row>
    <row r="261" spans="1:4" x14ac:dyDescent="0.25">
      <c r="A261" s="94" t="s">
        <v>519</v>
      </c>
      <c r="B261">
        <v>0.18</v>
      </c>
      <c r="C261">
        <v>2.5</v>
      </c>
      <c r="D261">
        <v>0</v>
      </c>
    </row>
    <row r="262" spans="1:4" x14ac:dyDescent="0.25">
      <c r="A262" s="7" t="s">
        <v>298</v>
      </c>
      <c r="B262">
        <v>0.03</v>
      </c>
      <c r="C262">
        <v>0</v>
      </c>
      <c r="D262">
        <v>0</v>
      </c>
    </row>
    <row r="263" spans="1:4" x14ac:dyDescent="0.25">
      <c r="A263" s="94" t="s">
        <v>518</v>
      </c>
      <c r="B263">
        <v>0.03</v>
      </c>
      <c r="C263">
        <v>0</v>
      </c>
      <c r="D263">
        <v>0</v>
      </c>
    </row>
    <row r="264" spans="1:4" x14ac:dyDescent="0.25">
      <c r="A264" s="7" t="s">
        <v>13</v>
      </c>
      <c r="B264">
        <v>0.81</v>
      </c>
      <c r="C264">
        <v>0</v>
      </c>
      <c r="D264">
        <v>0</v>
      </c>
    </row>
    <row r="265" spans="1:4" x14ac:dyDescent="0.25">
      <c r="A265" s="94" t="s">
        <v>519</v>
      </c>
      <c r="B265">
        <v>0.81</v>
      </c>
      <c r="C265">
        <v>0</v>
      </c>
      <c r="D265">
        <v>0</v>
      </c>
    </row>
    <row r="266" spans="1:4" x14ac:dyDescent="0.25">
      <c r="A266" s="7" t="s">
        <v>55</v>
      </c>
      <c r="B266">
        <v>0.02</v>
      </c>
      <c r="C266">
        <v>0.05</v>
      </c>
      <c r="D266">
        <v>0</v>
      </c>
    </row>
    <row r="267" spans="1:4" x14ac:dyDescent="0.25">
      <c r="A267" s="94" t="s">
        <v>517</v>
      </c>
      <c r="B267">
        <v>0.02</v>
      </c>
      <c r="C267">
        <v>0.05</v>
      </c>
      <c r="D267">
        <v>0</v>
      </c>
    </row>
    <row r="268" spans="1:4" x14ac:dyDescent="0.25">
      <c r="A268" s="7" t="s">
        <v>164</v>
      </c>
      <c r="B268">
        <v>0.45</v>
      </c>
      <c r="C268">
        <v>0</v>
      </c>
      <c r="D268">
        <v>0</v>
      </c>
    </row>
    <row r="269" spans="1:4" x14ac:dyDescent="0.25">
      <c r="A269" s="94" t="s">
        <v>519</v>
      </c>
      <c r="B269">
        <v>0.45</v>
      </c>
      <c r="C269">
        <v>0</v>
      </c>
      <c r="D269">
        <v>0</v>
      </c>
    </row>
    <row r="270" spans="1:4" x14ac:dyDescent="0.25">
      <c r="A270" s="7" t="s">
        <v>19</v>
      </c>
      <c r="B270">
        <v>0.02</v>
      </c>
      <c r="C270">
        <v>0.04</v>
      </c>
      <c r="D270">
        <v>0</v>
      </c>
    </row>
    <row r="271" spans="1:4" x14ac:dyDescent="0.25">
      <c r="A271" s="94" t="s">
        <v>517</v>
      </c>
      <c r="B271">
        <v>0.02</v>
      </c>
      <c r="C271">
        <v>0.04</v>
      </c>
      <c r="D271">
        <v>0</v>
      </c>
    </row>
    <row r="272" spans="1:4" x14ac:dyDescent="0.25">
      <c r="A272" s="7" t="s">
        <v>45</v>
      </c>
      <c r="B272">
        <v>0.49</v>
      </c>
      <c r="C272">
        <v>0</v>
      </c>
      <c r="D272">
        <v>0</v>
      </c>
    </row>
    <row r="273" spans="1:4" x14ac:dyDescent="0.25">
      <c r="A273" s="94" t="s">
        <v>519</v>
      </c>
      <c r="B273">
        <v>0.49</v>
      </c>
      <c r="C273">
        <v>0</v>
      </c>
      <c r="D273">
        <v>0</v>
      </c>
    </row>
    <row r="274" spans="1:4" x14ac:dyDescent="0.25">
      <c r="A274" s="7" t="s">
        <v>374</v>
      </c>
      <c r="B274">
        <v>0.02</v>
      </c>
      <c r="C274">
        <v>0</v>
      </c>
      <c r="D274">
        <v>0</v>
      </c>
    </row>
    <row r="275" spans="1:4" x14ac:dyDescent="0.25">
      <c r="A275" s="94" t="s">
        <v>517</v>
      </c>
      <c r="B275">
        <v>0.02</v>
      </c>
      <c r="C275">
        <v>0</v>
      </c>
      <c r="D275">
        <v>0</v>
      </c>
    </row>
    <row r="276" spans="1:4" x14ac:dyDescent="0.25">
      <c r="A276" s="7" t="s">
        <v>144</v>
      </c>
      <c r="B276">
        <v>0.02</v>
      </c>
      <c r="C276">
        <v>0</v>
      </c>
      <c r="D276">
        <v>0</v>
      </c>
    </row>
    <row r="277" spans="1:4" x14ac:dyDescent="0.25">
      <c r="A277" s="94" t="s">
        <v>518</v>
      </c>
      <c r="B277">
        <v>0.02</v>
      </c>
      <c r="C277">
        <v>0</v>
      </c>
      <c r="D277">
        <v>0</v>
      </c>
    </row>
    <row r="278" spans="1:4" x14ac:dyDescent="0.25">
      <c r="A278" s="7" t="s">
        <v>294</v>
      </c>
      <c r="B278">
        <v>5</v>
      </c>
      <c r="C278">
        <v>0</v>
      </c>
      <c r="D278">
        <v>0</v>
      </c>
    </row>
    <row r="279" spans="1:4" x14ac:dyDescent="0.25">
      <c r="A279" s="94" t="s">
        <v>520</v>
      </c>
      <c r="B279">
        <v>5</v>
      </c>
      <c r="C279">
        <v>0</v>
      </c>
      <c r="D279">
        <v>0</v>
      </c>
    </row>
    <row r="280" spans="1:4" x14ac:dyDescent="0.25">
      <c r="A280" s="7" t="s">
        <v>226</v>
      </c>
      <c r="B280">
        <v>0.02</v>
      </c>
      <c r="C280">
        <v>0.3</v>
      </c>
      <c r="D280">
        <v>0</v>
      </c>
    </row>
    <row r="281" spans="1:4" x14ac:dyDescent="0.25">
      <c r="A281" s="94" t="s">
        <v>517</v>
      </c>
      <c r="B281">
        <v>0.02</v>
      </c>
      <c r="C281">
        <v>0.3</v>
      </c>
      <c r="D281">
        <v>0</v>
      </c>
    </row>
    <row r="282" spans="1:4" x14ac:dyDescent="0.25">
      <c r="A282" s="7" t="s">
        <v>460</v>
      </c>
      <c r="B282">
        <v>0.02</v>
      </c>
      <c r="C282">
        <v>0</v>
      </c>
      <c r="D282">
        <v>0</v>
      </c>
    </row>
    <row r="283" spans="1:4" x14ac:dyDescent="0.25">
      <c r="A283" s="94" t="s">
        <v>517</v>
      </c>
      <c r="B283">
        <v>0.02</v>
      </c>
      <c r="C283">
        <v>0</v>
      </c>
      <c r="D283">
        <v>0</v>
      </c>
    </row>
    <row r="284" spans="1:4" x14ac:dyDescent="0.25">
      <c r="A284" s="7" t="s">
        <v>378</v>
      </c>
      <c r="B284">
        <v>0.02</v>
      </c>
      <c r="C284">
        <v>0</v>
      </c>
      <c r="D284">
        <v>0</v>
      </c>
    </row>
    <row r="285" spans="1:4" x14ac:dyDescent="0.25">
      <c r="A285" s="94" t="s">
        <v>518</v>
      </c>
      <c r="B285">
        <v>0.02</v>
      </c>
      <c r="C285">
        <v>0</v>
      </c>
      <c r="D285">
        <v>0</v>
      </c>
    </row>
    <row r="286" spans="1:4" x14ac:dyDescent="0.25">
      <c r="A286" s="7" t="s">
        <v>232</v>
      </c>
      <c r="B286">
        <v>0.02</v>
      </c>
      <c r="C286">
        <v>0</v>
      </c>
      <c r="D286">
        <v>0</v>
      </c>
    </row>
    <row r="287" spans="1:4" x14ac:dyDescent="0.25">
      <c r="A287" s="94" t="s">
        <v>517</v>
      </c>
      <c r="B287">
        <v>0.02</v>
      </c>
      <c r="C287">
        <v>0</v>
      </c>
      <c r="D287">
        <v>0</v>
      </c>
    </row>
    <row r="288" spans="1:4" x14ac:dyDescent="0.25">
      <c r="A288" s="7" t="s">
        <v>192</v>
      </c>
      <c r="B288">
        <v>0.48</v>
      </c>
      <c r="C288">
        <v>0</v>
      </c>
      <c r="D288">
        <v>0</v>
      </c>
    </row>
    <row r="289" spans="1:4" x14ac:dyDescent="0.25">
      <c r="A289" s="94" t="s">
        <v>519</v>
      </c>
      <c r="B289">
        <v>0.48</v>
      </c>
      <c r="C289">
        <v>0</v>
      </c>
      <c r="D289">
        <v>0</v>
      </c>
    </row>
    <row r="290" spans="1:4" x14ac:dyDescent="0.25">
      <c r="A290" s="7" t="s">
        <v>404</v>
      </c>
      <c r="B290">
        <v>0.02</v>
      </c>
      <c r="C290">
        <v>0.25</v>
      </c>
      <c r="D290">
        <v>0</v>
      </c>
    </row>
    <row r="291" spans="1:4" x14ac:dyDescent="0.25">
      <c r="A291" s="94" t="s">
        <v>517</v>
      </c>
      <c r="B291">
        <v>0.02</v>
      </c>
      <c r="C291">
        <v>0.25</v>
      </c>
      <c r="D291">
        <v>0</v>
      </c>
    </row>
    <row r="292" spans="1:4" x14ac:dyDescent="0.25">
      <c r="A292" s="7" t="s">
        <v>363</v>
      </c>
      <c r="B292">
        <v>0.95</v>
      </c>
      <c r="C292">
        <v>0</v>
      </c>
      <c r="D292">
        <v>0</v>
      </c>
    </row>
    <row r="293" spans="1:4" x14ac:dyDescent="0.25">
      <c r="A293" s="94" t="s">
        <v>519</v>
      </c>
      <c r="B293">
        <v>0.95</v>
      </c>
      <c r="C293">
        <v>0</v>
      </c>
      <c r="D293">
        <v>0</v>
      </c>
    </row>
    <row r="294" spans="1:4" x14ac:dyDescent="0.25">
      <c r="A294" s="7" t="s">
        <v>146</v>
      </c>
      <c r="B294">
        <v>0.02</v>
      </c>
      <c r="C294">
        <v>0.28999999999999998</v>
      </c>
      <c r="D294">
        <v>0</v>
      </c>
    </row>
    <row r="295" spans="1:4" x14ac:dyDescent="0.25">
      <c r="A295" s="94" t="s">
        <v>517</v>
      </c>
      <c r="B295">
        <v>0.02</v>
      </c>
      <c r="C295">
        <v>0.28999999999999998</v>
      </c>
      <c r="D295">
        <v>0</v>
      </c>
    </row>
    <row r="296" spans="1:4" x14ac:dyDescent="0.25">
      <c r="A296" s="7" t="s">
        <v>260</v>
      </c>
      <c r="B296">
        <v>0.02</v>
      </c>
      <c r="C296">
        <v>0</v>
      </c>
      <c r="D296">
        <v>0</v>
      </c>
    </row>
    <row r="297" spans="1:4" x14ac:dyDescent="0.25">
      <c r="A297" s="94" t="s">
        <v>518</v>
      </c>
      <c r="B297">
        <v>0.02</v>
      </c>
      <c r="C297">
        <v>0</v>
      </c>
      <c r="D297">
        <v>0</v>
      </c>
    </row>
    <row r="298" spans="1:4" x14ac:dyDescent="0.25">
      <c r="A298" s="7" t="s">
        <v>367</v>
      </c>
      <c r="B298">
        <v>0.02</v>
      </c>
      <c r="C298">
        <v>1</v>
      </c>
      <c r="D298">
        <v>0</v>
      </c>
    </row>
    <row r="299" spans="1:4" x14ac:dyDescent="0.25">
      <c r="A299" s="94" t="s">
        <v>518</v>
      </c>
      <c r="B299">
        <v>0.02</v>
      </c>
      <c r="C299">
        <v>1</v>
      </c>
      <c r="D299">
        <v>0</v>
      </c>
    </row>
    <row r="300" spans="1:4" x14ac:dyDescent="0.25">
      <c r="A300" s="7" t="s">
        <v>282</v>
      </c>
      <c r="B300">
        <v>0.05</v>
      </c>
      <c r="C300">
        <v>0</v>
      </c>
      <c r="D300">
        <v>0</v>
      </c>
    </row>
    <row r="301" spans="1:4" x14ac:dyDescent="0.25">
      <c r="A301" s="94" t="s">
        <v>518</v>
      </c>
      <c r="B301">
        <v>0.05</v>
      </c>
      <c r="C301">
        <v>0</v>
      </c>
      <c r="D301">
        <v>0</v>
      </c>
    </row>
    <row r="302" spans="1:4" x14ac:dyDescent="0.25">
      <c r="A302" s="7" t="s">
        <v>326</v>
      </c>
      <c r="B302">
        <v>0.02</v>
      </c>
      <c r="C302">
        <v>0</v>
      </c>
      <c r="D302">
        <v>0</v>
      </c>
    </row>
    <row r="303" spans="1:4" x14ac:dyDescent="0.25">
      <c r="A303" s="94" t="s">
        <v>517</v>
      </c>
      <c r="B303">
        <v>0.02</v>
      </c>
      <c r="C303">
        <v>0</v>
      </c>
      <c r="D303">
        <v>0</v>
      </c>
    </row>
    <row r="304" spans="1:4" x14ac:dyDescent="0.25">
      <c r="A304" s="7" t="s">
        <v>258</v>
      </c>
      <c r="B304">
        <v>0.02</v>
      </c>
      <c r="C304">
        <v>0</v>
      </c>
      <c r="D304">
        <v>0</v>
      </c>
    </row>
    <row r="305" spans="1:4" x14ac:dyDescent="0.25">
      <c r="A305" s="94" t="s">
        <v>517</v>
      </c>
      <c r="B305">
        <v>0.02</v>
      </c>
      <c r="C305">
        <v>0</v>
      </c>
      <c r="D305">
        <v>0</v>
      </c>
    </row>
    <row r="306" spans="1:4" x14ac:dyDescent="0.25">
      <c r="A306" s="7" t="s">
        <v>408</v>
      </c>
      <c r="B306">
        <v>0.02</v>
      </c>
      <c r="C306">
        <v>0.25</v>
      </c>
      <c r="D306">
        <v>0</v>
      </c>
    </row>
    <row r="307" spans="1:4" x14ac:dyDescent="0.25">
      <c r="A307" s="94" t="s">
        <v>517</v>
      </c>
      <c r="B307">
        <v>0.02</v>
      </c>
      <c r="C307">
        <v>0.25</v>
      </c>
      <c r="D307">
        <v>0</v>
      </c>
    </row>
    <row r="308" spans="1:4" x14ac:dyDescent="0.25">
      <c r="A308" s="7" t="s">
        <v>472</v>
      </c>
      <c r="B308">
        <v>0.02</v>
      </c>
      <c r="C308">
        <v>0.69</v>
      </c>
      <c r="D308">
        <v>0</v>
      </c>
    </row>
    <row r="309" spans="1:4" x14ac:dyDescent="0.25">
      <c r="A309" s="94" t="s">
        <v>517</v>
      </c>
      <c r="B309">
        <v>0.02</v>
      </c>
      <c r="C309">
        <v>0.69</v>
      </c>
      <c r="D309">
        <v>0</v>
      </c>
    </row>
    <row r="310" spans="1:4" x14ac:dyDescent="0.25">
      <c r="A310" s="7" t="s">
        <v>182</v>
      </c>
      <c r="B310">
        <v>0.05</v>
      </c>
      <c r="C310">
        <v>0</v>
      </c>
      <c r="D310">
        <v>0</v>
      </c>
    </row>
    <row r="311" spans="1:4" x14ac:dyDescent="0.25">
      <c r="A311" s="94" t="s">
        <v>518</v>
      </c>
      <c r="B311">
        <v>0.05</v>
      </c>
      <c r="C311">
        <v>0</v>
      </c>
      <c r="D311">
        <v>0</v>
      </c>
    </row>
    <row r="312" spans="1:4" x14ac:dyDescent="0.25">
      <c r="A312" s="7" t="s">
        <v>300</v>
      </c>
      <c r="B312">
        <v>2</v>
      </c>
      <c r="C312">
        <v>0</v>
      </c>
      <c r="D312">
        <v>0</v>
      </c>
    </row>
    <row r="313" spans="1:4" x14ac:dyDescent="0.25">
      <c r="A313" s="94" t="s">
        <v>519</v>
      </c>
      <c r="B313">
        <v>2</v>
      </c>
      <c r="C313">
        <v>0</v>
      </c>
      <c r="D313">
        <v>0</v>
      </c>
    </row>
    <row r="314" spans="1:4" x14ac:dyDescent="0.25">
      <c r="A314" s="7" t="s">
        <v>220</v>
      </c>
      <c r="B314">
        <v>0.02</v>
      </c>
      <c r="C314">
        <v>0.05</v>
      </c>
      <c r="D314">
        <v>0</v>
      </c>
    </row>
    <row r="315" spans="1:4" x14ac:dyDescent="0.25">
      <c r="A315" s="94" t="s">
        <v>517</v>
      </c>
      <c r="B315">
        <v>0.02</v>
      </c>
      <c r="C315">
        <v>0.05</v>
      </c>
      <c r="D315">
        <v>0</v>
      </c>
    </row>
    <row r="316" spans="1:4" x14ac:dyDescent="0.25">
      <c r="A316" s="7" t="s">
        <v>275</v>
      </c>
      <c r="B316">
        <v>0.02</v>
      </c>
      <c r="C316">
        <v>0</v>
      </c>
      <c r="D316">
        <v>0</v>
      </c>
    </row>
    <row r="317" spans="1:4" x14ac:dyDescent="0.25">
      <c r="A317" s="94" t="s">
        <v>518</v>
      </c>
      <c r="B317">
        <v>0.02</v>
      </c>
      <c r="C317">
        <v>0</v>
      </c>
      <c r="D317">
        <v>0</v>
      </c>
    </row>
    <row r="318" spans="1:4" x14ac:dyDescent="0.25">
      <c r="A318" s="7" t="s">
        <v>336</v>
      </c>
      <c r="B318">
        <v>0.02</v>
      </c>
      <c r="C318">
        <v>0</v>
      </c>
      <c r="D318">
        <v>0</v>
      </c>
    </row>
    <row r="319" spans="1:4" x14ac:dyDescent="0.25">
      <c r="A319" s="94" t="s">
        <v>518</v>
      </c>
      <c r="B319">
        <v>0.02</v>
      </c>
      <c r="C319">
        <v>0</v>
      </c>
      <c r="D319">
        <v>0</v>
      </c>
    </row>
    <row r="320" spans="1:4" x14ac:dyDescent="0.25">
      <c r="A320" s="7" t="s">
        <v>273</v>
      </c>
      <c r="B320">
        <v>8</v>
      </c>
      <c r="C320">
        <v>0</v>
      </c>
      <c r="D320">
        <v>0</v>
      </c>
    </row>
    <row r="321" spans="1:4" x14ac:dyDescent="0.25">
      <c r="A321" s="94" t="s">
        <v>520</v>
      </c>
      <c r="B321">
        <v>8</v>
      </c>
      <c r="C321">
        <v>0</v>
      </c>
      <c r="D321">
        <v>0</v>
      </c>
    </row>
    <row r="322" spans="1:4" x14ac:dyDescent="0.25">
      <c r="A322" s="7" t="s">
        <v>332</v>
      </c>
      <c r="B322">
        <v>0.02</v>
      </c>
      <c r="C322">
        <v>0.19</v>
      </c>
      <c r="D322">
        <v>0</v>
      </c>
    </row>
    <row r="323" spans="1:4" x14ac:dyDescent="0.25">
      <c r="A323" s="94" t="s">
        <v>517</v>
      </c>
      <c r="B323">
        <v>0.02</v>
      </c>
      <c r="C323">
        <v>0.19</v>
      </c>
      <c r="D323">
        <v>0</v>
      </c>
    </row>
    <row r="324" spans="1:4" x14ac:dyDescent="0.25">
      <c r="A324" s="7" t="s">
        <v>330</v>
      </c>
      <c r="B324">
        <v>0.04</v>
      </c>
      <c r="C324">
        <v>0</v>
      </c>
      <c r="D324">
        <v>0</v>
      </c>
    </row>
    <row r="325" spans="1:4" x14ac:dyDescent="0.25">
      <c r="A325" s="94" t="s">
        <v>518</v>
      </c>
      <c r="B325">
        <v>0.04</v>
      </c>
      <c r="C325">
        <v>0</v>
      </c>
      <c r="D325">
        <v>0</v>
      </c>
    </row>
    <row r="326" spans="1:4" x14ac:dyDescent="0.25">
      <c r="A326" s="7" t="s">
        <v>79</v>
      </c>
      <c r="B326">
        <v>0.02</v>
      </c>
      <c r="C326">
        <v>0</v>
      </c>
      <c r="D326">
        <v>0</v>
      </c>
    </row>
    <row r="327" spans="1:4" x14ac:dyDescent="0.25">
      <c r="A327" s="94" t="s">
        <v>518</v>
      </c>
      <c r="B327">
        <v>0.02</v>
      </c>
      <c r="C327">
        <v>0</v>
      </c>
      <c r="D327">
        <v>0</v>
      </c>
    </row>
    <row r="328" spans="1:4" x14ac:dyDescent="0.25">
      <c r="A328" s="7" t="s">
        <v>346</v>
      </c>
      <c r="B328">
        <v>0.02</v>
      </c>
      <c r="C328">
        <v>0.7</v>
      </c>
      <c r="D328">
        <v>0</v>
      </c>
    </row>
    <row r="329" spans="1:4" x14ac:dyDescent="0.25">
      <c r="A329" s="94" t="s">
        <v>518</v>
      </c>
      <c r="B329">
        <v>0.02</v>
      </c>
      <c r="C329">
        <v>0.7</v>
      </c>
      <c r="D329">
        <v>0</v>
      </c>
    </row>
    <row r="330" spans="1:4" x14ac:dyDescent="0.25">
      <c r="A330" s="7" t="s">
        <v>204</v>
      </c>
      <c r="B330">
        <v>0.03</v>
      </c>
      <c r="C330">
        <v>0</v>
      </c>
      <c r="D330">
        <v>0</v>
      </c>
    </row>
    <row r="331" spans="1:4" x14ac:dyDescent="0.25">
      <c r="A331" s="94" t="s">
        <v>518</v>
      </c>
      <c r="B331">
        <v>0.03</v>
      </c>
      <c r="C331">
        <v>0</v>
      </c>
      <c r="D331">
        <v>0</v>
      </c>
    </row>
    <row r="332" spans="1:4" x14ac:dyDescent="0.25">
      <c r="A332" s="7" t="s">
        <v>490</v>
      </c>
      <c r="B332">
        <v>0.02</v>
      </c>
      <c r="C332">
        <v>0.35</v>
      </c>
      <c r="D332">
        <v>0</v>
      </c>
    </row>
    <row r="333" spans="1:4" x14ac:dyDescent="0.25">
      <c r="A333" s="94" t="s">
        <v>517</v>
      </c>
      <c r="B333">
        <v>0.02</v>
      </c>
      <c r="C333">
        <v>0.35</v>
      </c>
      <c r="D333">
        <v>0</v>
      </c>
    </row>
    <row r="334" spans="1:4" x14ac:dyDescent="0.25">
      <c r="A334" s="7" t="s">
        <v>456</v>
      </c>
      <c r="B334">
        <v>0.02</v>
      </c>
      <c r="C334">
        <v>0.3</v>
      </c>
      <c r="D334">
        <v>0</v>
      </c>
    </row>
    <row r="335" spans="1:4" x14ac:dyDescent="0.25">
      <c r="A335" s="94" t="s">
        <v>517</v>
      </c>
      <c r="B335">
        <v>0.02</v>
      </c>
      <c r="C335">
        <v>0.3</v>
      </c>
      <c r="D335">
        <v>0</v>
      </c>
    </row>
    <row r="336" spans="1:4" x14ac:dyDescent="0.25">
      <c r="A336" s="7" t="s">
        <v>218</v>
      </c>
      <c r="B336">
        <v>0.48</v>
      </c>
      <c r="C336">
        <v>0</v>
      </c>
      <c r="D336">
        <v>0</v>
      </c>
    </row>
    <row r="337" spans="1:4" x14ac:dyDescent="0.25">
      <c r="A337" s="94" t="s">
        <v>519</v>
      </c>
      <c r="B337">
        <v>0.48</v>
      </c>
      <c r="C337">
        <v>0</v>
      </c>
      <c r="D337">
        <v>0</v>
      </c>
    </row>
    <row r="338" spans="1:4" x14ac:dyDescent="0.25">
      <c r="A338" s="7" t="s">
        <v>104</v>
      </c>
      <c r="B338">
        <v>0.28000000000000003</v>
      </c>
      <c r="C338">
        <v>0</v>
      </c>
      <c r="D338">
        <v>0</v>
      </c>
    </row>
    <row r="339" spans="1:4" x14ac:dyDescent="0.25">
      <c r="A339" s="94" t="s">
        <v>519</v>
      </c>
      <c r="B339">
        <v>0.28000000000000003</v>
      </c>
      <c r="C339">
        <v>0</v>
      </c>
      <c r="D339">
        <v>0</v>
      </c>
    </row>
    <row r="340" spans="1:4" x14ac:dyDescent="0.25">
      <c r="A340" s="7" t="s">
        <v>462</v>
      </c>
      <c r="B340">
        <v>0.34</v>
      </c>
      <c r="C340">
        <v>0</v>
      </c>
      <c r="D340">
        <v>0</v>
      </c>
    </row>
    <row r="341" spans="1:4" x14ac:dyDescent="0.25">
      <c r="A341" s="94" t="s">
        <v>519</v>
      </c>
      <c r="B341">
        <v>0.34</v>
      </c>
      <c r="C341">
        <v>0</v>
      </c>
      <c r="D341">
        <v>0</v>
      </c>
    </row>
    <row r="342" spans="1:4" x14ac:dyDescent="0.25">
      <c r="A342" s="7" t="s">
        <v>210</v>
      </c>
      <c r="B342">
        <v>0.02</v>
      </c>
      <c r="C342">
        <v>0</v>
      </c>
      <c r="D342">
        <v>0</v>
      </c>
    </row>
    <row r="343" spans="1:4" x14ac:dyDescent="0.25">
      <c r="A343" s="94" t="s">
        <v>518</v>
      </c>
      <c r="B343">
        <v>0.02</v>
      </c>
      <c r="C343">
        <v>0</v>
      </c>
      <c r="D343">
        <v>0</v>
      </c>
    </row>
    <row r="344" spans="1:4" x14ac:dyDescent="0.25">
      <c r="A344" s="7" t="s">
        <v>414</v>
      </c>
      <c r="B344">
        <v>0.02</v>
      </c>
      <c r="C344">
        <v>0.28000000000000003</v>
      </c>
      <c r="D344">
        <v>0</v>
      </c>
    </row>
    <row r="345" spans="1:4" x14ac:dyDescent="0.25">
      <c r="A345" s="94" t="s">
        <v>517</v>
      </c>
      <c r="B345">
        <v>0.02</v>
      </c>
      <c r="C345">
        <v>0.28000000000000003</v>
      </c>
      <c r="D345">
        <v>0</v>
      </c>
    </row>
    <row r="346" spans="1:4" x14ac:dyDescent="0.25">
      <c r="A346" s="7" t="s">
        <v>176</v>
      </c>
      <c r="B346">
        <v>0.15</v>
      </c>
      <c r="C346">
        <v>0</v>
      </c>
      <c r="D346">
        <v>0</v>
      </c>
    </row>
    <row r="347" spans="1:4" x14ac:dyDescent="0.25">
      <c r="A347" s="94" t="s">
        <v>519</v>
      </c>
      <c r="B347">
        <v>0.15</v>
      </c>
      <c r="C347">
        <v>0</v>
      </c>
      <c r="D347">
        <v>0</v>
      </c>
    </row>
    <row r="348" spans="1:4" x14ac:dyDescent="0.25">
      <c r="A348" s="7" t="s">
        <v>148</v>
      </c>
      <c r="B348">
        <v>0.02</v>
      </c>
      <c r="C348">
        <v>0.28999999999999998</v>
      </c>
      <c r="D348">
        <v>0</v>
      </c>
    </row>
    <row r="349" spans="1:4" x14ac:dyDescent="0.25">
      <c r="A349" s="94" t="s">
        <v>517</v>
      </c>
      <c r="B349">
        <v>0.02</v>
      </c>
      <c r="C349">
        <v>0.28999999999999998</v>
      </c>
      <c r="D349">
        <v>0</v>
      </c>
    </row>
    <row r="350" spans="1:4" x14ac:dyDescent="0.25">
      <c r="A350" s="7" t="s">
        <v>496</v>
      </c>
      <c r="B350">
        <v>0.02</v>
      </c>
      <c r="C350">
        <v>0.1</v>
      </c>
      <c r="D350">
        <v>0</v>
      </c>
    </row>
    <row r="351" spans="1:4" x14ac:dyDescent="0.25">
      <c r="A351" s="94" t="s">
        <v>517</v>
      </c>
      <c r="B351">
        <v>0.02</v>
      </c>
      <c r="C351">
        <v>0.1</v>
      </c>
      <c r="D351">
        <v>0</v>
      </c>
    </row>
    <row r="352" spans="1:4" x14ac:dyDescent="0.25">
      <c r="A352" s="7" t="s">
        <v>476</v>
      </c>
      <c r="B352">
        <v>0.02</v>
      </c>
      <c r="C352">
        <v>0</v>
      </c>
      <c r="D352">
        <v>0</v>
      </c>
    </row>
    <row r="353" spans="1:4" x14ac:dyDescent="0.25">
      <c r="A353" s="94" t="s">
        <v>518</v>
      </c>
      <c r="B353">
        <v>0.02</v>
      </c>
      <c r="C353">
        <v>0</v>
      </c>
      <c r="D353">
        <v>0</v>
      </c>
    </row>
    <row r="354" spans="1:4" x14ac:dyDescent="0.25">
      <c r="A354" s="7" t="s">
        <v>89</v>
      </c>
      <c r="B354">
        <v>0.02</v>
      </c>
      <c r="C354">
        <v>0</v>
      </c>
      <c r="D354">
        <v>0</v>
      </c>
    </row>
    <row r="355" spans="1:4" x14ac:dyDescent="0.25">
      <c r="A355" s="94" t="s">
        <v>517</v>
      </c>
      <c r="B355">
        <v>0.02</v>
      </c>
      <c r="C355">
        <v>0</v>
      </c>
      <c r="D355">
        <v>0</v>
      </c>
    </row>
    <row r="356" spans="1:4" x14ac:dyDescent="0.25">
      <c r="A356" s="7" t="s">
        <v>256</v>
      </c>
      <c r="B356">
        <v>0.02</v>
      </c>
      <c r="C356">
        <v>0</v>
      </c>
      <c r="D356">
        <v>0</v>
      </c>
    </row>
    <row r="357" spans="1:4" x14ac:dyDescent="0.25">
      <c r="A357" s="94" t="s">
        <v>518</v>
      </c>
      <c r="B357">
        <v>0.02</v>
      </c>
      <c r="C357">
        <v>0</v>
      </c>
      <c r="D357">
        <v>0</v>
      </c>
    </row>
    <row r="358" spans="1:4" x14ac:dyDescent="0.25">
      <c r="A358" s="7" t="s">
        <v>382</v>
      </c>
      <c r="B358">
        <v>0.02</v>
      </c>
      <c r="C358">
        <v>0.25</v>
      </c>
      <c r="D358">
        <v>0</v>
      </c>
    </row>
    <row r="359" spans="1:4" x14ac:dyDescent="0.25">
      <c r="A359" s="94" t="s">
        <v>517</v>
      </c>
      <c r="B359">
        <v>0.02</v>
      </c>
      <c r="C359">
        <v>0.25</v>
      </c>
      <c r="D359">
        <v>0</v>
      </c>
    </row>
    <row r="360" spans="1:4" x14ac:dyDescent="0.25">
      <c r="A360" s="7" t="s">
        <v>160</v>
      </c>
      <c r="B360">
        <v>0.02</v>
      </c>
      <c r="C360">
        <v>0.95</v>
      </c>
      <c r="D360">
        <v>0</v>
      </c>
    </row>
    <row r="361" spans="1:4" x14ac:dyDescent="0.25">
      <c r="A361" s="94" t="s">
        <v>518</v>
      </c>
      <c r="B361">
        <v>0.02</v>
      </c>
      <c r="C361">
        <v>0.95</v>
      </c>
      <c r="D361">
        <v>0</v>
      </c>
    </row>
    <row r="362" spans="1:4" x14ac:dyDescent="0.25">
      <c r="A362" s="7" t="s">
        <v>134</v>
      </c>
      <c r="B362">
        <v>0.02</v>
      </c>
      <c r="C362">
        <v>0.3</v>
      </c>
      <c r="D362">
        <v>0</v>
      </c>
    </row>
    <row r="363" spans="1:4" x14ac:dyDescent="0.25">
      <c r="A363" s="94" t="s">
        <v>517</v>
      </c>
      <c r="B363">
        <v>0.02</v>
      </c>
      <c r="C363">
        <v>0.3</v>
      </c>
      <c r="D363">
        <v>0</v>
      </c>
    </row>
    <row r="364" spans="1:4" x14ac:dyDescent="0.25">
      <c r="A364" s="7" t="s">
        <v>452</v>
      </c>
      <c r="B364">
        <v>0.02</v>
      </c>
      <c r="C364">
        <v>0</v>
      </c>
      <c r="D364">
        <v>0</v>
      </c>
    </row>
    <row r="365" spans="1:4" x14ac:dyDescent="0.25">
      <c r="A365" s="94" t="s">
        <v>518</v>
      </c>
      <c r="B365">
        <v>0.02</v>
      </c>
      <c r="C365">
        <v>0</v>
      </c>
      <c r="D365">
        <v>0</v>
      </c>
    </row>
    <row r="366" spans="1:4" x14ac:dyDescent="0.25">
      <c r="A366" s="7" t="s">
        <v>266</v>
      </c>
      <c r="B366">
        <v>0.05</v>
      </c>
      <c r="C366">
        <v>0</v>
      </c>
      <c r="D366">
        <v>0</v>
      </c>
    </row>
    <row r="367" spans="1:4" x14ac:dyDescent="0.25">
      <c r="A367" s="94" t="s">
        <v>518</v>
      </c>
      <c r="B367">
        <v>0.05</v>
      </c>
      <c r="C367">
        <v>0</v>
      </c>
      <c r="D367">
        <v>0</v>
      </c>
    </row>
    <row r="368" spans="1:4" x14ac:dyDescent="0.25">
      <c r="A368" s="7" t="s">
        <v>73</v>
      </c>
      <c r="B368">
        <v>0.25</v>
      </c>
      <c r="C368">
        <v>7.23</v>
      </c>
      <c r="D368">
        <v>0</v>
      </c>
    </row>
    <row r="369" spans="1:4" x14ac:dyDescent="0.25">
      <c r="A369" s="94" t="s">
        <v>519</v>
      </c>
      <c r="B369">
        <v>0.25</v>
      </c>
      <c r="C369">
        <v>7.23</v>
      </c>
      <c r="D369">
        <v>0</v>
      </c>
    </row>
    <row r="370" spans="1:4" x14ac:dyDescent="0.25">
      <c r="A370" s="7" t="s">
        <v>302</v>
      </c>
      <c r="B370">
        <v>0.35</v>
      </c>
      <c r="C370">
        <v>0</v>
      </c>
      <c r="D370">
        <v>0</v>
      </c>
    </row>
    <row r="371" spans="1:4" x14ac:dyDescent="0.25">
      <c r="A371" s="94" t="s">
        <v>519</v>
      </c>
      <c r="B371">
        <v>0.35</v>
      </c>
      <c r="C371">
        <v>0</v>
      </c>
      <c r="D371">
        <v>0</v>
      </c>
    </row>
    <row r="372" spans="1:4" x14ac:dyDescent="0.25">
      <c r="A372" s="7" t="s">
        <v>171</v>
      </c>
      <c r="B372">
        <v>0.02</v>
      </c>
      <c r="C372">
        <v>0.15</v>
      </c>
      <c r="D372">
        <v>0</v>
      </c>
    </row>
    <row r="373" spans="1:4" x14ac:dyDescent="0.25">
      <c r="A373" s="94" t="s">
        <v>517</v>
      </c>
      <c r="B373">
        <v>0.02</v>
      </c>
      <c r="C373">
        <v>0.15</v>
      </c>
      <c r="D373">
        <v>0</v>
      </c>
    </row>
    <row r="374" spans="1:4" x14ac:dyDescent="0.25">
      <c r="A374" s="7" t="s">
        <v>85</v>
      </c>
      <c r="B374">
        <v>0.5</v>
      </c>
      <c r="C374">
        <v>0</v>
      </c>
      <c r="D374">
        <v>0</v>
      </c>
    </row>
    <row r="375" spans="1:4" x14ac:dyDescent="0.25">
      <c r="A375" s="94" t="s">
        <v>519</v>
      </c>
      <c r="B375">
        <v>0.5</v>
      </c>
      <c r="C375">
        <v>0</v>
      </c>
      <c r="D375">
        <v>0</v>
      </c>
    </row>
    <row r="376" spans="1:4" x14ac:dyDescent="0.25">
      <c r="A376" s="7" t="s">
        <v>33</v>
      </c>
      <c r="B376">
        <v>0.02</v>
      </c>
      <c r="C376">
        <v>1.79</v>
      </c>
      <c r="D376">
        <v>0</v>
      </c>
    </row>
    <row r="377" spans="1:4" x14ac:dyDescent="0.25">
      <c r="A377" s="94" t="s">
        <v>519</v>
      </c>
      <c r="B377">
        <v>0.02</v>
      </c>
      <c r="C377">
        <v>1.79</v>
      </c>
      <c r="D377">
        <v>0</v>
      </c>
    </row>
    <row r="378" spans="1:4" x14ac:dyDescent="0.25">
      <c r="A378" s="7" t="s">
        <v>39</v>
      </c>
      <c r="B378">
        <v>0.17</v>
      </c>
      <c r="C378">
        <v>0</v>
      </c>
      <c r="D378">
        <v>0</v>
      </c>
    </row>
    <row r="379" spans="1:4" x14ac:dyDescent="0.25">
      <c r="A379" s="94" t="s">
        <v>519</v>
      </c>
      <c r="B379">
        <v>0.17</v>
      </c>
      <c r="C379">
        <v>0</v>
      </c>
      <c r="D379">
        <v>0</v>
      </c>
    </row>
    <row r="380" spans="1:4" x14ac:dyDescent="0.25">
      <c r="A380" s="7" t="s">
        <v>23</v>
      </c>
      <c r="B380">
        <v>0.02</v>
      </c>
      <c r="C380">
        <v>1.0900000000000001</v>
      </c>
      <c r="D380">
        <v>0</v>
      </c>
    </row>
    <row r="381" spans="1:4" x14ac:dyDescent="0.25">
      <c r="A381" s="94" t="s">
        <v>519</v>
      </c>
      <c r="B381">
        <v>0.02</v>
      </c>
      <c r="C381">
        <v>1.0900000000000001</v>
      </c>
      <c r="D381">
        <v>0</v>
      </c>
    </row>
    <row r="382" spans="1:4" x14ac:dyDescent="0.25">
      <c r="A382" s="7" t="s">
        <v>264</v>
      </c>
      <c r="B382">
        <v>0.8</v>
      </c>
      <c r="C382">
        <v>0</v>
      </c>
      <c r="D382">
        <v>0</v>
      </c>
    </row>
    <row r="383" spans="1:4" x14ac:dyDescent="0.25">
      <c r="A383" s="94" t="s">
        <v>519</v>
      </c>
      <c r="B383">
        <v>0.8</v>
      </c>
      <c r="C383">
        <v>0</v>
      </c>
      <c r="D383">
        <v>0</v>
      </c>
    </row>
    <row r="384" spans="1:4" x14ac:dyDescent="0.25">
      <c r="A384" s="7" t="s">
        <v>15</v>
      </c>
      <c r="B384">
        <v>0.02</v>
      </c>
      <c r="C384">
        <v>0.08</v>
      </c>
      <c r="D384">
        <v>0</v>
      </c>
    </row>
    <row r="385" spans="1:4" x14ac:dyDescent="0.25">
      <c r="A385" s="94" t="s">
        <v>517</v>
      </c>
      <c r="B385">
        <v>0.02</v>
      </c>
      <c r="C385">
        <v>0.08</v>
      </c>
      <c r="D385">
        <v>0</v>
      </c>
    </row>
    <row r="386" spans="1:4" x14ac:dyDescent="0.25">
      <c r="A386" s="7" t="s">
        <v>344</v>
      </c>
      <c r="B386">
        <v>0.28999999999999998</v>
      </c>
      <c r="C386">
        <v>0</v>
      </c>
      <c r="D386">
        <v>0</v>
      </c>
    </row>
    <row r="387" spans="1:4" x14ac:dyDescent="0.25">
      <c r="A387" s="94" t="s">
        <v>519</v>
      </c>
      <c r="B387">
        <v>0.28999999999999998</v>
      </c>
      <c r="C387">
        <v>0</v>
      </c>
      <c r="D387">
        <v>0</v>
      </c>
    </row>
    <row r="388" spans="1:4" x14ac:dyDescent="0.25">
      <c r="A388" s="7" t="s">
        <v>400</v>
      </c>
      <c r="B388">
        <v>0.02</v>
      </c>
      <c r="C388">
        <v>0</v>
      </c>
      <c r="D388">
        <v>0</v>
      </c>
    </row>
    <row r="389" spans="1:4" x14ac:dyDescent="0.25">
      <c r="A389" s="94" t="s">
        <v>518</v>
      </c>
      <c r="B389">
        <v>0.02</v>
      </c>
      <c r="C389">
        <v>0</v>
      </c>
      <c r="D389">
        <v>0</v>
      </c>
    </row>
    <row r="390" spans="1:4" x14ac:dyDescent="0.25">
      <c r="A390" s="7" t="s">
        <v>422</v>
      </c>
      <c r="B390">
        <v>0.02</v>
      </c>
      <c r="C390">
        <v>0</v>
      </c>
      <c r="D390">
        <v>0</v>
      </c>
    </row>
    <row r="391" spans="1:4" x14ac:dyDescent="0.25">
      <c r="A391" s="94" t="s">
        <v>517</v>
      </c>
      <c r="B391">
        <v>0.02</v>
      </c>
      <c r="C391">
        <v>0</v>
      </c>
      <c r="D391">
        <v>0</v>
      </c>
    </row>
    <row r="392" spans="1:4" x14ac:dyDescent="0.25">
      <c r="A392" s="7" t="s">
        <v>279</v>
      </c>
      <c r="B392">
        <v>0.02</v>
      </c>
      <c r="C392">
        <v>0.19</v>
      </c>
      <c r="D392">
        <v>0</v>
      </c>
    </row>
    <row r="393" spans="1:4" x14ac:dyDescent="0.25">
      <c r="A393" s="94" t="s">
        <v>517</v>
      </c>
      <c r="B393">
        <v>0.02</v>
      </c>
      <c r="C393">
        <v>0.19</v>
      </c>
      <c r="D393">
        <v>0</v>
      </c>
    </row>
    <row r="394" spans="1:4" x14ac:dyDescent="0.25">
      <c r="A394" s="7" t="s">
        <v>480</v>
      </c>
      <c r="B394">
        <v>0.02</v>
      </c>
      <c r="C394">
        <v>0</v>
      </c>
      <c r="D394">
        <v>0</v>
      </c>
    </row>
    <row r="395" spans="1:4" x14ac:dyDescent="0.25">
      <c r="A395" s="94" t="s">
        <v>517</v>
      </c>
      <c r="B395">
        <v>0.02</v>
      </c>
      <c r="C395">
        <v>0</v>
      </c>
      <c r="D395">
        <v>0</v>
      </c>
    </row>
    <row r="396" spans="1:4" x14ac:dyDescent="0.25">
      <c r="A396" s="7" t="s">
        <v>122</v>
      </c>
      <c r="B396">
        <v>0.02</v>
      </c>
      <c r="C396">
        <v>0.2</v>
      </c>
      <c r="D396">
        <v>0</v>
      </c>
    </row>
    <row r="397" spans="1:4" x14ac:dyDescent="0.25">
      <c r="A397" s="94" t="s">
        <v>517</v>
      </c>
      <c r="B397">
        <v>0.02</v>
      </c>
      <c r="C397">
        <v>0.2</v>
      </c>
      <c r="D397">
        <v>0</v>
      </c>
    </row>
    <row r="398" spans="1:4" x14ac:dyDescent="0.25">
      <c r="A398" s="7" t="s">
        <v>392</v>
      </c>
      <c r="B398">
        <v>0.8</v>
      </c>
      <c r="C398">
        <v>0</v>
      </c>
      <c r="D398">
        <v>0</v>
      </c>
    </row>
    <row r="399" spans="1:4" x14ac:dyDescent="0.25">
      <c r="A399" s="94" t="s">
        <v>519</v>
      </c>
      <c r="B399">
        <v>0.8</v>
      </c>
      <c r="C399">
        <v>0</v>
      </c>
      <c r="D399">
        <v>0</v>
      </c>
    </row>
    <row r="400" spans="1:4" x14ac:dyDescent="0.25">
      <c r="A400" s="7" t="s">
        <v>292</v>
      </c>
      <c r="B400">
        <v>0.02</v>
      </c>
      <c r="C400">
        <v>0</v>
      </c>
      <c r="D400">
        <v>0</v>
      </c>
    </row>
    <row r="401" spans="1:4" x14ac:dyDescent="0.25">
      <c r="A401" s="94" t="s">
        <v>517</v>
      </c>
      <c r="B401">
        <v>0.02</v>
      </c>
      <c r="C401">
        <v>0</v>
      </c>
      <c r="D401">
        <v>0</v>
      </c>
    </row>
    <row r="402" spans="1:4" x14ac:dyDescent="0.25">
      <c r="A402" s="7" t="s">
        <v>322</v>
      </c>
      <c r="B402">
        <v>0.05</v>
      </c>
      <c r="C402">
        <v>0.99</v>
      </c>
      <c r="D402">
        <v>0</v>
      </c>
    </row>
    <row r="403" spans="1:4" x14ac:dyDescent="0.25">
      <c r="A403" s="94" t="s">
        <v>518</v>
      </c>
      <c r="B403">
        <v>0.05</v>
      </c>
      <c r="C403">
        <v>0.99</v>
      </c>
      <c r="D403">
        <v>0</v>
      </c>
    </row>
    <row r="404" spans="1:4" x14ac:dyDescent="0.25">
      <c r="A404" s="7" t="s">
        <v>432</v>
      </c>
      <c r="B404">
        <v>0.02</v>
      </c>
      <c r="C404">
        <v>0.35</v>
      </c>
      <c r="D404">
        <v>0</v>
      </c>
    </row>
    <row r="405" spans="1:4" x14ac:dyDescent="0.25">
      <c r="A405" s="94" t="s">
        <v>517</v>
      </c>
      <c r="B405">
        <v>0.02</v>
      </c>
      <c r="C405">
        <v>0.35</v>
      </c>
      <c r="D405">
        <v>0</v>
      </c>
    </row>
    <row r="406" spans="1:4" x14ac:dyDescent="0.25">
      <c r="A406" s="7" t="s">
        <v>416</v>
      </c>
      <c r="B406">
        <v>0.95</v>
      </c>
      <c r="C406">
        <v>0</v>
      </c>
      <c r="D406">
        <v>0</v>
      </c>
    </row>
    <row r="407" spans="1:4" x14ac:dyDescent="0.25">
      <c r="A407" s="94" t="s">
        <v>519</v>
      </c>
      <c r="B407">
        <v>0.95</v>
      </c>
      <c r="C407">
        <v>0</v>
      </c>
      <c r="D407">
        <v>0</v>
      </c>
    </row>
    <row r="408" spans="1:4" x14ac:dyDescent="0.25">
      <c r="A408" s="7" t="s">
        <v>418</v>
      </c>
      <c r="B408">
        <v>0.02</v>
      </c>
      <c r="C408">
        <v>0.19</v>
      </c>
      <c r="D408">
        <v>0</v>
      </c>
    </row>
    <row r="409" spans="1:4" x14ac:dyDescent="0.25">
      <c r="A409" s="94" t="s">
        <v>517</v>
      </c>
      <c r="B409">
        <v>0.02</v>
      </c>
      <c r="C409">
        <v>0.19</v>
      </c>
      <c r="D409">
        <v>0</v>
      </c>
    </row>
    <row r="410" spans="1:4" x14ac:dyDescent="0.25">
      <c r="A410" s="7" t="s">
        <v>87</v>
      </c>
      <c r="B410">
        <v>9</v>
      </c>
      <c r="C410">
        <v>0</v>
      </c>
      <c r="D410">
        <v>0</v>
      </c>
    </row>
    <row r="411" spans="1:4" x14ac:dyDescent="0.25">
      <c r="A411" s="94" t="s">
        <v>520</v>
      </c>
      <c r="B411">
        <v>9</v>
      </c>
      <c r="C411">
        <v>0</v>
      </c>
      <c r="D411">
        <v>0</v>
      </c>
    </row>
    <row r="412" spans="1:4" x14ac:dyDescent="0.25">
      <c r="A412" s="7" t="s">
        <v>246</v>
      </c>
      <c r="B412">
        <v>0.02</v>
      </c>
      <c r="C412">
        <v>0.09</v>
      </c>
      <c r="D412">
        <v>0</v>
      </c>
    </row>
    <row r="413" spans="1:4" x14ac:dyDescent="0.25">
      <c r="A413" s="94" t="s">
        <v>517</v>
      </c>
      <c r="B413">
        <v>0.02</v>
      </c>
      <c r="C413">
        <v>0.09</v>
      </c>
      <c r="D413">
        <v>0</v>
      </c>
    </row>
    <row r="414" spans="1:4" x14ac:dyDescent="0.25">
      <c r="A414" s="7" t="s">
        <v>81</v>
      </c>
      <c r="B414">
        <v>10</v>
      </c>
      <c r="C414">
        <v>0</v>
      </c>
      <c r="D414">
        <v>0</v>
      </c>
    </row>
    <row r="415" spans="1:4" x14ac:dyDescent="0.25">
      <c r="A415" s="94" t="s">
        <v>520</v>
      </c>
      <c r="B415">
        <v>10</v>
      </c>
      <c r="C415">
        <v>0</v>
      </c>
      <c r="D415">
        <v>0</v>
      </c>
    </row>
    <row r="416" spans="1:4" x14ac:dyDescent="0.25">
      <c r="A416" s="7" t="s">
        <v>51</v>
      </c>
      <c r="B416">
        <v>0.04</v>
      </c>
      <c r="C416">
        <v>0</v>
      </c>
      <c r="D416">
        <v>0</v>
      </c>
    </row>
    <row r="417" spans="1:4" x14ac:dyDescent="0.25">
      <c r="A417" s="94" t="s">
        <v>519</v>
      </c>
      <c r="B417">
        <v>0.04</v>
      </c>
      <c r="C417">
        <v>0</v>
      </c>
      <c r="D417">
        <v>0</v>
      </c>
    </row>
    <row r="418" spans="1:4" x14ac:dyDescent="0.25">
      <c r="A418" s="7" t="s">
        <v>35</v>
      </c>
      <c r="B418">
        <v>0.52</v>
      </c>
      <c r="C418">
        <v>0</v>
      </c>
      <c r="D418">
        <v>0</v>
      </c>
    </row>
    <row r="419" spans="1:4" x14ac:dyDescent="0.25">
      <c r="A419" s="94" t="s">
        <v>519</v>
      </c>
      <c r="B419">
        <v>0.52</v>
      </c>
      <c r="C419">
        <v>0</v>
      </c>
      <c r="D419">
        <v>0</v>
      </c>
    </row>
    <row r="420" spans="1:4" x14ac:dyDescent="0.25">
      <c r="A420" s="7" t="s">
        <v>132</v>
      </c>
      <c r="B420">
        <v>0.02</v>
      </c>
      <c r="C420">
        <v>0</v>
      </c>
      <c r="D420">
        <v>0</v>
      </c>
    </row>
    <row r="421" spans="1:4" x14ac:dyDescent="0.25">
      <c r="A421" s="94" t="s">
        <v>517</v>
      </c>
      <c r="B421">
        <v>0.02</v>
      </c>
      <c r="C421">
        <v>0</v>
      </c>
      <c r="D421">
        <v>0</v>
      </c>
    </row>
    <row r="422" spans="1:4" x14ac:dyDescent="0.25">
      <c r="A422" s="7" t="s">
        <v>240</v>
      </c>
      <c r="B422">
        <v>0.03</v>
      </c>
      <c r="C422">
        <v>0.98</v>
      </c>
      <c r="D422">
        <v>0</v>
      </c>
    </row>
    <row r="423" spans="1:4" x14ac:dyDescent="0.25">
      <c r="A423" s="94" t="s">
        <v>518</v>
      </c>
      <c r="B423">
        <v>0.03</v>
      </c>
      <c r="C423">
        <v>0.98</v>
      </c>
      <c r="D423">
        <v>0</v>
      </c>
    </row>
    <row r="424" spans="1:4" x14ac:dyDescent="0.25">
      <c r="A424" s="7" t="s">
        <v>306</v>
      </c>
      <c r="B424">
        <v>4.49</v>
      </c>
      <c r="C424">
        <v>0</v>
      </c>
      <c r="D424">
        <v>0</v>
      </c>
    </row>
    <row r="425" spans="1:4" x14ac:dyDescent="0.25">
      <c r="A425" s="94" t="s">
        <v>520</v>
      </c>
      <c r="B425">
        <v>4.49</v>
      </c>
      <c r="C425">
        <v>0</v>
      </c>
      <c r="D425">
        <v>0</v>
      </c>
    </row>
    <row r="426" spans="1:4" x14ac:dyDescent="0.25">
      <c r="A426" s="7" t="s">
        <v>17</v>
      </c>
      <c r="B426">
        <v>0.02</v>
      </c>
      <c r="C426">
        <v>0</v>
      </c>
      <c r="D426">
        <v>0</v>
      </c>
    </row>
    <row r="427" spans="1:4" x14ac:dyDescent="0.25">
      <c r="A427" s="94" t="s">
        <v>519</v>
      </c>
      <c r="B427">
        <v>0.02</v>
      </c>
      <c r="C427">
        <v>0</v>
      </c>
      <c r="D427">
        <v>0</v>
      </c>
    </row>
    <row r="428" spans="1:4" x14ac:dyDescent="0.25">
      <c r="A428" s="7" t="s">
        <v>180</v>
      </c>
      <c r="B428">
        <v>0.2</v>
      </c>
      <c r="C428">
        <v>0</v>
      </c>
      <c r="D428">
        <v>0</v>
      </c>
    </row>
    <row r="429" spans="1:4" x14ac:dyDescent="0.25">
      <c r="A429" s="94" t="s">
        <v>519</v>
      </c>
      <c r="B429">
        <v>0.2</v>
      </c>
      <c r="C429">
        <v>0</v>
      </c>
      <c r="D429">
        <v>0</v>
      </c>
    </row>
    <row r="430" spans="1:4" x14ac:dyDescent="0.25">
      <c r="A430" s="7" t="s">
        <v>296</v>
      </c>
      <c r="B430">
        <v>0.8</v>
      </c>
      <c r="C430">
        <v>2.8</v>
      </c>
      <c r="D430">
        <v>0</v>
      </c>
    </row>
    <row r="431" spans="1:4" x14ac:dyDescent="0.25">
      <c r="A431" s="94" t="s">
        <v>519</v>
      </c>
      <c r="B431">
        <v>0.8</v>
      </c>
      <c r="C431">
        <v>2.8</v>
      </c>
      <c r="D431">
        <v>0</v>
      </c>
    </row>
    <row r="432" spans="1:4" x14ac:dyDescent="0.25">
      <c r="A432" s="7" t="s">
        <v>101</v>
      </c>
      <c r="B432">
        <v>0.02</v>
      </c>
      <c r="C432">
        <v>1.65</v>
      </c>
      <c r="D432">
        <v>0</v>
      </c>
    </row>
    <row r="433" spans="1:4" x14ac:dyDescent="0.25">
      <c r="A433" s="94" t="s">
        <v>518</v>
      </c>
      <c r="B433">
        <v>0.02</v>
      </c>
      <c r="C433">
        <v>1.65</v>
      </c>
      <c r="D433">
        <v>0</v>
      </c>
    </row>
    <row r="434" spans="1:4" x14ac:dyDescent="0.25">
      <c r="A434" s="7" t="s">
        <v>202</v>
      </c>
      <c r="B434">
        <v>3.99</v>
      </c>
      <c r="C434">
        <v>0</v>
      </c>
      <c r="D434">
        <v>0</v>
      </c>
    </row>
    <row r="435" spans="1:4" x14ac:dyDescent="0.25">
      <c r="A435" s="94" t="s">
        <v>520</v>
      </c>
      <c r="B435">
        <v>3.99</v>
      </c>
      <c r="C435">
        <v>0</v>
      </c>
      <c r="D435">
        <v>0</v>
      </c>
    </row>
    <row r="436" spans="1:4" x14ac:dyDescent="0.25">
      <c r="A436" s="7" t="s">
        <v>442</v>
      </c>
      <c r="B436">
        <v>0.02</v>
      </c>
      <c r="C436">
        <v>0</v>
      </c>
      <c r="D436">
        <v>0</v>
      </c>
    </row>
    <row r="437" spans="1:4" x14ac:dyDescent="0.25">
      <c r="A437" s="94" t="s">
        <v>517</v>
      </c>
      <c r="B437">
        <v>0.02</v>
      </c>
      <c r="C437">
        <v>0</v>
      </c>
      <c r="D437">
        <v>0</v>
      </c>
    </row>
    <row r="438" spans="1:4" x14ac:dyDescent="0.25">
      <c r="A438" s="7" t="s">
        <v>224</v>
      </c>
      <c r="B438">
        <v>0.02</v>
      </c>
      <c r="C438">
        <v>0</v>
      </c>
      <c r="D438">
        <v>0</v>
      </c>
    </row>
    <row r="439" spans="1:4" x14ac:dyDescent="0.25">
      <c r="A439" s="94" t="s">
        <v>517</v>
      </c>
      <c r="B439">
        <v>0.02</v>
      </c>
      <c r="C439">
        <v>0</v>
      </c>
      <c r="D439">
        <v>0</v>
      </c>
    </row>
    <row r="440" spans="1:4" x14ac:dyDescent="0.25">
      <c r="A440" s="7" t="s">
        <v>486</v>
      </c>
      <c r="B440">
        <v>0.02</v>
      </c>
      <c r="C440">
        <v>0.24</v>
      </c>
      <c r="D440">
        <v>0</v>
      </c>
    </row>
    <row r="441" spans="1:4" x14ac:dyDescent="0.25">
      <c r="A441" s="94" t="s">
        <v>517</v>
      </c>
      <c r="B441">
        <v>0.02</v>
      </c>
      <c r="C441">
        <v>0.24</v>
      </c>
      <c r="D441">
        <v>0</v>
      </c>
    </row>
    <row r="442" spans="1:4" x14ac:dyDescent="0.25">
      <c r="A442" s="7" t="s">
        <v>369</v>
      </c>
      <c r="B442">
        <v>0.2</v>
      </c>
      <c r="C442">
        <v>0</v>
      </c>
      <c r="D442">
        <v>0</v>
      </c>
    </row>
    <row r="443" spans="1:4" x14ac:dyDescent="0.25">
      <c r="A443" s="94" t="s">
        <v>519</v>
      </c>
      <c r="B443">
        <v>0.2</v>
      </c>
      <c r="C443">
        <v>0</v>
      </c>
      <c r="D443">
        <v>0</v>
      </c>
    </row>
    <row r="444" spans="1:4" x14ac:dyDescent="0.25">
      <c r="A444" s="7" t="s">
        <v>376</v>
      </c>
      <c r="B444">
        <v>0.05</v>
      </c>
      <c r="C444">
        <v>0</v>
      </c>
      <c r="D444">
        <v>0</v>
      </c>
    </row>
    <row r="445" spans="1:4" x14ac:dyDescent="0.25">
      <c r="A445" s="94" t="s">
        <v>518</v>
      </c>
      <c r="B445">
        <v>0.05</v>
      </c>
      <c r="C445">
        <v>0</v>
      </c>
      <c r="D445">
        <v>0</v>
      </c>
    </row>
    <row r="446" spans="1:4" x14ac:dyDescent="0.25">
      <c r="A446" s="7" t="s">
        <v>5</v>
      </c>
      <c r="B446">
        <v>0.05</v>
      </c>
      <c r="C446">
        <v>0</v>
      </c>
      <c r="D446">
        <v>0</v>
      </c>
    </row>
    <row r="447" spans="1:4" x14ac:dyDescent="0.25">
      <c r="A447" s="94" t="s">
        <v>519</v>
      </c>
      <c r="B447">
        <v>0.05</v>
      </c>
      <c r="C447">
        <v>0</v>
      </c>
      <c r="D447">
        <v>0</v>
      </c>
    </row>
    <row r="448" spans="1:4" x14ac:dyDescent="0.25">
      <c r="A448" s="7" t="s">
        <v>184</v>
      </c>
      <c r="B448">
        <v>0.02</v>
      </c>
      <c r="C448">
        <v>0.27</v>
      </c>
      <c r="D448">
        <v>0</v>
      </c>
    </row>
    <row r="449" spans="1:4" x14ac:dyDescent="0.25">
      <c r="A449" s="94" t="s">
        <v>517</v>
      </c>
      <c r="B449">
        <v>0.02</v>
      </c>
      <c r="C449">
        <v>0.27</v>
      </c>
      <c r="D449">
        <v>0</v>
      </c>
    </row>
    <row r="450" spans="1:4" x14ac:dyDescent="0.25">
      <c r="A450" s="7" t="s">
        <v>25</v>
      </c>
      <c r="B450">
        <v>0.02</v>
      </c>
      <c r="C450">
        <v>0.04</v>
      </c>
      <c r="D450">
        <v>0</v>
      </c>
    </row>
    <row r="451" spans="1:4" x14ac:dyDescent="0.25">
      <c r="A451" s="94" t="s">
        <v>517</v>
      </c>
      <c r="B451">
        <v>0.02</v>
      </c>
      <c r="C451">
        <v>0.04</v>
      </c>
      <c r="D451">
        <v>0</v>
      </c>
    </row>
    <row r="452" spans="1:4" x14ac:dyDescent="0.25">
      <c r="A452" s="7" t="s">
        <v>97</v>
      </c>
      <c r="B452">
        <v>0.02</v>
      </c>
      <c r="C452">
        <v>0</v>
      </c>
      <c r="D452">
        <v>0</v>
      </c>
    </row>
    <row r="453" spans="1:4" x14ac:dyDescent="0.25">
      <c r="A453" s="94" t="s">
        <v>517</v>
      </c>
      <c r="B453">
        <v>0.02</v>
      </c>
      <c r="C453">
        <v>0</v>
      </c>
      <c r="D453">
        <v>0</v>
      </c>
    </row>
    <row r="454" spans="1:4" x14ac:dyDescent="0.25">
      <c r="A454" s="7" t="s">
        <v>262</v>
      </c>
      <c r="B454">
        <v>0.02</v>
      </c>
      <c r="C454">
        <v>0.4</v>
      </c>
      <c r="D454">
        <v>0</v>
      </c>
    </row>
    <row r="455" spans="1:4" x14ac:dyDescent="0.25">
      <c r="A455" s="94" t="s">
        <v>517</v>
      </c>
      <c r="B455">
        <v>0.02</v>
      </c>
      <c r="C455">
        <v>0.4</v>
      </c>
      <c r="D455">
        <v>0</v>
      </c>
    </row>
    <row r="456" spans="1:4" x14ac:dyDescent="0.25">
      <c r="A456" s="7" t="s">
        <v>488</v>
      </c>
      <c r="B456">
        <v>0.02</v>
      </c>
      <c r="C456">
        <v>0</v>
      </c>
      <c r="D456">
        <v>0</v>
      </c>
    </row>
    <row r="457" spans="1:4" x14ac:dyDescent="0.25">
      <c r="A457" s="94" t="s">
        <v>517</v>
      </c>
      <c r="B457">
        <v>0.02</v>
      </c>
      <c r="C457">
        <v>0</v>
      </c>
      <c r="D457">
        <v>0</v>
      </c>
    </row>
    <row r="458" spans="1:4" x14ac:dyDescent="0.25">
      <c r="A458" s="7" t="s">
        <v>118</v>
      </c>
      <c r="B458">
        <v>0.02</v>
      </c>
      <c r="C458">
        <v>0.02</v>
      </c>
      <c r="D458">
        <v>0</v>
      </c>
    </row>
    <row r="459" spans="1:4" x14ac:dyDescent="0.25">
      <c r="A459" s="94" t="s">
        <v>517</v>
      </c>
      <c r="B459">
        <v>0.02</v>
      </c>
      <c r="C459">
        <v>0.02</v>
      </c>
      <c r="D459">
        <v>0</v>
      </c>
    </row>
    <row r="460" spans="1:4" x14ac:dyDescent="0.25">
      <c r="A460" s="7" t="s">
        <v>436</v>
      </c>
      <c r="B460">
        <v>0.02</v>
      </c>
      <c r="C460">
        <v>0.2</v>
      </c>
      <c r="D460">
        <v>0</v>
      </c>
    </row>
    <row r="461" spans="1:4" x14ac:dyDescent="0.25">
      <c r="A461" s="94" t="s">
        <v>517</v>
      </c>
      <c r="B461">
        <v>0.02</v>
      </c>
      <c r="C461">
        <v>0.2</v>
      </c>
      <c r="D461">
        <v>0</v>
      </c>
    </row>
    <row r="462" spans="1:4" x14ac:dyDescent="0.25">
      <c r="A462" s="7" t="s">
        <v>328</v>
      </c>
      <c r="B462">
        <v>0.02</v>
      </c>
      <c r="C462">
        <v>0</v>
      </c>
      <c r="D462">
        <v>0</v>
      </c>
    </row>
    <row r="463" spans="1:4" x14ac:dyDescent="0.25">
      <c r="A463" s="94" t="s">
        <v>517</v>
      </c>
      <c r="B463">
        <v>0.02</v>
      </c>
      <c r="C463">
        <v>0</v>
      </c>
      <c r="D463">
        <v>0</v>
      </c>
    </row>
    <row r="464" spans="1:4" x14ac:dyDescent="0.25">
      <c r="A464" s="7" t="s">
        <v>128</v>
      </c>
      <c r="B464">
        <v>0.02</v>
      </c>
      <c r="C464">
        <v>0</v>
      </c>
      <c r="D464">
        <v>0</v>
      </c>
    </row>
    <row r="465" spans="1:4" x14ac:dyDescent="0.25">
      <c r="A465" s="94" t="s">
        <v>517</v>
      </c>
      <c r="B465">
        <v>0.02</v>
      </c>
      <c r="C465">
        <v>0</v>
      </c>
      <c r="D465">
        <v>0</v>
      </c>
    </row>
    <row r="466" spans="1:4" x14ac:dyDescent="0.25">
      <c r="A466" s="7" t="s">
        <v>348</v>
      </c>
      <c r="B466">
        <v>0.02</v>
      </c>
      <c r="C466">
        <v>0</v>
      </c>
      <c r="D466">
        <v>0</v>
      </c>
    </row>
    <row r="467" spans="1:4" x14ac:dyDescent="0.25">
      <c r="A467" s="94" t="s">
        <v>517</v>
      </c>
      <c r="B467">
        <v>0.02</v>
      </c>
      <c r="C467">
        <v>0</v>
      </c>
      <c r="D467">
        <v>0</v>
      </c>
    </row>
    <row r="468" spans="1:4" x14ac:dyDescent="0.25">
      <c r="A468" s="7" t="s">
        <v>316</v>
      </c>
      <c r="B468">
        <v>0.46</v>
      </c>
      <c r="C468">
        <v>0</v>
      </c>
      <c r="D468">
        <v>0</v>
      </c>
    </row>
    <row r="469" spans="1:4" x14ac:dyDescent="0.25">
      <c r="A469" s="94" t="s">
        <v>519</v>
      </c>
      <c r="B469">
        <v>0.46</v>
      </c>
      <c r="C469">
        <v>0</v>
      </c>
      <c r="D469">
        <v>0</v>
      </c>
    </row>
    <row r="470" spans="1:4" x14ac:dyDescent="0.25">
      <c r="A470" s="7" t="s">
        <v>150</v>
      </c>
      <c r="B470">
        <v>0.25</v>
      </c>
      <c r="C470">
        <v>0</v>
      </c>
      <c r="D470">
        <v>0</v>
      </c>
    </row>
    <row r="471" spans="1:4" x14ac:dyDescent="0.25">
      <c r="A471" s="94" t="s">
        <v>519</v>
      </c>
      <c r="B471">
        <v>0.25</v>
      </c>
      <c r="C471">
        <v>0</v>
      </c>
      <c r="D471">
        <v>0</v>
      </c>
    </row>
    <row r="472" spans="1:4" x14ac:dyDescent="0.25">
      <c r="A472" s="7" t="s">
        <v>484</v>
      </c>
      <c r="B472">
        <v>0.49</v>
      </c>
      <c r="C472">
        <v>0</v>
      </c>
      <c r="D472">
        <v>0</v>
      </c>
    </row>
    <row r="473" spans="1:4" x14ac:dyDescent="0.25">
      <c r="A473" s="94" t="s">
        <v>519</v>
      </c>
      <c r="B473">
        <v>0.49</v>
      </c>
      <c r="C473">
        <v>0</v>
      </c>
      <c r="D473">
        <v>0</v>
      </c>
    </row>
    <row r="474" spans="1:4" x14ac:dyDescent="0.25">
      <c r="A474" s="7" t="s">
        <v>357</v>
      </c>
      <c r="B474">
        <v>0.46</v>
      </c>
      <c r="C474">
        <v>0</v>
      </c>
      <c r="D474">
        <v>0</v>
      </c>
    </row>
    <row r="475" spans="1:4" x14ac:dyDescent="0.25">
      <c r="A475" s="94" t="s">
        <v>519</v>
      </c>
      <c r="B475">
        <v>0.46</v>
      </c>
      <c r="C475">
        <v>0</v>
      </c>
      <c r="D475">
        <v>0</v>
      </c>
    </row>
    <row r="476" spans="1:4" x14ac:dyDescent="0.25">
      <c r="A476" s="7" t="s">
        <v>466</v>
      </c>
      <c r="B476">
        <v>0.02</v>
      </c>
      <c r="C476">
        <v>0</v>
      </c>
      <c r="D476">
        <v>0</v>
      </c>
    </row>
    <row r="477" spans="1:4" x14ac:dyDescent="0.25">
      <c r="A477" s="94" t="s">
        <v>517</v>
      </c>
      <c r="B477">
        <v>0.02</v>
      </c>
      <c r="C477">
        <v>0</v>
      </c>
      <c r="D477">
        <v>0</v>
      </c>
    </row>
    <row r="478" spans="1:4" x14ac:dyDescent="0.25">
      <c r="A478" s="7" t="s">
        <v>402</v>
      </c>
      <c r="B478">
        <v>0.02</v>
      </c>
      <c r="C478">
        <v>0.34</v>
      </c>
      <c r="D478">
        <v>0</v>
      </c>
    </row>
    <row r="479" spans="1:4" x14ac:dyDescent="0.25">
      <c r="A479" s="94" t="s">
        <v>517</v>
      </c>
      <c r="B479">
        <v>0.02</v>
      </c>
      <c r="C479">
        <v>0.34</v>
      </c>
      <c r="D479">
        <v>0</v>
      </c>
    </row>
    <row r="480" spans="1:4" x14ac:dyDescent="0.25">
      <c r="A480" s="7" t="s">
        <v>504</v>
      </c>
      <c r="B480">
        <v>216.23000000000113</v>
      </c>
      <c r="C480">
        <v>180.56000000000006</v>
      </c>
      <c r="D480">
        <v>188.09000000000003</v>
      </c>
    </row>
  </sheetData>
  <sortState xmlns:xlrd2="http://schemas.microsoft.com/office/spreadsheetml/2017/richdata2" ref="G10:I14">
    <sortCondition ref="H10:H1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37B6-AFB7-41E1-868A-90883B117110}">
  <dimension ref="A1"/>
  <sheetViews>
    <sheetView showGridLines="0" zoomScale="70" zoomScaleNormal="70" workbookViewId="0">
      <selection activeCell="AD21" sqref="AD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Val_Bdown_by_Rarity</vt:lpstr>
      <vt:lpstr>Val_Bdown_by_Type</vt:lpstr>
      <vt:lpstr>count_by_rarity&amp;type</vt:lpstr>
      <vt:lpstr>top5cards</vt:lpstr>
      <vt:lpstr>dashboard</vt:lpstr>
    </vt:vector>
  </TitlesOfParts>
  <Company>ICRC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Kyriakou</dc:creator>
  <cp:lastModifiedBy>ELENI ANESTI</cp:lastModifiedBy>
  <dcterms:created xsi:type="dcterms:W3CDTF">2024-03-05T08:38:14Z</dcterms:created>
  <dcterms:modified xsi:type="dcterms:W3CDTF">2024-03-31T00:34:36Z</dcterms:modified>
</cp:coreProperties>
</file>